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2\4. DIFFUSION\ZZ - Doc finaux\VF\Fichiers agrégés\"/>
    </mc:Choice>
  </mc:AlternateContent>
  <bookViews>
    <workbookView xWindow="720" yWindow="270" windowWidth="11100" windowHeight="5325" tabRatio="1000"/>
  </bookViews>
  <sheets>
    <sheet name="A1 - Fig 1" sheetId="10" r:id="rId1"/>
    <sheet name="A1 - Fig 2" sheetId="9" r:id="rId2"/>
    <sheet name="A1 - Fig 3" sheetId="12" r:id="rId3"/>
    <sheet name="A1 - Fig 4" sheetId="11" r:id="rId4"/>
    <sheet name="A2 - Fig 1" sheetId="13" r:id="rId5"/>
    <sheet name="A2 - Fig 2" sheetId="14" r:id="rId6"/>
    <sheet name="A2 - Fig 3" sheetId="15" r:id="rId7"/>
    <sheet name="A2 - Fig 4" sheetId="16" r:id="rId8"/>
    <sheet name="A2 - Fig 5" sheetId="17" r:id="rId9"/>
    <sheet name="A2 - Fig 6" sheetId="18" r:id="rId10"/>
    <sheet name="A3 - Fig 1" sheetId="19" r:id="rId11"/>
    <sheet name="A3 - Fig 2 &amp; 3" sheetId="20" r:id="rId12"/>
    <sheet name="A3 - Fig 4" sheetId="21" r:id="rId13"/>
    <sheet name="A4 - Fig 1" sheetId="22" r:id="rId14"/>
    <sheet name="A4 - Fig 2" sheetId="23" r:id="rId15"/>
    <sheet name="A4 - Fig 3" sheetId="24" r:id="rId16"/>
    <sheet name="A5 - Fig 1" sheetId="25" r:id="rId17"/>
    <sheet name="A5 - Fig 2 &amp; 3" sheetId="26" r:id="rId18"/>
    <sheet name="A5 - Fig 4" sheetId="27" r:id="rId19"/>
    <sheet name="A5 - Fig 5" sheetId="28" r:id="rId20"/>
    <sheet name="A6 - Fig 1" sheetId="29" r:id="rId21"/>
    <sheet name="A6 - Fig 2" sheetId="30" r:id="rId22"/>
    <sheet name="A6 - Fig 3" sheetId="31" r:id="rId23"/>
    <sheet name="A6 - Fig 4" sheetId="32" r:id="rId24"/>
  </sheets>
  <definedNames>
    <definedName name="_anc">#REF!</definedName>
    <definedName name="_cat">#REF!</definedName>
    <definedName name="_fil" localSheetId="15">'A4 - Fig 3'!$A$2:$C$9</definedName>
    <definedName name="_fil">#REF!</definedName>
    <definedName name="_xlnm._FilterDatabase" localSheetId="1" hidden="1">'A1 - Fig 2'!$A$2:$P$2</definedName>
    <definedName name="_xlnm._FilterDatabase" localSheetId="3">'A1 - Fig 4'!$A$22:$G$22</definedName>
    <definedName name="_xlnm._FilterDatabase" localSheetId="5" hidden="1">'A2 - Fig 2'!$A$2:$I$2</definedName>
    <definedName name="_xlnm._FilterDatabase" localSheetId="6" hidden="1">'A2 - Fig 3'!$A$2:$D$2</definedName>
    <definedName name="_xlnm._FilterDatabase" localSheetId="7" hidden="1">'A2 - Fig 4'!$L$2:$M$2</definedName>
    <definedName name="_xlnm._FilterDatabase" localSheetId="8" hidden="1">'A2 - Fig 5'!$A$16:$O$16</definedName>
    <definedName name="_xlnm._FilterDatabase" localSheetId="11" hidden="1">'A3 - Fig 2 &amp; 3'!$A$22:$H$22</definedName>
    <definedName name="_xlnm._FilterDatabase" localSheetId="14" hidden="1">'A4 - Fig 2'!$A$2:$AB$2</definedName>
    <definedName name="_xlnm._FilterDatabase" localSheetId="15" hidden="1">'A4 - Fig 3'!$A$2:$C$2</definedName>
    <definedName name="_xlnm._FilterDatabase" localSheetId="19" hidden="1">'A5 - Fig 5'!$B$21:$H$21</definedName>
    <definedName name="_xlnm._FilterDatabase" localSheetId="22" hidden="1">'A6 - Fig 3'!$A$22:$F$22</definedName>
    <definedName name="_st">#REF!</definedName>
    <definedName name="cdd_cdi_col">#REF!</definedName>
    <definedName name="cdd_cdi_fil">#REF!</definedName>
    <definedName name="col_type_contrat">#REF!</definedName>
    <definedName name="coll">#REF!</definedName>
    <definedName name="coll_ts">#REF!</definedName>
    <definedName name="corps">#REF!</definedName>
    <definedName name="f_cdg_cnfpt">#REF!</definedName>
    <definedName name="f_emploi">#REF!</definedName>
    <definedName name="f_versant">#REF!</definedName>
    <definedName name="fc_mad">#REF!</definedName>
    <definedName name="fc_mad2">#REF!</definedName>
    <definedName name="fil_cat">#REF!</definedName>
    <definedName name="fil_cat_ce">#REF!</definedName>
    <definedName name="fil_ef_ce">#REF!</definedName>
    <definedName name="fil_ef_ce_cont">#REF!</definedName>
    <definedName name="type">#REF!</definedName>
    <definedName name="type_1j">#REF!</definedName>
    <definedName name="type_contrat">#REF!</definedName>
    <definedName name="type_contrat_fil">#REF!</definedName>
  </definedNames>
  <calcPr calcId="162913"/>
</workbook>
</file>

<file path=xl/calcChain.xml><?xml version="1.0" encoding="utf-8"?>
<calcChain xmlns="http://schemas.openxmlformats.org/spreadsheetml/2006/main">
  <c r="M7" i="32" l="1"/>
  <c r="M6" i="32"/>
  <c r="M5" i="32"/>
  <c r="M4" i="32"/>
  <c r="M3" i="32"/>
  <c r="D25" i="29"/>
  <c r="C25" i="29"/>
  <c r="L4" i="27" l="1"/>
  <c r="L3" i="27"/>
  <c r="L2" i="27"/>
  <c r="D25" i="25"/>
  <c r="C25" i="25"/>
  <c r="M9" i="24" l="1"/>
  <c r="L9" i="24"/>
  <c r="M8" i="24"/>
  <c r="L8" i="24"/>
  <c r="M7" i="24"/>
  <c r="L7" i="24"/>
  <c r="M6" i="24"/>
  <c r="L6" i="24"/>
  <c r="M5" i="24"/>
  <c r="L5" i="24"/>
  <c r="M4" i="24"/>
  <c r="L4" i="24"/>
  <c r="M3" i="24"/>
  <c r="L3" i="24"/>
  <c r="E25" i="22"/>
  <c r="D25" i="22"/>
  <c r="C25" i="22"/>
  <c r="D25" i="19" l="1"/>
  <c r="C25" i="19"/>
  <c r="G11" i="17" l="1"/>
  <c r="M11" i="17" s="1"/>
  <c r="G10" i="17"/>
  <c r="M10" i="17" s="1"/>
  <c r="G9" i="17"/>
  <c r="M9" i="17" s="1"/>
  <c r="G8" i="17"/>
  <c r="M8" i="17" s="1"/>
  <c r="G7" i="17"/>
  <c r="M7" i="17" s="1"/>
  <c r="G6" i="17"/>
  <c r="M6" i="17" s="1"/>
  <c r="G5" i="17"/>
  <c r="M5" i="17" s="1"/>
  <c r="G4" i="17"/>
  <c r="M4" i="17" s="1"/>
  <c r="G3" i="17"/>
  <c r="M3" i="17" s="1"/>
  <c r="M13" i="16"/>
  <c r="O24" i="15"/>
  <c r="N24" i="15"/>
  <c r="M24" i="15"/>
  <c r="O23" i="15"/>
  <c r="N23" i="15"/>
  <c r="M23" i="15"/>
  <c r="O22" i="15"/>
  <c r="N22" i="15"/>
  <c r="M22" i="15"/>
  <c r="O21" i="15"/>
  <c r="N21" i="15"/>
  <c r="M21" i="15"/>
  <c r="O20" i="15"/>
  <c r="N20" i="15"/>
  <c r="M20" i="15"/>
  <c r="O19" i="15"/>
  <c r="N19" i="15"/>
  <c r="M19" i="15"/>
  <c r="O18" i="15"/>
  <c r="N18" i="15"/>
  <c r="M18" i="15"/>
  <c r="O17" i="15"/>
  <c r="N17" i="15"/>
  <c r="M17" i="15"/>
  <c r="O16" i="15"/>
  <c r="N16" i="15"/>
  <c r="M16" i="15"/>
  <c r="O15" i="15"/>
  <c r="N15" i="15"/>
  <c r="M15" i="15"/>
  <c r="O14" i="15"/>
  <c r="N14" i="15"/>
  <c r="M14" i="15"/>
  <c r="O13" i="15"/>
  <c r="N13" i="15"/>
  <c r="M13" i="15"/>
  <c r="O12" i="15"/>
  <c r="N12" i="15"/>
  <c r="M12" i="15"/>
  <c r="O11" i="15"/>
  <c r="N11" i="15"/>
  <c r="M11" i="15"/>
  <c r="O10" i="15"/>
  <c r="N10" i="15"/>
  <c r="M10" i="15"/>
  <c r="O9" i="15"/>
  <c r="N9" i="15"/>
  <c r="M9" i="15"/>
  <c r="O8" i="15"/>
  <c r="N8" i="15"/>
  <c r="M8" i="15"/>
  <c r="O7" i="15"/>
  <c r="N7" i="15"/>
  <c r="M7" i="15"/>
  <c r="O6" i="15"/>
  <c r="N6" i="15"/>
  <c r="M6" i="15"/>
  <c r="O5" i="15"/>
  <c r="N5" i="15"/>
  <c r="M5" i="15"/>
  <c r="O4" i="15"/>
  <c r="N4" i="15"/>
  <c r="M4" i="15"/>
  <c r="O3" i="15"/>
  <c r="N3" i="15"/>
  <c r="M3" i="15"/>
  <c r="D25" i="13"/>
  <c r="C25" i="13"/>
  <c r="D25" i="10" l="1"/>
  <c r="C25" i="10"/>
</calcChain>
</file>

<file path=xl/sharedStrings.xml><?xml version="1.0" encoding="utf-8"?>
<sst xmlns="http://schemas.openxmlformats.org/spreadsheetml/2006/main" count="547" uniqueCount="166">
  <si>
    <t>Ensemble</t>
  </si>
  <si>
    <t>Type de collectivité</t>
  </si>
  <si>
    <t>Part de femmes</t>
  </si>
  <si>
    <t>Régions</t>
  </si>
  <si>
    <t>Départements</t>
  </si>
  <si>
    <t>SDIS</t>
  </si>
  <si>
    <t>Centres de gestion et CNFPT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</si>
  <si>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</si>
  <si>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</si>
  <si>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</si>
  <si>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</si>
  <si>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</si>
  <si>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</si>
  <si>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</si>
  <si>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</si>
  <si>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</si>
  <si>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</si>
  <si>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</si>
  <si>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Total des communes</t>
  </si>
  <si>
    <t>Total Etablissements communaux</t>
  </si>
  <si>
    <t>Communauté de commune</t>
  </si>
  <si>
    <t>Communauté d'aglomération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</si>
  <si>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</si>
  <si>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</si>
  <si>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</si>
  <si>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</si>
  <si>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</si>
  <si>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</si>
  <si>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</si>
  <si>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Fonctionnaires</t>
  </si>
  <si>
    <t>Contractuels sur emploi perm.</t>
  </si>
  <si>
    <t>Autres étab. publics intercom.</t>
  </si>
  <si>
    <t>Syndicats intercom. (SIVU, SIVOM)</t>
  </si>
  <si>
    <t>Commune de plus de 100 000 hab.</t>
  </si>
  <si>
    <t>Commune de 80 000 et 99 999 hab.</t>
  </si>
  <si>
    <t>Commune de 50 000 et 79 999 hab.</t>
  </si>
  <si>
    <t>Commune de 20 000 et 49 999 hab.</t>
  </si>
  <si>
    <t>Commune de 10 000 à 19 999 hab.</t>
  </si>
  <si>
    <t>Commune de 5 000 à 9 999 hab.</t>
  </si>
  <si>
    <t>Commune de 3 500 à 4 999 hab.</t>
  </si>
  <si>
    <t>Commune de 2 000 à 3 499 hab.</t>
  </si>
  <si>
    <t>Commune de 1 000 à  1 999 hab.</t>
  </si>
  <si>
    <t>Commune de moins de 1 000 hab.</t>
  </si>
  <si>
    <t>Femmes</t>
  </si>
  <si>
    <t>Hommes</t>
  </si>
  <si>
    <t>Animation</t>
  </si>
  <si>
    <t>Incendie secours</t>
  </si>
  <si>
    <t>Police municipale</t>
  </si>
  <si>
    <t>Sociale</t>
  </si>
  <si>
    <t>Médico-sociale et tech.</t>
  </si>
  <si>
    <t>Culturelle</t>
  </si>
  <si>
    <t>Sportive</t>
  </si>
  <si>
    <t>Technique</t>
  </si>
  <si>
    <t>Administrative</t>
  </si>
  <si>
    <t>Cat A</t>
  </si>
  <si>
    <t>Cat B</t>
  </si>
  <si>
    <t>Cat C</t>
  </si>
  <si>
    <t>Fonctionnaires en nombre</t>
  </si>
  <si>
    <t>Fonctionnaires en ratio</t>
  </si>
  <si>
    <t>part des femmes</t>
  </si>
  <si>
    <t xml:space="preserve">Figure 1 : Répartition des fonctionnaires selon le type de collectivité </t>
  </si>
  <si>
    <t>Sources : Rapports sociaux uniques 2022</t>
  </si>
  <si>
    <t>Champ : France métropolitaine et DOM, hors ville de Paris et statuts de militaires</t>
  </si>
  <si>
    <t>Figure 2 : Part des femmes parmi les fonctionnaires, selon le type de collectivité</t>
  </si>
  <si>
    <t>Figure 3 : Répartition des fonctionnaires selon la catégorie hiérarchique</t>
  </si>
  <si>
    <t>Figure 4 : Répartition par sexe des fonctionnaires selon la filière</t>
  </si>
  <si>
    <t>Figure 1 : Répartition des contractuels occupant un emploi permanent selon le type de collectivité</t>
  </si>
  <si>
    <t>Figure 2 : Part des femmes parmi les contractuels sur emploi permanent, selon le type de collectivité</t>
  </si>
  <si>
    <t>Figure 3 : Répartition des contractuels occupant un emploi permanent selon leur ancienneté</t>
  </si>
  <si>
    <t>Moins de 3ans</t>
  </si>
  <si>
    <t>De 3 à 6 ans</t>
  </si>
  <si>
    <t>Plus de 6 ans</t>
  </si>
  <si>
    <t>Figure 4 : Répartition des contractuels occupant un emploi permanent selon les motifs de recrutement</t>
  </si>
  <si>
    <t>nb contractuels</t>
  </si>
  <si>
    <t>Autres contractuels (articles 38, 38bis, 47,136...)</t>
  </si>
  <si>
    <t>Communes de moins de 2000 hab. et group, de com, de moins de 10 000 hab.</t>
  </si>
  <si>
    <t>A temps non complet et  quotité de moins de 50%</t>
  </si>
  <si>
    <t>Les emplois pour les com. nouvelles issues de la fusion de com. de moins de 1000 hab.</t>
  </si>
  <si>
    <t>Les emplois pour les com. de moins de 1000 hab. 
et les group. de com. regroupant moins de 15 000 hab.</t>
  </si>
  <si>
    <t>Besoins des services</t>
  </si>
  <si>
    <t>Pas de cadre d'emplois existant</t>
  </si>
  <si>
    <t>Affectés sur un poste vacant</t>
  </si>
  <si>
    <t>Remplaçants</t>
  </si>
  <si>
    <t>En CDD</t>
  </si>
  <si>
    <t>En CDI</t>
  </si>
  <si>
    <t>Figure 5 : Répartition par CDD/CDI des contractuels sur emploi permanent selon la filière</t>
  </si>
  <si>
    <t>CDI</t>
  </si>
  <si>
    <t>CDD-remplaçants</t>
  </si>
  <si>
    <t>CDD-poste vacant</t>
  </si>
  <si>
    <t>CDD-besoins de services</t>
  </si>
  <si>
    <t>CDD-autres</t>
  </si>
  <si>
    <t>CDD</t>
  </si>
  <si>
    <r>
      <t xml:space="preserve">Figure 6 : </t>
    </r>
    <r>
      <rPr>
        <sz val="10"/>
        <color rgb="FF000000"/>
        <rFont val="Arial"/>
        <family val="2"/>
      </rPr>
      <t>Répartition des contractuels occupant un emploi permanent selon le type de collectivités, par type de contrat et de recrutement</t>
    </r>
  </si>
  <si>
    <t>Décomposition des CDD</t>
  </si>
  <si>
    <t>Rempla-
cant</t>
  </si>
  <si>
    <t>Sur un poste vacant</t>
  </si>
  <si>
    <t>Sans cadre d'emploi existant</t>
  </si>
  <si>
    <t>Besoins de serivces</t>
  </si>
  <si>
    <t>com.&lt;1000 hab. et les grpmt de com.&lt;15 000 hab.</t>
  </si>
  <si>
    <t>A TNC et quotité&lt;50%</t>
  </si>
  <si>
    <t>com.&lt;2000 hab.</t>
  </si>
  <si>
    <t xml:space="preserve">Figure 1 : Répartition d’es contractuels occupant un emploi non permanent selon le type de collectivité </t>
  </si>
  <si>
    <t>Contractuels sur emploi non perm.</t>
  </si>
  <si>
    <t>Nombre de contractuels non permanents</t>
  </si>
  <si>
    <t>Vacataires</t>
  </si>
  <si>
    <t>En rémunérations accessoires</t>
  </si>
  <si>
    <t>Contrats aidés</t>
  </si>
  <si>
    <t>Apprentis</t>
  </si>
  <si>
    <t>Employé en centre de gestion</t>
  </si>
  <si>
    <t>Besoin temporaire ou saisonnier</t>
  </si>
  <si>
    <t>Contrat de projet</t>
  </si>
  <si>
    <t>Assistants familiaux</t>
  </si>
  <si>
    <t>Assistants maternels</t>
  </si>
  <si>
    <t>Collaborateurs de cabinet</t>
  </si>
  <si>
    <t xml:space="preserve">Figure 2 : Répartition des contractuels occupant un emploi non permanent selon le type d’emploi ou de recrutement </t>
  </si>
  <si>
    <t>Figure 3 : Part de femmes parmi les contractuels occupant un emploi non permanent selon le type d’emploi ou de recrutement</t>
  </si>
  <si>
    <r>
      <t xml:space="preserve">Figure 4 : </t>
    </r>
    <r>
      <rPr>
        <sz val="10"/>
        <color rgb="FF000000"/>
        <rFont val="Arial"/>
        <family val="2"/>
      </rPr>
      <t xml:space="preserve">Répartition des contractuels occupant un emploi non permanent selon le type de collectivités par type d’emploi </t>
    </r>
  </si>
  <si>
    <t>Collabo-
rateurs de cabinet</t>
  </si>
  <si>
    <t>Employé en CDG</t>
  </si>
  <si>
    <t>Contrat aidés</t>
  </si>
  <si>
    <t>En rémun-
érations accessoires</t>
  </si>
  <si>
    <t xml:space="preserve">Figure 1 : Répartition du personnel temporaire présent au moins un jour selon le type de collectivité </t>
  </si>
  <si>
    <t>Remplaçants mis à disposition par les CDG</t>
  </si>
  <si>
    <t>Intérimaires</t>
  </si>
  <si>
    <t>Figure 2 : Part de femmes parmi le personnel temporaire présent au moins un jour selon le type de recrutement et de collectivité</t>
  </si>
  <si>
    <t>Figure 3 : Part de femmes parmi les agents remplaçants présents au moins un jour selon la filière</t>
  </si>
  <si>
    <t>Médico-sociale et médico-technique</t>
  </si>
  <si>
    <t xml:space="preserve">Figure 1 : Répartition des fonctionnaires venant d’autres structures selon le type de collectivité </t>
  </si>
  <si>
    <t>Fonctionnaires venant d'une autre structure</t>
  </si>
  <si>
    <t>ratio</t>
  </si>
  <si>
    <t>Pris en charge par le CDG ou le CNFPT</t>
  </si>
  <si>
    <t>Mis à disposition d'autres structures</t>
  </si>
  <si>
    <t>Mis à disposition par la fonction publique d'Etat</t>
  </si>
  <si>
    <t>Détachés venant d'ailleurs</t>
  </si>
  <si>
    <t>Détachés venant d'une autre collectivité territoriale</t>
  </si>
  <si>
    <t>Détachés venant de la fonction publique hospitalière</t>
  </si>
  <si>
    <t>Détachés venant de la fonction publique d'Etat</t>
  </si>
  <si>
    <t>Figure 2 : Répartition des fonctionnaires venant d’autres structures selon le type de recrutement, la provenance et le statut</t>
  </si>
  <si>
    <t>Figure 3 : Part de femmes parmi des personnels venant d’autres structures et parmi l’ensemble des agents</t>
  </si>
  <si>
    <t>Figure 4 : Types de postes occupés par les fonctionnaires détachés venant d’autres structures</t>
  </si>
  <si>
    <t>Emploi de cabinet</t>
  </si>
  <si>
    <t>Emploi fonctionnel</t>
  </si>
  <si>
    <t>Emploi non fonctionnel</t>
  </si>
  <si>
    <t>Fonctionnaires détachés venant d'ailleurs</t>
  </si>
  <si>
    <t>Fonctionnaires détachés venant  de la FPE</t>
  </si>
  <si>
    <t>Fonctionnaires détachés venant  de la FPH</t>
  </si>
  <si>
    <t>Fonctionnaires détachés venant  de la FPT</t>
  </si>
  <si>
    <t xml:space="preserve">Figure 5 : Evolution du nombre de fonctionnaires détachés venant d’autres structures entre 2013 et 2022 </t>
  </si>
  <si>
    <t xml:space="preserve">Figure 1 : Répartition des agents occupant un emploi fonctionnel selon le type de collectivité </t>
  </si>
  <si>
    <t>Emplois fonctionnels</t>
  </si>
  <si>
    <t>Directeur général adjoint des services ou directeur adjoint</t>
  </si>
  <si>
    <t>Directeur général des services ou directeur</t>
  </si>
  <si>
    <t>Directeur des services techniques</t>
  </si>
  <si>
    <t>Directeur général des services techniques</t>
  </si>
  <si>
    <t xml:space="preserve"> Directeur départemental adjoint des services d’incendie et de secours </t>
  </si>
  <si>
    <t>Directeur départemental des services d’incendie et de secours</t>
  </si>
  <si>
    <t>Figure 2 : Répartition des emplois fonctionnels par fonction</t>
  </si>
  <si>
    <t>Directeur départemental des services d'incendie et secours</t>
  </si>
  <si>
    <t>Directeur départemental adjoint des services d'incendie et secours</t>
  </si>
  <si>
    <t>Figure 3 : Part de femmes parmi les agents occupant un emploi fonctionnel et parmi l’ensemble des agents</t>
  </si>
  <si>
    <t>Figure 4 : Répartition des fonctionnaires occupant un emploi fonctionnel selon leur grade</t>
  </si>
  <si>
    <t>Administrateurs</t>
  </si>
  <si>
    <t>Attachés</t>
  </si>
  <si>
    <t>Ingénieurs</t>
  </si>
  <si>
    <t>Ingénieurs en chef</t>
  </si>
  <si>
    <t>type de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</si>
</sst>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/>
    <xf numFmtId="9" fontId="0" fillId="2" borderId="2" xfId="1" applyNumberFormat="1" applyFont="1" applyFill="1" applyBorder="1" applyAlignment="1">
      <alignment horizontal="center"/>
    </xf>
    <xf numFmtId="164" fontId="0" fillId="2" borderId="0" xfId="1" applyNumberFormat="1" applyFont="1" applyFill="1"/>
    <xf numFmtId="0" fontId="0" fillId="2" borderId="3" xfId="0" applyFill="1" applyBorder="1"/>
    <xf numFmtId="9" fontId="0" fillId="2" borderId="4" xfId="1" applyNumberFormat="1" applyFont="1" applyFill="1" applyBorder="1" applyAlignment="1">
      <alignment horizontal="center"/>
    </xf>
    <xf numFmtId="0" fontId="0" fillId="2" borderId="5" xfId="0" applyFill="1" applyBorder="1"/>
    <xf numFmtId="9" fontId="0" fillId="2" borderId="6" xfId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ill="1" applyAlignme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0" fillId="2" borderId="0" xfId="0" applyNumberFormat="1" applyFill="1"/>
    <xf numFmtId="0" fontId="3" fillId="2" borderId="1" xfId="0" applyFont="1" applyFill="1" applyBorder="1"/>
    <xf numFmtId="3" fontId="0" fillId="2" borderId="1" xfId="0" applyNumberFormat="1" applyFill="1" applyBorder="1"/>
    <xf numFmtId="3" fontId="0" fillId="2" borderId="2" xfId="0" applyNumberFormat="1" applyFill="1" applyBorder="1"/>
    <xf numFmtId="9" fontId="0" fillId="2" borderId="0" xfId="1" applyFont="1" applyFill="1"/>
    <xf numFmtId="0" fontId="3" fillId="2" borderId="3" xfId="0" applyFont="1" applyFill="1" applyBorder="1"/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0" fontId="3" fillId="2" borderId="5" xfId="0" applyFont="1" applyFill="1" applyBorder="1" applyAlignment="1">
      <alignment horizontal="left" indent="1"/>
    </xf>
    <xf numFmtId="164" fontId="0" fillId="2" borderId="5" xfId="1" applyNumberFormat="1" applyFont="1" applyFill="1" applyBorder="1"/>
    <xf numFmtId="164" fontId="0" fillId="2" borderId="6" xfId="1" applyNumberFormat="1" applyFont="1" applyFill="1" applyBorder="1"/>
    <xf numFmtId="9" fontId="0" fillId="2" borderId="0" xfId="1" applyNumberFormat="1" applyFont="1" applyFill="1"/>
    <xf numFmtId="0" fontId="0" fillId="2" borderId="7" xfId="0" applyFill="1" applyBorder="1"/>
    <xf numFmtId="9" fontId="0" fillId="2" borderId="8" xfId="1" applyNumberFormat="1" applyFont="1" applyFill="1" applyBorder="1" applyAlignment="1">
      <alignment horizontal="center"/>
    </xf>
    <xf numFmtId="9" fontId="0" fillId="2" borderId="0" xfId="0" applyNumberFormat="1" applyFill="1"/>
    <xf numFmtId="164" fontId="0" fillId="2" borderId="2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9" fontId="2" fillId="2" borderId="6" xfId="1" applyNumberFormat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9" fontId="0" fillId="2" borderId="0" xfId="0" applyNumberFormat="1" applyFill="1" applyBorder="1"/>
    <xf numFmtId="9" fontId="0" fillId="2" borderId="0" xfId="1" applyNumberFormat="1" applyFont="1" applyFill="1" applyBorder="1" applyAlignment="1">
      <alignment horizontal="center"/>
    </xf>
    <xf numFmtId="9" fontId="2" fillId="2" borderId="8" xfId="1" applyNumberFormat="1" applyFont="1" applyFill="1" applyBorder="1" applyAlignment="1">
      <alignment horizontal="center"/>
    </xf>
    <xf numFmtId="9" fontId="2" fillId="2" borderId="0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9" fontId="0" fillId="2" borderId="8" xfId="1" applyFont="1" applyFill="1" applyBorder="1" applyAlignment="1">
      <alignment vertical="center" wrapText="1"/>
    </xf>
    <xf numFmtId="9" fontId="0" fillId="2" borderId="1" xfId="1" applyFont="1" applyFill="1" applyBorder="1"/>
    <xf numFmtId="9" fontId="0" fillId="2" borderId="2" xfId="1" applyFont="1" applyFill="1" applyBorder="1"/>
    <xf numFmtId="9" fontId="0" fillId="2" borderId="11" xfId="1" applyFont="1" applyFill="1" applyBorder="1"/>
    <xf numFmtId="9" fontId="0" fillId="2" borderId="0" xfId="1" applyFont="1" applyFill="1" applyBorder="1"/>
    <xf numFmtId="9" fontId="0" fillId="2" borderId="4" xfId="1" applyFont="1" applyFill="1" applyBorder="1"/>
    <xf numFmtId="9" fontId="0" fillId="2" borderId="10" xfId="1" applyFont="1" applyFill="1" applyBorder="1"/>
    <xf numFmtId="9" fontId="0" fillId="2" borderId="14" xfId="1" applyFont="1" applyFill="1" applyBorder="1"/>
    <xf numFmtId="9" fontId="0" fillId="2" borderId="3" xfId="1" applyFont="1" applyFill="1" applyBorder="1"/>
    <xf numFmtId="9" fontId="0" fillId="2" borderId="5" xfId="1" applyFont="1" applyFill="1" applyBorder="1"/>
    <xf numFmtId="9" fontId="0" fillId="2" borderId="6" xfId="1" applyFont="1" applyFill="1" applyBorder="1"/>
    <xf numFmtId="9" fontId="0" fillId="2" borderId="12" xfId="1" applyFont="1" applyFill="1" applyBorder="1"/>
    <xf numFmtId="9" fontId="0" fillId="2" borderId="15" xfId="1" applyFont="1" applyFill="1" applyBorder="1"/>
    <xf numFmtId="9" fontId="0" fillId="2" borderId="7" xfId="1" applyFont="1" applyFill="1" applyBorder="1"/>
    <xf numFmtId="9" fontId="0" fillId="2" borderId="8" xfId="1" applyFont="1" applyFill="1" applyBorder="1"/>
    <xf numFmtId="9" fontId="0" fillId="2" borderId="9" xfId="1" applyFont="1" applyFill="1" applyBorder="1"/>
    <xf numFmtId="9" fontId="0" fillId="2" borderId="13" xfId="1" applyFont="1" applyFill="1" applyBorder="1"/>
    <xf numFmtId="0" fontId="2" fillId="2" borderId="7" xfId="0" applyFont="1" applyFill="1" applyBorder="1"/>
    <xf numFmtId="9" fontId="2" fillId="2" borderId="7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9" fontId="2" fillId="2" borderId="13" xfId="1" applyFont="1" applyFill="1" applyBorder="1"/>
    <xf numFmtId="0" fontId="4" fillId="0" borderId="0" xfId="0" applyFont="1"/>
    <xf numFmtId="0" fontId="0" fillId="2" borderId="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vertical="top"/>
    </xf>
    <xf numFmtId="0" fontId="0" fillId="2" borderId="16" xfId="0" applyFill="1" applyBorder="1"/>
    <xf numFmtId="9" fontId="0" fillId="2" borderId="16" xfId="1" applyFont="1" applyFill="1" applyBorder="1"/>
    <xf numFmtId="9" fontId="0" fillId="2" borderId="16" xfId="1" applyNumberFormat="1" applyFont="1" applyFill="1" applyBorder="1"/>
    <xf numFmtId="0" fontId="0" fillId="2" borderId="16" xfId="0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164" fontId="0" fillId="2" borderId="16" xfId="1" applyNumberFormat="1" applyFont="1" applyFill="1" applyBorder="1"/>
    <xf numFmtId="1" fontId="0" fillId="2" borderId="16" xfId="0" applyNumberFormat="1" applyFill="1" applyBorder="1"/>
    <xf numFmtId="0" fontId="2" fillId="2" borderId="16" xfId="0" applyFont="1" applyFill="1" applyBorder="1"/>
    <xf numFmtId="0" fontId="0" fillId="2" borderId="16" xfId="0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/>
    </xf>
    <xf numFmtId="9" fontId="2" fillId="2" borderId="16" xfId="1" applyFont="1" applyFill="1" applyBorder="1" applyAlignment="1">
      <alignment horizontal="center"/>
    </xf>
    <xf numFmtId="9" fontId="0" fillId="2" borderId="16" xfId="0" applyNumberFormat="1" applyFill="1" applyBorder="1"/>
    <xf numFmtId="0" fontId="2" fillId="2" borderId="16" xfId="0" applyFont="1" applyFill="1" applyBorder="1" applyAlignment="1">
      <alignment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'A1 - Fig 4'!$C$22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'A1 - Fig 4'!$B$23:$B$31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Fig 4'!$C$23:$C$31</c:f>
              <c:numCache>
                <c:formatCode>0%</c:formatCode>
                <c:ptCount val="9"/>
                <c:pt idx="0">
                  <c:v>0.72596178753893026</c:v>
                </c:pt>
                <c:pt idx="1">
                  <c:v>6.0073301997544432E-2</c:v>
                </c:pt>
                <c:pt idx="2">
                  <c:v>0.20978957928865177</c:v>
                </c:pt>
                <c:pt idx="3">
                  <c:v>0.96640049670272454</c:v>
                </c:pt>
                <c:pt idx="4">
                  <c:v>0.96845720201111962</c:v>
                </c:pt>
                <c:pt idx="5">
                  <c:v>0.67152549199649147</c:v>
                </c:pt>
                <c:pt idx="6">
                  <c:v>0.2872877518918896</c:v>
                </c:pt>
                <c:pt idx="7">
                  <c:v>0.39527086725634464</c:v>
                </c:pt>
                <c:pt idx="8">
                  <c:v>0.85700818902237352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6-4253-9466-266CA370B2C1}"/>
            </c:ext>
          </c:extLst>
        </c:ser>
        <c:ser>
          <c:idx val="1"/>
          <c:order val="1"/>
          <c:tx>
            <c:strRef>
              <c:f>'A1 - Fig 4'!$D$22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'A1 - Fig 4'!$B$23:$B$31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Fig 4'!$D$23:$D$31</c:f>
              <c:numCache>
                <c:formatCode>0%</c:formatCode>
                <c:ptCount val="9"/>
                <c:pt idx="0">
                  <c:v>0.27389557675406051</c:v>
                </c:pt>
                <c:pt idx="1">
                  <c:v>0.93992669800245843</c:v>
                </c:pt>
                <c:pt idx="2">
                  <c:v>0.79021042071132019</c:v>
                </c:pt>
                <c:pt idx="3">
                  <c:v>3.3590418043734464E-2</c:v>
                </c:pt>
                <c:pt idx="4">
                  <c:v>3.1542797988895144E-2</c:v>
                </c:pt>
                <c:pt idx="5">
                  <c:v>0.32950670013015887</c:v>
                </c:pt>
                <c:pt idx="6">
                  <c:v>0.71271224810811118</c:v>
                </c:pt>
                <c:pt idx="7">
                  <c:v>0.60453238546256149</c:v>
                </c:pt>
                <c:pt idx="8">
                  <c:v>0.14288344839708703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6-4253-9466-266CA370B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4391688"/>
        <c:axId val="644390376"/>
      </c:barChart>
      <c:catAx>
        <c:axId val="644391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390376"/>
        <c:crosses val="autoZero"/>
        <c:auto val="1"/>
        <c:lblAlgn val="ctr"/>
        <c:lblOffset val="100"/>
        <c:noMultiLvlLbl val="0"/>
      </c:catAx>
      <c:valAx>
        <c:axId val="644390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39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'A5 - Fig 2 &amp; 3'!$B$24:$B$30</c:f>
              <c:strCache>
                <c:ptCount val="7"/>
                <c:pt idx="0">
                  <c:v>Pris en charge par le CDG ou le CNFPT</c:v>
                </c:pt>
                <c:pt idx="1">
                  <c:v>Mis à disposition d'autres structures</c:v>
                </c:pt>
                <c:pt idx="2">
                  <c:v>Mis à disposition par la fonction publique d'Etat</c:v>
                </c:pt>
                <c:pt idx="3">
                  <c:v>Détachés venant d'ailleurs</c:v>
                </c:pt>
                <c:pt idx="4">
                  <c:v>Détachés venant d'une autre collectivité territoriale</c:v>
                </c:pt>
                <c:pt idx="5">
                  <c:v>Détachés venant de la fonction publique hospitalière</c:v>
                </c:pt>
                <c:pt idx="6">
                  <c:v>Détachés venant de la fonction publique d'Etat</c:v>
                </c:pt>
              </c:strCache>
            </c:strRef>
          </c:cat>
          <c:val>
            <c:numRef>
              <c:f>'A5 - Fig 2 &amp; 3'!$E$24:$E$30</c:f>
              <c:numCache>
                <c:formatCode>0%</c:formatCode>
                <c:ptCount val="7"/>
                <c:pt idx="0">
                  <c:v>0.51361574199166782</c:v>
                </c:pt>
                <c:pt idx="1">
                  <c:v>0.53986703931734503</c:v>
                </c:pt>
                <c:pt idx="2">
                  <c:v>0.3367304262016359</c:v>
                </c:pt>
                <c:pt idx="3">
                  <c:v>0.55397034636904718</c:v>
                </c:pt>
                <c:pt idx="4">
                  <c:v>0.64184790592009366</c:v>
                </c:pt>
                <c:pt idx="5">
                  <c:v>0.87752024631128123</c:v>
                </c:pt>
                <c:pt idx="6">
                  <c:v>0.47606429476254497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9-45AE-8FC9-A0D7991C3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0360336"/>
        <c:axId val="780360664"/>
      </c:barChart>
      <c:catAx>
        <c:axId val="78036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360664"/>
        <c:crosses val="autoZero"/>
        <c:auto val="1"/>
        <c:lblAlgn val="ctr"/>
        <c:lblOffset val="100"/>
        <c:noMultiLvlLbl val="0"/>
      </c:catAx>
      <c:valAx>
        <c:axId val="780360664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36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446642244840542E-2"/>
          <c:y val="0.12766729596173085"/>
          <c:w val="0.88759273840769903"/>
          <c:h val="0.472544809067866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'A5 - Fig 4'!$K$2</c:f>
              <c:strCache>
                <c:ptCount val="1"/>
                <c:pt idx="0">
                  <c:v>Emploi de cabinet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'A5 - Fig 4'!$A$2</c:f>
              <c:numCache>
                <c:formatCode>0</c:formatCode>
                <c:ptCount val="1"/>
                <c:pt idx="0">
                  <c:v>83.882962880684403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2-4372-A671-185D36CF5911}"/>
            </c:ext>
          </c:extLst>
        </c:ser>
        <c:ser>
          <c:idx val="1"/>
          <c:order val="1"/>
          <c:tx>
            <c:strRef>
              <c:f>'A5 - Fig 4'!$K$3</c:f>
              <c:strCache>
                <c:ptCount val="1"/>
                <c:pt idx="0">
                  <c:v>Emploi fonctionnel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'A5 - Fig 4'!$A$3</c:f>
              <c:numCache>
                <c:formatCode>0</c:formatCode>
                <c:ptCount val="1"/>
                <c:pt idx="0">
                  <c:v>512.23075946765732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2-4372-A671-185D36CF5911}"/>
            </c:ext>
          </c:extLst>
        </c:ser>
        <c:ser>
          <c:idx val="2"/>
          <c:order val="2"/>
          <c:tx>
            <c:strRef>
              <c:f>'A5 - Fig 4'!$K$4</c:f>
              <c:strCache>
                <c:ptCount val="1"/>
                <c:pt idx="0">
                  <c:v>Emploi non fonctionnel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'A5 - Fig 4'!$A$4</c:f>
              <c:numCache>
                <c:formatCode>0</c:formatCode>
                <c:ptCount val="1"/>
                <c:pt idx="0">
                  <c:v>11270.681697226317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2-4372-A671-185D36CF5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916944"/>
        <c:axId val="965918576"/>
      </c:barChart>
      <c:catAx>
        <c:axId val="96591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5918576"/>
        <c:crosses val="autoZero"/>
        <c:auto val="1"/>
        <c:lblAlgn val="ctr"/>
        <c:lblOffset val="100"/>
        <c:noMultiLvlLbl val="0"/>
      </c:catAx>
      <c:valAx>
        <c:axId val="96591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9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3314566929133866E-2"/>
          <c:y val="0.81450522167772121"/>
          <c:w val="0.90918543307086619"/>
          <c:h val="0.13049936127369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'A5 - Fig 5'!$B$22</c:f>
              <c:strCache>
                <c:ptCount val="1"/>
                <c:pt idx="0">
                  <c:v>Fonctionnaires détachés venant d'ailleurs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'A5 - Fig 5'!$C$21:$H$21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'A5 - Fig 5'!$C$22:$H$22</c:f>
              <c:numCache>
                <c:formatCode>0</c:formatCode>
                <c:ptCount val="6"/>
                <c:pt idx="0">
                  <c:v>413.32160077565305</c:v>
                </c:pt>
                <c:pt idx="1">
                  <c:v>670.09682117148986</c:v>
                </c:pt>
                <c:pt idx="2">
                  <c:v>602.33197657624544</c:v>
                </c:pt>
                <c:pt idx="3">
                  <c:v>381.02</c:v>
                </c:pt>
                <c:pt idx="4">
                  <c:v>384.5188652090132</c:v>
                </c:pt>
                <c:pt idx="5">
                  <c:v>343.50423635536265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B-4C52-863A-A92A1536B411}"/>
            </c:ext>
          </c:extLst>
        </c:ser>
        <c:ser>
          <c:idx val="1"/>
          <c:order val="1"/>
          <c:tx>
            <c:strRef>
              <c:f>'A5 - Fig 5'!$B$23</c:f>
              <c:strCache>
                <c:ptCount val="1"/>
                <c:pt idx="0">
                  <c:v>Fonctionnaires détachés venant  de la FPE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'A5 - Fig 5'!$C$21:$H$21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'A5 - Fig 5'!$C$23:$H$23</c:f>
              <c:numCache>
                <c:formatCode>0</c:formatCode>
                <c:ptCount val="6"/>
                <c:pt idx="0">
                  <c:v>11359.237389121488</c:v>
                </c:pt>
                <c:pt idx="1">
                  <c:v>9589.594497134518</c:v>
                </c:pt>
                <c:pt idx="2">
                  <c:v>7011.4415317404955</c:v>
                </c:pt>
                <c:pt idx="3">
                  <c:v>6410.65</c:v>
                </c:pt>
                <c:pt idx="4">
                  <c:v>6046.1558503576307</c:v>
                </c:pt>
                <c:pt idx="5">
                  <c:v>6486.1857676886075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B-4C52-863A-A92A1536B411}"/>
            </c:ext>
          </c:extLst>
        </c:ser>
        <c:ser>
          <c:idx val="2"/>
          <c:order val="2"/>
          <c:tx>
            <c:strRef>
              <c:f>'A5 - Fig 5'!$B$24</c:f>
              <c:strCache>
                <c:ptCount val="1"/>
                <c:pt idx="0">
                  <c:v>Fonctionnaires détachés venant  de la FPH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'A5 - Fig 5'!$C$21:$H$21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'A5 - Fig 5'!$C$24:$H$24</c:f>
              <c:numCache>
                <c:formatCode>0</c:formatCode>
                <c:ptCount val="6"/>
                <c:pt idx="0">
                  <c:v>4446.6884982393121</c:v>
                </c:pt>
                <c:pt idx="1">
                  <c:v>3603.5992069340268</c:v>
                </c:pt>
                <c:pt idx="2">
                  <c:v>2716.4794205612752</c:v>
                </c:pt>
                <c:pt idx="3">
                  <c:v>3291.27</c:v>
                </c:pt>
                <c:pt idx="4">
                  <c:v>2645.5884440140344</c:v>
                </c:pt>
                <c:pt idx="5">
                  <c:v>2769.0067836481535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B-4C52-863A-A92A1536B411}"/>
            </c:ext>
          </c:extLst>
        </c:ser>
        <c:ser>
          <c:idx val="3"/>
          <c:order val="3"/>
          <c:tx>
            <c:strRef>
              <c:f>'A5 - Fig 5'!$B$25</c:f>
              <c:strCache>
                <c:ptCount val="1"/>
                <c:pt idx="0">
                  <c:v>Fonctionnaires détachés venant  de la FPT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'A5 - Fig 5'!$C$21:$H$21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'A5 - Fig 5'!$C$25:$H$25</c:f>
              <c:numCache>
                <c:formatCode>0</c:formatCode>
                <c:ptCount val="6"/>
                <c:pt idx="0">
                  <c:v>2544.2890507761463</c:v>
                </c:pt>
                <c:pt idx="1">
                  <c:v>2168.6383309221019</c:v>
                </c:pt>
                <c:pt idx="2">
                  <c:v>1714.1621628198175</c:v>
                </c:pt>
                <c:pt idx="3">
                  <c:v>1984.84</c:v>
                </c:pt>
                <c:pt idx="4">
                  <c:v>1923.8915283754477</c:v>
                </c:pt>
                <c:pt idx="5">
                  <c:v>2268.0986318825012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B-4C52-863A-A92A1536B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4791216"/>
        <c:axId val="664784328"/>
      </c:barChart>
      <c:catAx>
        <c:axId val="66479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84328"/>
        <c:crosses val="autoZero"/>
        <c:auto val="1"/>
        <c:lblAlgn val="ctr"/>
        <c:lblOffset val="100"/>
        <c:noMultiLvlLbl val="0"/>
      </c:catAx>
      <c:valAx>
        <c:axId val="66478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9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5685817050648"/>
          <c:y val="3.5350744900038159E-2"/>
          <c:w val="0.2982735491396909"/>
          <c:h val="0.868523595597708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'A6 - Fig 2'!$D$24</c:f>
              <c:strCache>
                <c:ptCount val="1"/>
                <c:pt idx="0">
                  <c:v>Directeur général des services ou directeur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2'!$D$25:$D$27</c15:sqref>
                  </c15:fullRef>
                </c:ext>
              </c:extLst>
              <c:f>'A6 - Fig 2'!$D$25</c:f>
              <c:numCache>
                <c:formatCode>0%</c:formatCode>
                <c:ptCount val="1"/>
                <c:pt idx="0">
                  <c:v>0.52604152700577222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2-4683-96DE-BD8B83B2944B}"/>
            </c:ext>
          </c:extLst>
        </c:ser>
        <c:ser>
          <c:idx val="0"/>
          <c:order val="1"/>
          <c:tx>
            <c:strRef>
              <c:f>'A6 - Fig 2'!$C$24</c:f>
              <c:strCache>
                <c:ptCount val="1"/>
                <c:pt idx="0">
                  <c:v>Directeur général adjoint des services ou directeur adjoint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2'!$C$25:$C$27</c15:sqref>
                  </c15:fullRef>
                </c:ext>
              </c:extLst>
              <c:f>'A6 - Fig 2'!$C$25</c:f>
              <c:numCache>
                <c:formatCode>0%</c:formatCode>
                <c:ptCount val="1"/>
                <c:pt idx="0">
                  <c:v>0.3808628851436518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2-4683-96DE-BD8B83B2944B}"/>
            </c:ext>
          </c:extLst>
        </c:ser>
        <c:ser>
          <c:idx val="3"/>
          <c:order val="2"/>
          <c:tx>
            <c:strRef>
              <c:f>'A6 - Fig 2'!$F$24</c:f>
              <c:strCache>
                <c:ptCount val="1"/>
                <c:pt idx="0">
                  <c:v>Directeur général des services techniques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2'!$F$25:$F$27</c15:sqref>
                  </c15:fullRef>
                </c:ext>
              </c:extLst>
              <c:f>'A6 - Fig 2'!$F$25</c:f>
              <c:numCache>
                <c:formatCode>0%</c:formatCode>
                <c:ptCount val="1"/>
                <c:pt idx="0">
                  <c:v>4.3913257406033621E-2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22-4683-96DE-BD8B83B2944B}"/>
            </c:ext>
          </c:extLst>
        </c:ser>
        <c:ser>
          <c:idx val="2"/>
          <c:order val="3"/>
          <c:tx>
            <c:strRef>
              <c:f>'A6 - Fig 2'!$E$24</c:f>
              <c:strCache>
                <c:ptCount val="1"/>
                <c:pt idx="0">
                  <c:v>Directeur des services techniques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2'!$E$25:$E$27</c15:sqref>
                  </c15:fullRef>
                </c:ext>
              </c:extLst>
              <c:f>'A6 - Fig 2'!$E$25</c:f>
              <c:numCache>
                <c:formatCode>0%</c:formatCode>
                <c:ptCount val="1"/>
                <c:pt idx="0">
                  <c:v>2.8560701090479756E-2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22-4683-96DE-BD8B83B2944B}"/>
            </c:ext>
          </c:extLst>
        </c:ser>
        <c:ser>
          <c:idx val="5"/>
          <c:order val="4"/>
          <c:tx>
            <c:strRef>
              <c:f>'A6 - Fig 2'!$H$24</c:f>
              <c:strCache>
                <c:ptCount val="1"/>
                <c:pt idx="0">
                  <c:v>Directeur départemental des services d’incendie et de secours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46122789437093E-17"/>
                  <c:y val="-3.2534904572819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22-4683-96DE-BD8B83B29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2'!$H$25:$H$27</c15:sqref>
                  </c15:fullRef>
                </c:ext>
              </c:extLst>
              <c:f>'A6 - Fig 2'!$H$25</c:f>
              <c:numCache>
                <c:formatCode>0%</c:formatCode>
                <c:ptCount val="1"/>
                <c:pt idx="0">
                  <c:v>1.1018281813676171E-2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22-4683-96DE-BD8B83B2944B}"/>
            </c:ext>
          </c:extLst>
        </c:ser>
        <c:ser>
          <c:idx val="4"/>
          <c:order val="5"/>
          <c:tx>
            <c:strRef>
              <c:f>'A6 - Fig 2'!$G$24</c:f>
              <c:strCache>
                <c:ptCount val="1"/>
                <c:pt idx="0">
                  <c:v> Directeur départemental adjoint des services d’incendie et de secours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2'!$G$25:$G$27</c15:sqref>
                  </c15:fullRef>
                </c:ext>
              </c:extLst>
              <c:f>'A6 - Fig 2'!$G$25</c:f>
              <c:numCache>
                <c:formatCode>0%</c:formatCode>
                <c:ptCount val="1"/>
                <c:pt idx="0">
                  <c:v>9.6033475403864473E-3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22-4683-96DE-BD8B83B29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814656"/>
        <c:axId val="1219815200"/>
      </c:barChart>
      <c:catAx>
        <c:axId val="121981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9815200"/>
        <c:crosses val="autoZero"/>
        <c:auto val="1"/>
        <c:lblAlgn val="ctr"/>
        <c:lblOffset val="100"/>
        <c:noMultiLvlLbl val="0"/>
      </c:catAx>
      <c:valAx>
        <c:axId val="1219815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981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'A6 - Fig 3'!$B$23:$B$29</c:f>
              <c:strCache>
                <c:ptCount val="7"/>
                <c:pt idx="0">
                  <c:v>Directeur départemental des services d'incendie et secours</c:v>
                </c:pt>
                <c:pt idx="1">
                  <c:v>Directeur départemental adjoint des services d'incendie et secours</c:v>
                </c:pt>
                <c:pt idx="2">
                  <c:v>Directeur général des services techniques</c:v>
                </c:pt>
                <c:pt idx="3">
                  <c:v>Directeur des services techniques</c:v>
                </c:pt>
                <c:pt idx="4">
                  <c:v>Directeur général des services ou directeur</c:v>
                </c:pt>
                <c:pt idx="5">
                  <c:v>Directeur général adjoint des services ou directeur adjoint</c:v>
                </c:pt>
                <c:pt idx="6">
                  <c:v>Emplois fonctionnels</c:v>
                </c:pt>
              </c:strCache>
            </c:strRef>
          </c:cat>
          <c:val>
            <c:numRef>
              <c:f>'A6 - Fig 3'!$C$23:$C$29</c:f>
              <c:numCache>
                <c:formatCode>0%</c:formatCode>
                <c:ptCount val="7"/>
                <c:pt idx="0">
                  <c:v>2.8115581881748671E-2</c:v>
                </c:pt>
                <c:pt idx="1">
                  <c:v>4.8387096774193485E-2</c:v>
                </c:pt>
                <c:pt idx="2">
                  <c:v>0.1662180453920476</c:v>
                </c:pt>
                <c:pt idx="3">
                  <c:v>0.25308110559869984</c:v>
                </c:pt>
                <c:pt idx="4">
                  <c:v>0.42041686037851972</c:v>
                </c:pt>
                <c:pt idx="5">
                  <c:v>0.50296161157558639</c:v>
                </c:pt>
                <c:pt idx="6">
                  <c:v>0.42801795084647049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3-4112-9C83-71065D7BC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7962536"/>
        <c:axId val="577961880"/>
      </c:barChart>
      <c:catAx>
        <c:axId val="577962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961880"/>
        <c:crosses val="autoZero"/>
        <c:auto val="1"/>
        <c:lblAlgn val="ctr"/>
        <c:lblOffset val="100"/>
        <c:noMultiLvlLbl val="0"/>
      </c:catAx>
      <c:valAx>
        <c:axId val="577961880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96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446642244840542E-2"/>
          <c:y val="0.12766729596173085"/>
          <c:w val="0.88759273840769903"/>
          <c:h val="0.472544809067866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'A6 - Fig 4'!$K$3</c:f>
              <c:strCache>
                <c:ptCount val="1"/>
                <c:pt idx="0">
                  <c:v>Administrateurs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4'!$L$3:$M$3</c15:sqref>
                  </c15:fullRef>
                </c:ext>
              </c:extLst>
              <c:f>'A6 - Fig 4'!$M$3</c:f>
              <c:numCache>
                <c:formatCode>0%</c:formatCode>
                <c:ptCount val="1"/>
                <c:pt idx="0">
                  <c:v>0.11009234949503986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A-4B4A-AAB2-174637FABFC4}"/>
            </c:ext>
          </c:extLst>
        </c:ser>
        <c:ser>
          <c:idx val="1"/>
          <c:order val="1"/>
          <c:tx>
            <c:strRef>
              <c:f>'A6 - Fig 4'!$K$4</c:f>
              <c:strCache>
                <c:ptCount val="1"/>
                <c:pt idx="0">
                  <c:v>Attachés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4'!$L$4:$M$4</c15:sqref>
                  </c15:fullRef>
                </c:ext>
              </c:extLst>
              <c:f>'A6 - Fig 4'!$M$4</c:f>
              <c:numCache>
                <c:formatCode>0%</c:formatCode>
                <c:ptCount val="1"/>
                <c:pt idx="0">
                  <c:v>0.56207601900911675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A-4B4A-AAB2-174637FABFC4}"/>
            </c:ext>
          </c:extLst>
        </c:ser>
        <c:ser>
          <c:idx val="2"/>
          <c:order val="2"/>
          <c:tx>
            <c:strRef>
              <c:f>'A6 - Fig 4'!$K$5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4'!$L$5:$M$5</c15:sqref>
                  </c15:fullRef>
                </c:ext>
              </c:extLst>
              <c:f>'A6 - Fig 4'!$M$5</c:f>
              <c:numCache>
                <c:formatCode>0%</c:formatCode>
                <c:ptCount val="1"/>
                <c:pt idx="0">
                  <c:v>0.14966720807132466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A-4B4A-AAB2-174637FABFC4}"/>
            </c:ext>
          </c:extLst>
        </c:ser>
        <c:ser>
          <c:idx val="3"/>
          <c:order val="3"/>
          <c:tx>
            <c:strRef>
              <c:f>'A6 - Fig 4'!$K$6</c:f>
              <c:strCache>
                <c:ptCount val="1"/>
                <c:pt idx="0">
                  <c:v>Ingénieurs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4'!$L$6:$M$6</c15:sqref>
                  </c15:fullRef>
                </c:ext>
              </c:extLst>
              <c:f>'A6 - Fig 4'!$M$6</c:f>
              <c:numCache>
                <c:formatCode>0%</c:formatCode>
                <c:ptCount val="1"/>
                <c:pt idx="0">
                  <c:v>9.587357085267513E-2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A-4B4A-AAB2-174637FABFC4}"/>
            </c:ext>
          </c:extLst>
        </c:ser>
        <c:ser>
          <c:idx val="4"/>
          <c:order val="4"/>
          <c:tx>
            <c:strRef>
              <c:f>'A6 - Fig 4'!$K$7</c:f>
              <c:strCache>
                <c:ptCount val="1"/>
                <c:pt idx="0">
                  <c:v>Ingénieurs en chef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4'!$L$7:$M$7</c15:sqref>
                  </c15:fullRef>
                </c:ext>
              </c:extLst>
              <c:f>'A6 - Fig 4'!$M$7</c:f>
              <c:numCache>
                <c:formatCode>0%</c:formatCode>
                <c:ptCount val="1"/>
                <c:pt idx="0">
                  <c:v>8.2290852571843584E-2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4A-4B4A-AAB2-174637FAB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466784"/>
        <c:axId val="966468960"/>
      </c:barChart>
      <c:catAx>
        <c:axId val="966466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6468960"/>
        <c:crosses val="autoZero"/>
        <c:auto val="1"/>
        <c:lblAlgn val="ctr"/>
        <c:lblOffset val="100"/>
        <c:noMultiLvlLbl val="0"/>
      </c:catAx>
      <c:valAx>
        <c:axId val="96646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646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814523184601925E-2"/>
          <c:y val="0.86950094779819187"/>
          <c:w val="0.87862992125984252"/>
          <c:h val="8.97018081073199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15519712804094"/>
          <c:y val="3.3523797456750819E-2"/>
          <c:w val="0.6747752756528661"/>
          <c:h val="0.826062124852028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'A2 - Fig 3'!$B$2</c:f>
              <c:strCache>
                <c:ptCount val="1"/>
                <c:pt idx="0">
                  <c:v>Moins de 3ans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'A2 - Fig 3'!$L$3:$L$24</c:f>
              <c:strCache>
                <c:ptCount val="22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hab.</c:v>
                </c:pt>
                <c:pt idx="5">
                  <c:v>Commune de 1 000 à  1 999 hab.</c:v>
                </c:pt>
                <c:pt idx="6">
                  <c:v>Commune de 2 000 à 3 499 hab.</c:v>
                </c:pt>
                <c:pt idx="7">
                  <c:v>Commune de 3 500 à 4 999 hab.</c:v>
                </c:pt>
                <c:pt idx="8">
                  <c:v>Commune de 5 000 à 9 999 hab.</c:v>
                </c:pt>
                <c:pt idx="9">
                  <c:v>Commune de 10 000 à 19 999 hab.</c:v>
                </c:pt>
                <c:pt idx="10">
                  <c:v>Commune de 20 000 et 49 999 hab.</c:v>
                </c:pt>
                <c:pt idx="11">
                  <c:v>Commune de 50 000 et 79 999 hab.</c:v>
                </c:pt>
                <c:pt idx="12">
                  <c:v>Commune de 80 000 et 99 999 hab.</c:v>
                </c:pt>
                <c:pt idx="13">
                  <c:v>Commune de plus de 100 000 hab.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d'aglomération</c:v>
                </c:pt>
                <c:pt idx="17">
                  <c:v>Communautés urbaines et métropoles</c:v>
                </c:pt>
                <c:pt idx="18">
                  <c:v>Syndicats intercom. (SIVU, SIVOM)</c:v>
                </c:pt>
                <c:pt idx="19">
                  <c:v>Syndicats mixtes</c:v>
                </c:pt>
                <c:pt idx="20">
                  <c:v>Autres étab. publics intercom.</c:v>
                </c:pt>
                <c:pt idx="21">
                  <c:v>Autres</c:v>
                </c:pt>
              </c:strCache>
            </c:strRef>
          </c:cat>
          <c:val>
            <c:numRef>
              <c:f>'A2 - Fig 3'!$B$3:$B$24</c:f>
              <c:numCache>
                <c:formatCode>0</c:formatCode>
                <c:ptCount val="22"/>
                <c:pt idx="0">
                  <c:v>8344.2153141640138</c:v>
                </c:pt>
                <c:pt idx="1">
                  <c:v>19470.635736338543</c:v>
                </c:pt>
                <c:pt idx="2">
                  <c:v>1004.0486846209803</c:v>
                </c:pt>
                <c:pt idx="3">
                  <c:v>1545.5445908398351</c:v>
                </c:pt>
                <c:pt idx="4">
                  <c:v>16521.406404091318</c:v>
                </c:pt>
                <c:pt idx="5">
                  <c:v>8140.4028963271558</c:v>
                </c:pt>
                <c:pt idx="6">
                  <c:v>8051.4479651166794</c:v>
                </c:pt>
                <c:pt idx="7">
                  <c:v>6175.769271347177</c:v>
                </c:pt>
                <c:pt idx="8">
                  <c:v>15527.334145531591</c:v>
                </c:pt>
                <c:pt idx="9">
                  <c:v>16807.739609805438</c:v>
                </c:pt>
                <c:pt idx="10">
                  <c:v>25621.7128528291</c:v>
                </c:pt>
                <c:pt idx="11">
                  <c:v>9097.2826009695436</c:v>
                </c:pt>
                <c:pt idx="12">
                  <c:v>2589.9490094186444</c:v>
                </c:pt>
                <c:pt idx="13">
                  <c:v>9878.4565207962787</c:v>
                </c:pt>
                <c:pt idx="14">
                  <c:v>20235.098409581391</c:v>
                </c:pt>
                <c:pt idx="15">
                  <c:v>17716.610353733056</c:v>
                </c:pt>
                <c:pt idx="16">
                  <c:v>12754.197482480193</c:v>
                </c:pt>
                <c:pt idx="17">
                  <c:v>7631.3390299070106</c:v>
                </c:pt>
                <c:pt idx="18">
                  <c:v>5895.6270148390468</c:v>
                </c:pt>
                <c:pt idx="19">
                  <c:v>7099.3505663653887</c:v>
                </c:pt>
                <c:pt idx="20">
                  <c:v>5159.3392614499662</c:v>
                </c:pt>
                <c:pt idx="21">
                  <c:v>2574.1494178510129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B-48D6-8857-561A0BAADC57}"/>
            </c:ext>
          </c:extLst>
        </c:ser>
        <c:ser>
          <c:idx val="1"/>
          <c:order val="1"/>
          <c:tx>
            <c:strRef>
              <c:f>'A2 - Fig 3'!$C$2</c:f>
              <c:strCache>
                <c:ptCount val="1"/>
                <c:pt idx="0">
                  <c:v>De 3 à 6 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'A2 - Fig 3'!$L$3:$L$24</c:f>
              <c:strCache>
                <c:ptCount val="22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hab.</c:v>
                </c:pt>
                <c:pt idx="5">
                  <c:v>Commune de 1 000 à  1 999 hab.</c:v>
                </c:pt>
                <c:pt idx="6">
                  <c:v>Commune de 2 000 à 3 499 hab.</c:v>
                </c:pt>
                <c:pt idx="7">
                  <c:v>Commune de 3 500 à 4 999 hab.</c:v>
                </c:pt>
                <c:pt idx="8">
                  <c:v>Commune de 5 000 à 9 999 hab.</c:v>
                </c:pt>
                <c:pt idx="9">
                  <c:v>Commune de 10 000 à 19 999 hab.</c:v>
                </c:pt>
                <c:pt idx="10">
                  <c:v>Commune de 20 000 et 49 999 hab.</c:v>
                </c:pt>
                <c:pt idx="11">
                  <c:v>Commune de 50 000 et 79 999 hab.</c:v>
                </c:pt>
                <c:pt idx="12">
                  <c:v>Commune de 80 000 et 99 999 hab.</c:v>
                </c:pt>
                <c:pt idx="13">
                  <c:v>Commune de plus de 100 000 hab.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d'aglomération</c:v>
                </c:pt>
                <c:pt idx="17">
                  <c:v>Communautés urbaines et métropoles</c:v>
                </c:pt>
                <c:pt idx="18">
                  <c:v>Syndicats intercom. (SIVU, SIVOM)</c:v>
                </c:pt>
                <c:pt idx="19">
                  <c:v>Syndicats mixtes</c:v>
                </c:pt>
                <c:pt idx="20">
                  <c:v>Autres étab. publics intercom.</c:v>
                </c:pt>
                <c:pt idx="21">
                  <c:v>Autres</c:v>
                </c:pt>
              </c:strCache>
            </c:strRef>
          </c:cat>
          <c:val>
            <c:numRef>
              <c:f>'A2 - Fig 3'!$C$3:$C$24</c:f>
              <c:numCache>
                <c:formatCode>0</c:formatCode>
                <c:ptCount val="22"/>
                <c:pt idx="0">
                  <c:v>2289.3612140575069</c:v>
                </c:pt>
                <c:pt idx="1">
                  <c:v>5717.6377353151111</c:v>
                </c:pt>
                <c:pt idx="2">
                  <c:v>144.73800561505681</c:v>
                </c:pt>
                <c:pt idx="3">
                  <c:v>166.50811149950695</c:v>
                </c:pt>
                <c:pt idx="4">
                  <c:v>2994.1031255661051</c:v>
                </c:pt>
                <c:pt idx="5">
                  <c:v>777.82113743166394</c:v>
                </c:pt>
                <c:pt idx="6">
                  <c:v>626.9684593023245</c:v>
                </c:pt>
                <c:pt idx="7">
                  <c:v>637.02424256324127</c:v>
                </c:pt>
                <c:pt idx="8">
                  <c:v>1942.2582507703376</c:v>
                </c:pt>
                <c:pt idx="9">
                  <c:v>2540.8085119006219</c:v>
                </c:pt>
                <c:pt idx="10">
                  <c:v>6416.1483027586783</c:v>
                </c:pt>
                <c:pt idx="11">
                  <c:v>2212.9223945524077</c:v>
                </c:pt>
                <c:pt idx="12">
                  <c:v>1025.3981000324784</c:v>
                </c:pt>
                <c:pt idx="13">
                  <c:v>3163.9456650908596</c:v>
                </c:pt>
                <c:pt idx="14">
                  <c:v>3524.9927036181225</c:v>
                </c:pt>
                <c:pt idx="15">
                  <c:v>3304.1758258701384</c:v>
                </c:pt>
                <c:pt idx="16">
                  <c:v>3149.4542827725709</c:v>
                </c:pt>
                <c:pt idx="17">
                  <c:v>2676.5290273938167</c:v>
                </c:pt>
                <c:pt idx="18">
                  <c:v>916.0279862029206</c:v>
                </c:pt>
                <c:pt idx="19">
                  <c:v>1496.1181403111336</c:v>
                </c:pt>
                <c:pt idx="20">
                  <c:v>801.89794917241704</c:v>
                </c:pt>
                <c:pt idx="21">
                  <c:v>700.21971577368004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B-48D6-8857-561A0BAADC57}"/>
            </c:ext>
          </c:extLst>
        </c:ser>
        <c:ser>
          <c:idx val="2"/>
          <c:order val="2"/>
          <c:tx>
            <c:strRef>
              <c:f>'A2 - Fig 3'!$D$2</c:f>
              <c:strCache>
                <c:ptCount val="1"/>
                <c:pt idx="0">
                  <c:v>Plus de 6 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'A2 - Fig 3'!$L$3:$L$24</c:f>
              <c:strCache>
                <c:ptCount val="22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hab.</c:v>
                </c:pt>
                <c:pt idx="5">
                  <c:v>Commune de 1 000 à  1 999 hab.</c:v>
                </c:pt>
                <c:pt idx="6">
                  <c:v>Commune de 2 000 à 3 499 hab.</c:v>
                </c:pt>
                <c:pt idx="7">
                  <c:v>Commune de 3 500 à 4 999 hab.</c:v>
                </c:pt>
                <c:pt idx="8">
                  <c:v>Commune de 5 000 à 9 999 hab.</c:v>
                </c:pt>
                <c:pt idx="9">
                  <c:v>Commune de 10 000 à 19 999 hab.</c:v>
                </c:pt>
                <c:pt idx="10">
                  <c:v>Commune de 20 000 et 49 999 hab.</c:v>
                </c:pt>
                <c:pt idx="11">
                  <c:v>Commune de 50 000 et 79 999 hab.</c:v>
                </c:pt>
                <c:pt idx="12">
                  <c:v>Commune de 80 000 et 99 999 hab.</c:v>
                </c:pt>
                <c:pt idx="13">
                  <c:v>Commune de plus de 100 000 hab.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d'aglomération</c:v>
                </c:pt>
                <c:pt idx="17">
                  <c:v>Communautés urbaines et métropoles</c:v>
                </c:pt>
                <c:pt idx="18">
                  <c:v>Syndicats intercom. (SIVU, SIVOM)</c:v>
                </c:pt>
                <c:pt idx="19">
                  <c:v>Syndicats mixtes</c:v>
                </c:pt>
                <c:pt idx="20">
                  <c:v>Autres étab. publics intercom.</c:v>
                </c:pt>
                <c:pt idx="21">
                  <c:v>Autres</c:v>
                </c:pt>
              </c:strCache>
            </c:strRef>
          </c:cat>
          <c:val>
            <c:numRef>
              <c:f>'A2 - Fig 3'!$D$3:$D$24</c:f>
              <c:numCache>
                <c:formatCode>0</c:formatCode>
                <c:ptCount val="22"/>
                <c:pt idx="0">
                  <c:v>2087.8807241746549</c:v>
                </c:pt>
                <c:pt idx="1">
                  <c:v>4114.8852674311665</c:v>
                </c:pt>
                <c:pt idx="2">
                  <c:v>132.20164292398886</c:v>
                </c:pt>
                <c:pt idx="3">
                  <c:v>192.6964237698304</c:v>
                </c:pt>
                <c:pt idx="4">
                  <c:v>3847.4948376840384</c:v>
                </c:pt>
                <c:pt idx="5">
                  <c:v>617.50685719765704</c:v>
                </c:pt>
                <c:pt idx="6">
                  <c:v>497.10639534883734</c:v>
                </c:pt>
                <c:pt idx="7">
                  <c:v>541.03428820439728</c:v>
                </c:pt>
                <c:pt idx="8">
                  <c:v>2258.5532875088888</c:v>
                </c:pt>
                <c:pt idx="9">
                  <c:v>2535.2757468184009</c:v>
                </c:pt>
                <c:pt idx="10">
                  <c:v>7576.1842947985697</c:v>
                </c:pt>
                <c:pt idx="11">
                  <c:v>2520.5599704306128</c:v>
                </c:pt>
                <c:pt idx="12">
                  <c:v>2029.3812520298818</c:v>
                </c:pt>
                <c:pt idx="13">
                  <c:v>4820.7304679706622</c:v>
                </c:pt>
                <c:pt idx="14">
                  <c:v>3153.1062364662798</c:v>
                </c:pt>
                <c:pt idx="15">
                  <c:v>2584.8342092075654</c:v>
                </c:pt>
                <c:pt idx="16">
                  <c:v>2796.44863662028</c:v>
                </c:pt>
                <c:pt idx="17">
                  <c:v>2168.1803216888657</c:v>
                </c:pt>
                <c:pt idx="18">
                  <c:v>1233.2236468295557</c:v>
                </c:pt>
                <c:pt idx="19">
                  <c:v>1647.8586480713602</c:v>
                </c:pt>
                <c:pt idx="20">
                  <c:v>999.78272702136383</c:v>
                </c:pt>
                <c:pt idx="21">
                  <c:v>1318.915647484416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B-48D6-8857-561A0BAA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730144"/>
        <c:axId val="669731128"/>
      </c:barChart>
      <c:catAx>
        <c:axId val="66973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9731128"/>
        <c:crosses val="autoZero"/>
        <c:auto val="1"/>
        <c:lblAlgn val="ctr"/>
        <c:lblOffset val="100"/>
        <c:noMultiLvlLbl val="0"/>
      </c:catAx>
      <c:valAx>
        <c:axId val="669731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97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82275142137663"/>
          <c:y val="3.5003977724741446E-2"/>
          <c:w val="0.47998905328099817"/>
          <c:h val="0.891174963511422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'A2 - Fig 4'!$M$2</c:f>
              <c:strCache>
                <c:ptCount val="1"/>
                <c:pt idx="0">
                  <c:v>nb contractuels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AF-4100-BCF1-6B0A56126501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AF-4100-BCF1-6B0A56126501}"/>
              </c:ext>
            </c:extLst>
          </c:dPt>
          <c:cat>
            <c:strRef>
              <c:f>'A2 - Fig 4'!$L$3:$L$14</c:f>
              <c:strCache>
                <c:ptCount val="12"/>
                <c:pt idx="0">
                  <c:v>Autres contractuels (articles 38, 38bis, 47,136...)</c:v>
                </c:pt>
                <c:pt idx="1">
                  <c:v>Communes de moins de 2000 hab. et group, de com, de moins de 10 000 hab.</c:v>
                </c:pt>
                <c:pt idx="2">
                  <c:v>A temps non complet et  quotité de moins de 50%</c:v>
                </c:pt>
                <c:pt idx="3">
                  <c:v>Les emplois pour les com. nouvelles issues de la fusion de com. de moins de 1000 hab.</c:v>
                </c:pt>
                <c:pt idx="4">
                  <c:v>Les emplois pour les com. de moins de 1000 hab. 
et les group. de com. regroupant moins de 15 000 hab.</c:v>
                </c:pt>
                <c:pt idx="5">
                  <c:v>Besoins des services</c:v>
                </c:pt>
                <c:pt idx="6">
                  <c:v>Pas de cadre d'emplois existant</c:v>
                </c:pt>
                <c:pt idx="7">
                  <c:v>Affectés sur un poste vacant</c:v>
                </c:pt>
                <c:pt idx="8">
                  <c:v>Remplaçants</c:v>
                </c:pt>
                <c:pt idx="10">
                  <c:v>En CDD</c:v>
                </c:pt>
                <c:pt idx="11">
                  <c:v>En CDI</c:v>
                </c:pt>
              </c:strCache>
            </c:strRef>
          </c:cat>
          <c:val>
            <c:numRef>
              <c:f>'A2 - Fig 4'!$M$3:$M$14</c:f>
              <c:numCache>
                <c:formatCode>0</c:formatCode>
                <c:ptCount val="12"/>
                <c:pt idx="0">
                  <c:v>11209.65750130495</c:v>
                </c:pt>
                <c:pt idx="1">
                  <c:v>2239.5511625488348</c:v>
                </c:pt>
                <c:pt idx="2">
                  <c:v>4858.1781020007875</c:v>
                </c:pt>
                <c:pt idx="3">
                  <c:v>332.10854753268285</c:v>
                </c:pt>
                <c:pt idx="4">
                  <c:v>10070.616885724645</c:v>
                </c:pt>
                <c:pt idx="5">
                  <c:v>58314.445919027763</c:v>
                </c:pt>
                <c:pt idx="6">
                  <c:v>6923.8661436397342</c:v>
                </c:pt>
                <c:pt idx="7">
                  <c:v>99462.654014209926</c:v>
                </c:pt>
                <c:pt idx="8">
                  <c:v>77033.409711753164</c:v>
                </c:pt>
                <c:pt idx="10">
                  <c:v>270444.48798774253</c:v>
                </c:pt>
                <c:pt idx="11">
                  <c:v>53322.09284933313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AF-4100-BCF1-6B0A5612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9775856"/>
        <c:axId val="679775200"/>
      </c:barChart>
      <c:catAx>
        <c:axId val="67977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775200"/>
        <c:crosses val="autoZero"/>
        <c:auto val="1"/>
        <c:lblAlgn val="ctr"/>
        <c:lblOffset val="100"/>
        <c:noMultiLvlLbl val="0"/>
      </c:catAx>
      <c:valAx>
        <c:axId val="679775200"/>
        <c:scaling>
          <c:orientation val="minMax"/>
          <c:max val="27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77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'A2 - Fig 5'!$C$2</c:f>
              <c:strCache>
                <c:ptCount val="1"/>
                <c:pt idx="0">
                  <c:v>CDI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5'!$C$3:$C$11</c15:sqref>
                  </c15:fullRef>
                </c:ext>
              </c:extLst>
              <c:f>('A2 - Fig 5'!$C$3:$C$4,'A2 - Fig 5'!$C$6:$C$11)</c:f>
              <c:numCache>
                <c:formatCode>0</c:formatCode>
                <c:ptCount val="8"/>
                <c:pt idx="0">
                  <c:v>4346.7017274776299</c:v>
                </c:pt>
                <c:pt idx="1">
                  <c:v>13.806814851497986</c:v>
                </c:pt>
                <c:pt idx="2">
                  <c:v>5257.3057813585037</c:v>
                </c:pt>
                <c:pt idx="3">
                  <c:v>2352.6695451332589</c:v>
                </c:pt>
                <c:pt idx="4">
                  <c:v>5849.1508974550688</c:v>
                </c:pt>
                <c:pt idx="5">
                  <c:v>744.66097834854338</c:v>
                </c:pt>
                <c:pt idx="6">
                  <c:v>20628.863291015918</c:v>
                </c:pt>
                <c:pt idx="7">
                  <c:v>14296.118562426418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A-493E-BBC2-AB4CB0EB75A0}"/>
            </c:ext>
          </c:extLst>
        </c:ser>
        <c:ser>
          <c:idx val="1"/>
          <c:order val="1"/>
          <c:tx>
            <c:strRef>
              <c:f>'A2 - Fig 5'!$D$2</c:f>
              <c:strCache>
                <c:ptCount val="1"/>
                <c:pt idx="0">
                  <c:v>CDD-remplaçants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5'!$D$3:$D$11</c15:sqref>
                  </c15:fullRef>
                </c:ext>
              </c:extLst>
              <c:f>('A2 - Fig 5'!$D$3:$D$4,'A2 - Fig 5'!$D$6:$D$11)</c:f>
              <c:numCache>
                <c:formatCode>0</c:formatCode>
                <c:ptCount val="8"/>
                <c:pt idx="0">
                  <c:v>7176.785887385653</c:v>
                </c:pt>
                <c:pt idx="1">
                  <c:v>174.27675299414761</c:v>
                </c:pt>
                <c:pt idx="2">
                  <c:v>12275.363814711158</c:v>
                </c:pt>
                <c:pt idx="3">
                  <c:v>5186.2454162185595</c:v>
                </c:pt>
                <c:pt idx="4">
                  <c:v>2825.8408779665583</c:v>
                </c:pt>
                <c:pt idx="5">
                  <c:v>661.30128927963744</c:v>
                </c:pt>
                <c:pt idx="6">
                  <c:v>38484.207473022994</c:v>
                </c:pt>
                <c:pt idx="7">
                  <c:v>10239.276429504871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A-493E-BBC2-AB4CB0EB75A0}"/>
            </c:ext>
          </c:extLst>
        </c:ser>
        <c:ser>
          <c:idx val="2"/>
          <c:order val="2"/>
          <c:tx>
            <c:strRef>
              <c:f>'A2 - Fig 5'!$E$2</c:f>
              <c:strCache>
                <c:ptCount val="1"/>
                <c:pt idx="0">
                  <c:v>CDD-poste vacant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5'!$E$3:$E$11</c15:sqref>
                  </c15:fullRef>
                </c:ext>
              </c:extLst>
              <c:f>('A2 - Fig 5'!$E$3:$E$4,'A2 - Fig 5'!$E$6:$E$11)</c:f>
              <c:numCache>
                <c:formatCode>0</c:formatCode>
                <c:ptCount val="8"/>
                <c:pt idx="0">
                  <c:v>15333.272371111316</c:v>
                </c:pt>
                <c:pt idx="1">
                  <c:v>144.75450724712186</c:v>
                </c:pt>
                <c:pt idx="2">
                  <c:v>9667.8797038942339</c:v>
                </c:pt>
                <c:pt idx="3">
                  <c:v>6937.6436362689865</c:v>
                </c:pt>
                <c:pt idx="4">
                  <c:v>8158.1342924921955</c:v>
                </c:pt>
                <c:pt idx="5">
                  <c:v>1688.3404468314502</c:v>
                </c:pt>
                <c:pt idx="6">
                  <c:v>39686.349518508359</c:v>
                </c:pt>
                <c:pt idx="7">
                  <c:v>17839.870805779185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A-493E-BBC2-AB4CB0EB75A0}"/>
            </c:ext>
          </c:extLst>
        </c:ser>
        <c:ser>
          <c:idx val="3"/>
          <c:order val="3"/>
          <c:tx>
            <c:strRef>
              <c:f>'A2 - Fig 5'!$F$2</c:f>
              <c:strCache>
                <c:ptCount val="1"/>
                <c:pt idx="0">
                  <c:v>CDD-besoins de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5'!$F$3:$F$11</c15:sqref>
                  </c15:fullRef>
                </c:ext>
              </c:extLst>
              <c:f>('A2 - Fig 5'!$F$3:$F$4,'A2 - Fig 5'!$F$6:$F$11)</c:f>
              <c:numCache>
                <c:formatCode>0</c:formatCode>
                <c:ptCount val="8"/>
                <c:pt idx="0">
                  <c:v>4729.6961912052902</c:v>
                </c:pt>
                <c:pt idx="1">
                  <c:v>66.492214189975726</c:v>
                </c:pt>
                <c:pt idx="2">
                  <c:v>6934.9908748615653</c:v>
                </c:pt>
                <c:pt idx="3">
                  <c:v>3771.7399564684447</c:v>
                </c:pt>
                <c:pt idx="4">
                  <c:v>3667.9601032263545</c:v>
                </c:pt>
                <c:pt idx="5">
                  <c:v>825.00538407521685</c:v>
                </c:pt>
                <c:pt idx="6">
                  <c:v>19562.226328782446</c:v>
                </c:pt>
                <c:pt idx="7">
                  <c:v>18747.252595932943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A-493E-BBC2-AB4CB0EB75A0}"/>
            </c:ext>
          </c:extLst>
        </c:ser>
        <c:ser>
          <c:idx val="4"/>
          <c:order val="4"/>
          <c:tx>
            <c:strRef>
              <c:f>'A2 - Fig 5'!$G$2</c:f>
              <c:strCache>
                <c:ptCount val="1"/>
                <c:pt idx="0">
                  <c:v>CDD-autres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5'!$G$3:$G$11</c15:sqref>
                  </c15:fullRef>
                </c:ext>
              </c:extLst>
              <c:f>('A2 - Fig 5'!$G$3:$G$4,'A2 - Fig 5'!$G$6:$G$11)</c:f>
              <c:numCache>
                <c:formatCode>0</c:formatCode>
                <c:ptCount val="8"/>
                <c:pt idx="0">
                  <c:v>6220.7059743118771</c:v>
                </c:pt>
                <c:pt idx="1">
                  <c:v>31.881337473428403</c:v>
                </c:pt>
                <c:pt idx="2">
                  <c:v>3201.1664667807672</c:v>
                </c:pt>
                <c:pt idx="3">
                  <c:v>1180.3878315422007</c:v>
                </c:pt>
                <c:pt idx="4">
                  <c:v>2165.32119569717</c:v>
                </c:pt>
                <c:pt idx="5">
                  <c:v>301.41810425731455</c:v>
                </c:pt>
                <c:pt idx="6">
                  <c:v>17589.997056562308</c:v>
                </c:pt>
                <c:pt idx="7">
                  <c:v>8317.2484763847169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A-493E-BBC2-AB4CB0EB7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5171720"/>
        <c:axId val="765173032"/>
      </c:barChart>
      <c:catAx>
        <c:axId val="765171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173032"/>
        <c:crosses val="autoZero"/>
        <c:auto val="1"/>
        <c:lblAlgn val="ctr"/>
        <c:lblOffset val="100"/>
        <c:noMultiLvlLbl val="0"/>
      </c:catAx>
      <c:valAx>
        <c:axId val="765173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17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'A3 - Fig 2 &amp; 3'!$B$22</c:f>
              <c:strCache>
                <c:ptCount val="1"/>
                <c:pt idx="0">
                  <c:v>Nombre de contractuels non permanents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'A3 - Fig 2 &amp; 3'!$B$23:$B$33</c15:sqref>
                  </c15:fullRef>
                </c:ext>
              </c:extLst>
              <c:f>'A3 - Fig 2 &amp; 3'!$B$24:$B$33</c:f>
              <c:strCache>
                <c:ptCount val="10"/>
                <c:pt idx="0">
                  <c:v>Vacataires</c:v>
                </c:pt>
                <c:pt idx="1">
                  <c:v>En rémunérations accessoires</c:v>
                </c:pt>
                <c:pt idx="2">
                  <c:v>Contrats aidés</c:v>
                </c:pt>
                <c:pt idx="3">
                  <c:v>Apprentis</c:v>
                </c:pt>
                <c:pt idx="4">
                  <c:v>Employé en centre de gestion</c:v>
                </c:pt>
                <c:pt idx="5">
                  <c:v>Besoin temporaire ou saisonnier</c:v>
                </c:pt>
                <c:pt idx="6">
                  <c:v>Contrat de projet</c:v>
                </c:pt>
                <c:pt idx="7">
                  <c:v>Assistants familiaux</c:v>
                </c:pt>
                <c:pt idx="8">
                  <c:v>Assistants maternels</c:v>
                </c:pt>
                <c:pt idx="9">
                  <c:v>Collaborateurs de cabinet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'A3 - Fig 2 &amp; 3'!$C$23:$C$33</c15:sqref>
                  </c15:fullRef>
                </c:ext>
              </c:extLst>
              <c:f>'A3 - Fig 2 &amp; 3'!$C$24:$C$33</c:f>
              <c:numCache>
                <c:formatCode>0</c:formatCode>
                <c:ptCount val="10"/>
                <c:pt idx="0">
                  <c:v>43205.517045399734</c:v>
                </c:pt>
                <c:pt idx="1">
                  <c:v>13092.574414444827</c:v>
                </c:pt>
                <c:pt idx="2">
                  <c:v>22237.101290749797</c:v>
                </c:pt>
                <c:pt idx="3">
                  <c:v>17297.154260076746</c:v>
                </c:pt>
                <c:pt idx="4">
                  <c:v>1369.4195922986034</c:v>
                </c:pt>
                <c:pt idx="5">
                  <c:v>118801.96724815694</c:v>
                </c:pt>
                <c:pt idx="6">
                  <c:v>6401.5815294990143</c:v>
                </c:pt>
                <c:pt idx="7">
                  <c:v>31640.195218268342</c:v>
                </c:pt>
                <c:pt idx="8">
                  <c:v>6749.4738954007898</c:v>
                </c:pt>
                <c:pt idx="9">
                  <c:v>2730.8416913606884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C-4B4C-B2E3-076137CE0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1286976"/>
        <c:axId val="221280088"/>
      </c:barChart>
      <c:catAx>
        <c:axId val="22128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1280088"/>
        <c:crosses val="autoZero"/>
        <c:auto val="1"/>
        <c:lblAlgn val="ctr"/>
        <c:lblOffset val="100"/>
        <c:noMultiLvlLbl val="0"/>
      </c:catAx>
      <c:valAx>
        <c:axId val="221280088"/>
        <c:scaling>
          <c:orientation val="minMax"/>
          <c:max val="1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12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'A3 - Fig 2 &amp; 3'!$G$23:$G$33</c15:sqref>
                  </c15:fullRef>
                </c:ext>
              </c:extLst>
              <c:f>('A3 - Fig 2 &amp; 3'!$G$23:$G$30,'A3 - Fig 2 &amp; 3'!$G$32:$G$33)</c:f>
              <c:strCache>
                <c:ptCount val="10"/>
                <c:pt idx="0">
                  <c:v>Autres</c:v>
                </c:pt>
                <c:pt idx="1">
                  <c:v>Vacataires</c:v>
                </c:pt>
                <c:pt idx="2">
                  <c:v>En rémunérations accessoires</c:v>
                </c:pt>
                <c:pt idx="3">
                  <c:v>Contrats aidés</c:v>
                </c:pt>
                <c:pt idx="4">
                  <c:v>Apprentis</c:v>
                </c:pt>
                <c:pt idx="5">
                  <c:v>Employé en centre de gestion</c:v>
                </c:pt>
                <c:pt idx="6">
                  <c:v>Besoin temporaire ou saisonnier</c:v>
                </c:pt>
                <c:pt idx="7">
                  <c:v>Contrat de projet</c:v>
                </c:pt>
                <c:pt idx="8">
                  <c:v>Assistants maternels</c:v>
                </c:pt>
                <c:pt idx="9">
                  <c:v>Collaborateurs de cabinet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'A3 - Fig 2 &amp; 3'!$H$23:$H$33</c15:sqref>
                  </c15:fullRef>
                </c:ext>
              </c:extLst>
              <c:f>('A3 - Fig 2 &amp; 3'!$H$23:$H$30,'A3 - Fig 2 &amp; 3'!$H$32:$H$33)</c:f>
              <c:numCache>
                <c:formatCode>0%</c:formatCode>
                <c:ptCount val="10"/>
                <c:pt idx="0">
                  <c:v>0.71059692449088296</c:v>
                </c:pt>
                <c:pt idx="1">
                  <c:v>0.6972157121992878</c:v>
                </c:pt>
                <c:pt idx="2">
                  <c:v>0.75820765317394712</c:v>
                </c:pt>
                <c:pt idx="3">
                  <c:v>0.58342931247310992</c:v>
                </c:pt>
                <c:pt idx="4">
                  <c:v>0.53523844113459351</c:v>
                </c:pt>
                <c:pt idx="5">
                  <c:v>0.75115362123945451</c:v>
                </c:pt>
                <c:pt idx="6">
                  <c:v>0.69612288008193535</c:v>
                </c:pt>
                <c:pt idx="7">
                  <c:v>0.60077186464111376</c:v>
                </c:pt>
                <c:pt idx="8">
                  <c:v>0.9934145050460832</c:v>
                </c:pt>
                <c:pt idx="9">
                  <c:v>0.4055213244877055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C-450E-AD45-A013231CF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0879968"/>
        <c:axId val="620880296"/>
      </c:barChart>
      <c:catAx>
        <c:axId val="62087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880296"/>
        <c:crosses val="autoZero"/>
        <c:auto val="1"/>
        <c:lblAlgn val="ctr"/>
        <c:lblOffset val="100"/>
        <c:noMultiLvlLbl val="0"/>
      </c:catAx>
      <c:valAx>
        <c:axId val="6208802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87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'A4 - Fig 2'!$M$2</c:f>
              <c:strCache>
                <c:ptCount val="1"/>
                <c:pt idx="0">
                  <c:v>Remplaçants mis à disposition par les CDG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2.777777777777676E-3"/>
                  <c:y val="9.9206349206348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93-4457-88B0-9B123195864A}"/>
                </c:ext>
              </c:extLst>
            </c:dLbl>
            <c:dLbl>
              <c:idx val="13"/>
              <c:layout>
                <c:manualLayout>
                  <c:x val="-2.7777777777777779E-3"/>
                  <c:y val="-3.031270097147617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93-4457-88B0-9B123195864A}"/>
                </c:ext>
              </c:extLst>
            </c:dLbl>
            <c:dLbl>
              <c:idx val="15"/>
              <c:layout>
                <c:manualLayout>
                  <c:x val="-1.0185067526415994E-16"/>
                  <c:y val="3.306878306878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93-4457-88B0-9B12319586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'A4 - Fig 2'!$L$3:$L$18</c:f>
              <c:strCache>
                <c:ptCount val="16"/>
                <c:pt idx="0">
                  <c:v>Ensemble</c:v>
                </c:pt>
                <c:pt idx="1">
                  <c:v>Autres étab. publics intercom.</c:v>
                </c:pt>
                <c:pt idx="2">
                  <c:v>Syndicats mixtes</c:v>
                </c:pt>
                <c:pt idx="3">
                  <c:v>Syndicats intercom. (SIVU, SIVOM)</c:v>
                </c:pt>
                <c:pt idx="4">
                  <c:v>Communautés urbaines et métropoles</c:v>
                </c:pt>
                <c:pt idx="5">
                  <c:v>Communauté d'aglomération</c:v>
                </c:pt>
                <c:pt idx="6">
                  <c:v>Communauté de commune</c:v>
                </c:pt>
                <c:pt idx="7">
                  <c:v>Total Etablissements communaux</c:v>
                </c:pt>
                <c:pt idx="8">
                  <c:v>Commune de 20 000 et 49 999 hab.</c:v>
                </c:pt>
                <c:pt idx="9">
                  <c:v>Commune de 10 000 à 19 999 hab.</c:v>
                </c:pt>
                <c:pt idx="10">
                  <c:v>Commune de 5 000 à 9 999 hab.</c:v>
                </c:pt>
                <c:pt idx="11">
                  <c:v>Commune de 3 500 à 4 999 hab.</c:v>
                </c:pt>
                <c:pt idx="12">
                  <c:v>Commune de 2 000 à 3 499 hab.</c:v>
                </c:pt>
                <c:pt idx="13">
                  <c:v>Commune de 1 000 à  1 999 hab.</c:v>
                </c:pt>
                <c:pt idx="14">
                  <c:v>Commune de moins de 1 000 hab.</c:v>
                </c:pt>
                <c:pt idx="15">
                  <c:v>Départements</c:v>
                </c:pt>
              </c:strCache>
            </c:strRef>
          </c:cat>
          <c:val>
            <c:numRef>
              <c:f>'A4 - Fig 2'!$M$3:$M$18</c:f>
              <c:numCache>
                <c:formatCode>0%</c:formatCode>
                <c:ptCount val="16"/>
                <c:pt idx="0">
                  <c:v>0.71667765966073715</c:v>
                </c:pt>
                <c:pt idx="1">
                  <c:v>0.85902118925775173</c:v>
                </c:pt>
                <c:pt idx="2">
                  <c:v>0.30225831993321572</c:v>
                </c:pt>
                <c:pt idx="3">
                  <c:v>0.82337693379723365</c:v>
                </c:pt>
                <c:pt idx="4">
                  <c:v>0.75667747795598828</c:v>
                </c:pt>
                <c:pt idx="5">
                  <c:v>0.46689113355780015</c:v>
                </c:pt>
                <c:pt idx="6">
                  <c:v>0.65811965811965978</c:v>
                </c:pt>
                <c:pt idx="7">
                  <c:v>0.83770362814226196</c:v>
                </c:pt>
                <c:pt idx="8">
                  <c:v>0.71413160733549064</c:v>
                </c:pt>
                <c:pt idx="9">
                  <c:v>0.70935251798561128</c:v>
                </c:pt>
                <c:pt idx="10">
                  <c:v>0.72524271844660093</c:v>
                </c:pt>
                <c:pt idx="11">
                  <c:v>0.7525773195876293</c:v>
                </c:pt>
                <c:pt idx="12">
                  <c:v>0.75571315996847976</c:v>
                </c:pt>
                <c:pt idx="13">
                  <c:v>0.76808785529715662</c:v>
                </c:pt>
                <c:pt idx="14">
                  <c:v>0.75471698113206254</c:v>
                </c:pt>
                <c:pt idx="15">
                  <c:v>0.68737120989108047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93-4457-88B0-9B123195864A}"/>
            </c:ext>
          </c:extLst>
        </c:ser>
        <c:ser>
          <c:idx val="1"/>
          <c:order val="1"/>
          <c:tx>
            <c:strRef>
              <c:f>'A4 - Fig 2'!$N$2</c:f>
              <c:strCache>
                <c:ptCount val="1"/>
                <c:pt idx="0">
                  <c:v>Intérimaires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5.5555555555554534E-3"/>
                  <c:y val="-3.306878306878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93-4457-88B0-9B123195864A}"/>
                </c:ext>
              </c:extLst>
            </c:dLbl>
            <c:dLbl>
              <c:idx val="14"/>
              <c:layout>
                <c:manualLayout>
                  <c:x val="2.777777777777676E-3"/>
                  <c:y val="-9.9206349206349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93-4457-88B0-9B123195864A}"/>
                </c:ext>
              </c:extLst>
            </c:dLbl>
            <c:dLbl>
              <c:idx val="15"/>
              <c:layout>
                <c:manualLayout>
                  <c:x val="-1.0185067526415994E-16"/>
                  <c:y val="-3.30687830687831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93-4457-88B0-9B12319586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'A4 - Fig 2'!$L$3:$L$18</c:f>
              <c:strCache>
                <c:ptCount val="16"/>
                <c:pt idx="0">
                  <c:v>Ensemble</c:v>
                </c:pt>
                <c:pt idx="1">
                  <c:v>Autres étab. publics intercom.</c:v>
                </c:pt>
                <c:pt idx="2">
                  <c:v>Syndicats mixtes</c:v>
                </c:pt>
                <c:pt idx="3">
                  <c:v>Syndicats intercom. (SIVU, SIVOM)</c:v>
                </c:pt>
                <c:pt idx="4">
                  <c:v>Communautés urbaines et métropoles</c:v>
                </c:pt>
                <c:pt idx="5">
                  <c:v>Communauté d'aglomération</c:v>
                </c:pt>
                <c:pt idx="6">
                  <c:v>Communauté de commune</c:v>
                </c:pt>
                <c:pt idx="7">
                  <c:v>Total Etablissements communaux</c:v>
                </c:pt>
                <c:pt idx="8">
                  <c:v>Commune de 20 000 et 49 999 hab.</c:v>
                </c:pt>
                <c:pt idx="9">
                  <c:v>Commune de 10 000 à 19 999 hab.</c:v>
                </c:pt>
                <c:pt idx="10">
                  <c:v>Commune de 5 000 à 9 999 hab.</c:v>
                </c:pt>
                <c:pt idx="11">
                  <c:v>Commune de 3 500 à 4 999 hab.</c:v>
                </c:pt>
                <c:pt idx="12">
                  <c:v>Commune de 2 000 à 3 499 hab.</c:v>
                </c:pt>
                <c:pt idx="13">
                  <c:v>Commune de 1 000 à  1 999 hab.</c:v>
                </c:pt>
                <c:pt idx="14">
                  <c:v>Commune de moins de 1 000 hab.</c:v>
                </c:pt>
                <c:pt idx="15">
                  <c:v>Départements</c:v>
                </c:pt>
              </c:strCache>
            </c:strRef>
          </c:cat>
          <c:val>
            <c:numRef>
              <c:f>'A4 - Fig 2'!$N$3:$N$18</c:f>
              <c:numCache>
                <c:formatCode>0%</c:formatCode>
                <c:ptCount val="16"/>
                <c:pt idx="0">
                  <c:v>0.67116421584013319</c:v>
                </c:pt>
                <c:pt idx="1">
                  <c:v>0.91234286610034432</c:v>
                </c:pt>
                <c:pt idx="2">
                  <c:v>0.26195029676571102</c:v>
                </c:pt>
                <c:pt idx="3">
                  <c:v>0.69220850326610217</c:v>
                </c:pt>
                <c:pt idx="4">
                  <c:v>0.34900030605949611</c:v>
                </c:pt>
                <c:pt idx="5">
                  <c:v>0.40780141843971623</c:v>
                </c:pt>
                <c:pt idx="6">
                  <c:v>0.59397884458909678</c:v>
                </c:pt>
                <c:pt idx="7">
                  <c:v>0.86322737375120429</c:v>
                </c:pt>
                <c:pt idx="8">
                  <c:v>0.7093023255813955</c:v>
                </c:pt>
                <c:pt idx="9">
                  <c:v>0.73598130841121479</c:v>
                </c:pt>
                <c:pt idx="10">
                  <c:v>0.76398104265402822</c:v>
                </c:pt>
                <c:pt idx="11">
                  <c:v>0.82758620689655216</c:v>
                </c:pt>
                <c:pt idx="12">
                  <c:v>0.77029360967184834</c:v>
                </c:pt>
                <c:pt idx="13">
                  <c:v>0.75928917609046986</c:v>
                </c:pt>
                <c:pt idx="14">
                  <c:v>0.65473145780051245</c:v>
                </c:pt>
                <c:pt idx="15">
                  <c:v>0.47362637362637366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93-4457-88B0-9B123195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9554416"/>
        <c:axId val="729554744"/>
      </c:barChart>
      <c:catAx>
        <c:axId val="72955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54744"/>
        <c:crosses val="autoZero"/>
        <c:auto val="1"/>
        <c:lblAlgn val="ctr"/>
        <c:lblOffset val="100"/>
        <c:noMultiLvlLbl val="0"/>
      </c:catAx>
      <c:valAx>
        <c:axId val="729554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5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'A4 - Fig 3'!$B$2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'A4 - Fig 3'!$K$3:$K$9</c:f>
              <c:strCache>
                <c:ptCount val="7"/>
                <c:pt idx="0">
                  <c:v>Animation</c:v>
                </c:pt>
                <c:pt idx="1">
                  <c:v>Sociale</c:v>
                </c:pt>
                <c:pt idx="2">
                  <c:v>Médico-sociale et médico-technique</c:v>
                </c:pt>
                <c:pt idx="3">
                  <c:v>Culturelle</c:v>
                </c:pt>
                <c:pt idx="4">
                  <c:v>Sportive</c:v>
                </c:pt>
                <c:pt idx="5">
                  <c:v>Technique</c:v>
                </c:pt>
                <c:pt idx="6">
                  <c:v>Administrative</c:v>
                </c:pt>
              </c:strCache>
            </c:strRef>
          </c:cat>
          <c:val>
            <c:numRef>
              <c:f>'A4 - Fig 3'!$B$3:$B$9</c:f>
              <c:numCache>
                <c:formatCode>0</c:formatCode>
                <c:ptCount val="7"/>
                <c:pt idx="0">
                  <c:v>1936.2595741291368</c:v>
                </c:pt>
                <c:pt idx="1">
                  <c:v>1163.0833862308564</c:v>
                </c:pt>
                <c:pt idx="2">
                  <c:v>2320.9845326983664</c:v>
                </c:pt>
                <c:pt idx="3">
                  <c:v>440.21090623814916</c:v>
                </c:pt>
                <c:pt idx="4">
                  <c:v>123.16896029941346</c:v>
                </c:pt>
                <c:pt idx="5">
                  <c:v>6003.2957936710291</c:v>
                </c:pt>
                <c:pt idx="6">
                  <c:v>4938.222664554979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D-4CF5-B832-274EE7537A27}"/>
            </c:ext>
          </c:extLst>
        </c:ser>
        <c:ser>
          <c:idx val="1"/>
          <c:order val="1"/>
          <c:tx>
            <c:strRef>
              <c:f>'A4 - Fig 3'!$C$2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'A4 - Fig 3'!$K$3:$K$9</c:f>
              <c:strCache>
                <c:ptCount val="7"/>
                <c:pt idx="0">
                  <c:v>Animation</c:v>
                </c:pt>
                <c:pt idx="1">
                  <c:v>Sociale</c:v>
                </c:pt>
                <c:pt idx="2">
                  <c:v>Médico-sociale et médico-technique</c:v>
                </c:pt>
                <c:pt idx="3">
                  <c:v>Culturelle</c:v>
                </c:pt>
                <c:pt idx="4">
                  <c:v>Sportive</c:v>
                </c:pt>
                <c:pt idx="5">
                  <c:v>Technique</c:v>
                </c:pt>
                <c:pt idx="6">
                  <c:v>Administrative</c:v>
                </c:pt>
              </c:strCache>
            </c:strRef>
          </c:cat>
          <c:val>
            <c:numRef>
              <c:f>'A4 - Fig 3'!$C$3:$C$9</c:f>
              <c:numCache>
                <c:formatCode>0</c:formatCode>
                <c:ptCount val="7"/>
                <c:pt idx="0">
                  <c:v>448.01802310410591</c:v>
                </c:pt>
                <c:pt idx="1">
                  <c:v>117.21960517365932</c:v>
                </c:pt>
                <c:pt idx="2">
                  <c:v>356.02127919215792</c:v>
                </c:pt>
                <c:pt idx="3">
                  <c:v>187.32350683347485</c:v>
                </c:pt>
                <c:pt idx="4">
                  <c:v>170.0845971983681</c:v>
                </c:pt>
                <c:pt idx="5">
                  <c:v>4496.0191425436806</c:v>
                </c:pt>
                <c:pt idx="6">
                  <c:v>908.48057276515033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D-4CF5-B832-274EE753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152696"/>
        <c:axId val="583149416"/>
      </c:barChart>
      <c:catAx>
        <c:axId val="583152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149416"/>
        <c:crosses val="autoZero"/>
        <c:auto val="1"/>
        <c:lblAlgn val="ctr"/>
        <c:lblOffset val="100"/>
        <c:noMultiLvlLbl val="0"/>
      </c:catAx>
      <c:valAx>
        <c:axId val="583149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152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'A5 - Fig 2 &amp; 3'!$C$23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'A5 - Fig 2 &amp; 3'!$B$24:$B$30</c:f>
              <c:strCache>
                <c:ptCount val="7"/>
                <c:pt idx="0">
                  <c:v>Pris en charge par le CDG ou le CNFPT</c:v>
                </c:pt>
                <c:pt idx="1">
                  <c:v>Mis à disposition d'autres structures</c:v>
                </c:pt>
                <c:pt idx="2">
                  <c:v>Mis à disposition par la fonction publique d'Etat</c:v>
                </c:pt>
                <c:pt idx="3">
                  <c:v>Détachés venant d'ailleurs</c:v>
                </c:pt>
                <c:pt idx="4">
                  <c:v>Détachés venant d'une autre collectivité territoriale</c:v>
                </c:pt>
                <c:pt idx="5">
                  <c:v>Détachés venant de la fonction publique hospitalière</c:v>
                </c:pt>
                <c:pt idx="6">
                  <c:v>Détachés venant de la fonction publique d'Etat</c:v>
                </c:pt>
              </c:strCache>
            </c:strRef>
          </c:cat>
          <c:val>
            <c:numRef>
              <c:f>'A5 - Fig 2 &amp; 3'!$C$24:$C$30</c:f>
              <c:numCache>
                <c:formatCode>0</c:formatCode>
                <c:ptCount val="7"/>
                <c:pt idx="0">
                  <c:v>145.64569328672582</c:v>
                </c:pt>
                <c:pt idx="1">
                  <c:v>1559.8847220931775</c:v>
                </c:pt>
                <c:pt idx="2">
                  <c:v>279.80628131266673</c:v>
                </c:pt>
                <c:pt idx="3">
                  <c:v>190.29116079301537</c:v>
                </c:pt>
                <c:pt idx="4">
                  <c:v>1455.7743572940119</c:v>
                </c:pt>
                <c:pt idx="5">
                  <c:v>2429.8595148245354</c:v>
                </c:pt>
                <c:pt idx="6">
                  <c:v>3087.8414531935382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7-4278-9DA5-C8BB2C6F2064}"/>
            </c:ext>
          </c:extLst>
        </c:ser>
        <c:ser>
          <c:idx val="1"/>
          <c:order val="1"/>
          <c:tx>
            <c:strRef>
              <c:f>'A5 - Fig 2 &amp; 3'!$D$23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'A5 - Fig 2 &amp; 3'!$B$24:$B$30</c:f>
              <c:strCache>
                <c:ptCount val="7"/>
                <c:pt idx="0">
                  <c:v>Pris en charge par le CDG ou le CNFPT</c:v>
                </c:pt>
                <c:pt idx="1">
                  <c:v>Mis à disposition d'autres structures</c:v>
                </c:pt>
                <c:pt idx="2">
                  <c:v>Mis à disposition par la fonction publique d'Etat</c:v>
                </c:pt>
                <c:pt idx="3">
                  <c:v>Détachés venant d'ailleurs</c:v>
                </c:pt>
                <c:pt idx="4">
                  <c:v>Détachés venant d'une autre collectivité territoriale</c:v>
                </c:pt>
                <c:pt idx="5">
                  <c:v>Détachés venant de la fonction publique hospitalière</c:v>
                </c:pt>
                <c:pt idx="6">
                  <c:v>Détachés venant de la fonction publique d'Etat</c:v>
                </c:pt>
              </c:strCache>
            </c:strRef>
          </c:cat>
          <c:val>
            <c:numRef>
              <c:f>'A5 - Fig 2 &amp; 3'!$D$24:$D$30</c:f>
              <c:numCache>
                <c:formatCode>0</c:formatCode>
                <c:ptCount val="7"/>
                <c:pt idx="0">
                  <c:v>137.92367848126136</c:v>
                </c:pt>
                <c:pt idx="1">
                  <c:v>1329.5021240933056</c:v>
                </c:pt>
                <c:pt idx="2">
                  <c:v>551.14411562330031</c:v>
                </c:pt>
                <c:pt idx="3">
                  <c:v>153.2130755623474</c:v>
                </c:pt>
                <c:pt idx="4">
                  <c:v>812.32427458848792</c:v>
                </c:pt>
                <c:pt idx="5">
                  <c:v>339.1472688236172</c:v>
                </c:pt>
                <c:pt idx="6">
                  <c:v>3398.3443144950793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7-4278-9DA5-C8BB2C6F2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4773832"/>
        <c:axId val="664774816"/>
      </c:barChart>
      <c:catAx>
        <c:axId val="664773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74816"/>
        <c:crosses val="autoZero"/>
        <c:auto val="1"/>
        <c:lblAlgn val="ctr"/>
        <c:lblOffset val="100"/>
        <c:noMultiLvlLbl val="0"/>
      </c:catAx>
      <c:valAx>
        <c:axId val="664774816"/>
        <c:scaling>
          <c:orientation val="minMax"/>
          <c:max val="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7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</xdr:colOff>
      <xdr:row>1</xdr:row>
      <xdr:rowOff>61911</xdr:rowOff>
    </xdr:from>
    <xdr:to>
      <xdr:col>5</xdr:col>
      <xdr:colOff>603885</xdr:colOff>
      <xdr:row>16</xdr:row>
      <xdr:rowOff>131444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38100</xdr:rowOff>
    </xdr:from>
    <xdr:to>
      <xdr:col>7</xdr:col>
      <xdr:colOff>317500</xdr:colOff>
      <xdr:row>8</xdr:row>
      <xdr:rowOff>90170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137159</xdr:colOff>
      <xdr:row>1</xdr:row>
      <xdr:rowOff>69532</xdr:rowOff>
    </xdr:from>
    <xdr:to>
      <xdr:col>3</xdr:col>
      <xdr:colOff>691514</xdr:colOff>
      <xdr:row>15</xdr:row>
      <xdr:rowOff>138112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231324</xdr:colOff>
      <xdr:row>1</xdr:row>
      <xdr:rowOff>58316</xdr:rowOff>
    </xdr:from>
    <xdr:to>
      <xdr:col>6</xdr:col>
      <xdr:colOff>631761</xdr:colOff>
      <xdr:row>17</xdr:row>
      <xdr:rowOff>136069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0.45957</cdr:x>
      <cdr:y>0.06068</cdr:y>
    </cdr:from>
    <cdr:to>
      <cdr:x>0.95114</cdr:x>
      <cdr:y>1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94085" y="204062"/>
          <a:ext cx="2346812" cy="3158843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121920</xdr:rowOff>
    </xdr:from>
    <xdr:to>
      <xdr:col>2</xdr:col>
      <xdr:colOff>746760</xdr:colOff>
      <xdr:row>16</xdr:row>
      <xdr:rowOff>121920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80961</xdr:colOff>
      <xdr:row>1</xdr:row>
      <xdr:rowOff>142875</xdr:rowOff>
    </xdr:from>
    <xdr:to>
      <xdr:col>7</xdr:col>
      <xdr:colOff>523874</xdr:colOff>
      <xdr:row>9</xdr:row>
      <xdr:rowOff>138111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1</xdr:row>
      <xdr:rowOff>38100</xdr:rowOff>
    </xdr:from>
    <xdr:to>
      <xdr:col>9</xdr:col>
      <xdr:colOff>161925</xdr:colOff>
      <xdr:row>24</xdr:row>
      <xdr:rowOff>19050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38099</xdr:rowOff>
    </xdr:from>
    <xdr:to>
      <xdr:col>8</xdr:col>
      <xdr:colOff>590549</xdr:colOff>
      <xdr:row>21</xdr:row>
      <xdr:rowOff>19050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0.34628</cdr:x>
      <cdr:y>0.19278</cdr:y>
    </cdr:from>
    <cdr:to>
      <cdr:x>0.45253</cdr:x>
      <cdr:y>0.26019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53795" y="769374"/>
          <a:ext cx="660886" cy="26905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bg2">
                  <a:lumMod val="25000"/>
                </a:schemeClr>
              </a:solidFill>
            </a:rPr>
            <a:t>Dont</a:t>
          </a:r>
          <a:r>
            <a:rPr lang="fr-FR" sz="1050" b="1">
              <a:solidFill>
                <a:schemeClr val="bg2">
                  <a:lumMod val="25000"/>
                </a:schemeClr>
              </a:solidFill>
            </a:rPr>
            <a:t> </a:t>
          </a:r>
          <a:r>
            <a:rPr lang="fr-FR" sz="900" b="1">
              <a:solidFill>
                <a:schemeClr val="bg2">
                  <a:lumMod val="25000"/>
                </a:schemeClr>
              </a:solidFill>
            </a:rPr>
            <a:t>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348615</xdr:colOff>
      <xdr:row>0</xdr:row>
      <xdr:rowOff>185737</xdr:rowOff>
    </xdr:from>
    <xdr:to>
      <xdr:col>7</xdr:col>
      <xdr:colOff>384810</xdr:colOff>
      <xdr:row>18</xdr:row>
      <xdr:rowOff>59055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</xdr:row>
      <xdr:rowOff>71436</xdr:rowOff>
    </xdr:from>
    <xdr:to>
      <xdr:col>3</xdr:col>
      <xdr:colOff>762000</xdr:colOff>
      <xdr:row>16</xdr:row>
      <xdr:rowOff>190499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1</xdr:row>
      <xdr:rowOff>47625</xdr:rowOff>
    </xdr:from>
    <xdr:to>
      <xdr:col>10</xdr:col>
      <xdr:colOff>266700</xdr:colOff>
      <xdr:row>16</xdr:row>
      <xdr:rowOff>161925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240030</xdr:colOff>
      <xdr:row>1</xdr:row>
      <xdr:rowOff>17145</xdr:rowOff>
    </xdr:from>
    <xdr:to>
      <xdr:col>7</xdr:col>
      <xdr:colOff>93345</xdr:colOff>
      <xdr:row>19</xdr:row>
      <xdr:rowOff>17145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584835</xdr:colOff>
      <xdr:row>1</xdr:row>
      <xdr:rowOff>11430</xdr:rowOff>
    </xdr:from>
    <xdr:to>
      <xdr:col>7</xdr:col>
      <xdr:colOff>74295</xdr:colOff>
      <xdr:row>16</xdr:row>
      <xdr:rowOff>11430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381000</xdr:rowOff>
    </xdr:from>
    <xdr:to>
      <xdr:col>2</xdr:col>
      <xdr:colOff>195263</xdr:colOff>
      <xdr:row>18</xdr:row>
      <xdr:rowOff>4763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547687</xdr:colOff>
      <xdr:row>1</xdr:row>
      <xdr:rowOff>71437</xdr:rowOff>
    </xdr:from>
    <xdr:to>
      <xdr:col>9</xdr:col>
      <xdr:colOff>547687</xdr:colOff>
      <xdr:row>15</xdr:row>
      <xdr:rowOff>147637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tabSelected="1" workbookViewId="0">
      <selection activeCell="I12" sqref="I12"/>
    </sheetView>
  </sheetViews>
  <sheetFormatPr baseColWidth="10" defaultRowHeight="15" x14ac:dyDescent="0.25"/>
  <cols>
    <col min="1" max="1" width="5.7109375" style="1" customWidth="1"/>
    <col min="2" max="2" width="34.7109375" style="1" customWidth="1"/>
    <col min="3" max="3" width="15.28515625" style="1" customWidth="1"/>
    <col min="4" max="4" width="15" style="1" customWidth="1"/>
    <col min="5" max="5" width="1.5703125" style="1" customWidth="1"/>
    <col min="6" max="16384" width="11.42578125" style="1"/>
  </cols>
  <sheetData>
    <row r="1" spans="2:4" x14ac:dyDescent="0.25">
      <c r="B1" s="42" t="s">
        <v>60</v>
      </c>
    </row>
    <row r="2" spans="2:4" ht="30.75" customHeight="1" x14ac:dyDescent="0.25">
      <c r="B2" s="38" t="s">
        <v>1</v>
      </c>
      <c r="C2" s="39" t="s">
        <v>29</v>
      </c>
      <c r="D2" s="40" t="s">
        <v>30</v>
      </c>
    </row>
    <row r="3" spans="2:4" x14ac:dyDescent="0.25">
      <c r="B3" s="4" t="s">
        <v>3</v>
      </c>
      <c r="C3" s="31">
        <v>5.5522027746728701E-2</v>
      </c>
      <c r="D3" s="32">
        <v>3.8502095650066737E-2</v>
      </c>
    </row>
    <row r="4" spans="2:4" x14ac:dyDescent="0.25">
      <c r="B4" s="7" t="s">
        <v>4</v>
      </c>
      <c r="C4" s="33">
        <v>0.14225173995853282</v>
      </c>
      <c r="D4" s="34">
        <v>9.1419509628413262E-2</v>
      </c>
    </row>
    <row r="5" spans="2:4" x14ac:dyDescent="0.25">
      <c r="B5" s="7" t="s">
        <v>5</v>
      </c>
      <c r="C5" s="33">
        <v>3.7143731245976412E-2</v>
      </c>
      <c r="D5" s="34">
        <v>3.9565180873456776E-3</v>
      </c>
    </row>
    <row r="6" spans="2:4" x14ac:dyDescent="0.25">
      <c r="B6" s="9" t="s">
        <v>6</v>
      </c>
      <c r="C6" s="35">
        <v>4.6192678556034568E-3</v>
      </c>
      <c r="D6" s="36">
        <v>5.8441496816003333E-3</v>
      </c>
    </row>
    <row r="7" spans="2:4" x14ac:dyDescent="0.25">
      <c r="B7" s="4" t="s">
        <v>42</v>
      </c>
      <c r="C7" s="31">
        <v>4.2894984403640674E-2</v>
      </c>
      <c r="D7" s="32">
        <v>7.1971396678641636E-2</v>
      </c>
    </row>
    <row r="8" spans="2:4" x14ac:dyDescent="0.25">
      <c r="B8" s="7" t="s">
        <v>41</v>
      </c>
      <c r="C8" s="33">
        <v>3.4543974788126118E-2</v>
      </c>
      <c r="D8" s="34">
        <v>2.9026104110805317E-2</v>
      </c>
    </row>
    <row r="9" spans="2:4" x14ac:dyDescent="0.25">
      <c r="B9" s="7" t="s">
        <v>40</v>
      </c>
      <c r="C9" s="33">
        <v>3.7580830677902161E-2</v>
      </c>
      <c r="D9" s="34">
        <v>2.8115662060367676E-2</v>
      </c>
    </row>
    <row r="10" spans="2:4" x14ac:dyDescent="0.25">
      <c r="B10" s="7" t="s">
        <v>39</v>
      </c>
      <c r="C10" s="33">
        <v>3.0288971412815096E-2</v>
      </c>
      <c r="D10" s="34">
        <v>2.2474639509429881E-2</v>
      </c>
    </row>
    <row r="11" spans="2:4" x14ac:dyDescent="0.25">
      <c r="B11" s="7" t="s">
        <v>38</v>
      </c>
      <c r="C11" s="33">
        <v>6.8236532880032327E-2</v>
      </c>
      <c r="D11" s="34">
        <v>6.0646969865803049E-2</v>
      </c>
    </row>
    <row r="12" spans="2:4" x14ac:dyDescent="0.25">
      <c r="B12" s="7" t="s">
        <v>37</v>
      </c>
      <c r="C12" s="33">
        <v>6.8144833351651474E-2</v>
      </c>
      <c r="D12" s="34">
        <v>6.7185243925796112E-2</v>
      </c>
    </row>
    <row r="13" spans="2:4" x14ac:dyDescent="0.25">
      <c r="B13" s="7" t="s">
        <v>36</v>
      </c>
      <c r="C13" s="33">
        <v>0.10587818077428497</v>
      </c>
      <c r="D13" s="34">
        <v>0.1210058713710091</v>
      </c>
    </row>
    <row r="14" spans="2:4" x14ac:dyDescent="0.25">
      <c r="B14" s="7" t="s">
        <v>35</v>
      </c>
      <c r="C14" s="33">
        <v>4.7533621536519848E-2</v>
      </c>
      <c r="D14" s="34">
        <v>4.2718321731024592E-2</v>
      </c>
    </row>
    <row r="15" spans="2:4" x14ac:dyDescent="0.25">
      <c r="B15" s="7" t="s">
        <v>34</v>
      </c>
      <c r="C15" s="33">
        <v>1.4554987913217562E-2</v>
      </c>
      <c r="D15" s="34">
        <v>1.8765206440162743E-2</v>
      </c>
    </row>
    <row r="16" spans="2:4" x14ac:dyDescent="0.25">
      <c r="B16" s="7" t="s">
        <v>33</v>
      </c>
      <c r="C16" s="33">
        <v>6.6718112543280347E-2</v>
      </c>
      <c r="D16" s="34">
        <v>5.5172873641477105E-2</v>
      </c>
    </row>
    <row r="17" spans="2:4" x14ac:dyDescent="0.25">
      <c r="B17" s="9" t="s">
        <v>19</v>
      </c>
      <c r="C17" s="35">
        <v>4.647087004158184E-2</v>
      </c>
      <c r="D17" s="36">
        <v>8.252635633219492E-2</v>
      </c>
    </row>
    <row r="18" spans="2:4" x14ac:dyDescent="0.25">
      <c r="B18" s="4" t="s">
        <v>20</v>
      </c>
      <c r="C18" s="31">
        <v>4.275691380496096E-2</v>
      </c>
      <c r="D18" s="32">
        <v>7.2541470226208757E-2</v>
      </c>
    </row>
    <row r="19" spans="2:4" x14ac:dyDescent="0.25">
      <c r="B19" s="7" t="s">
        <v>21</v>
      </c>
      <c r="C19" s="33">
        <v>5.3327096872924321E-2</v>
      </c>
      <c r="D19" s="34">
        <v>5.7640004995037887E-2</v>
      </c>
    </row>
    <row r="20" spans="2:4" x14ac:dyDescent="0.25">
      <c r="B20" s="9" t="s">
        <v>22</v>
      </c>
      <c r="C20" s="35">
        <v>5.572023284325088E-2</v>
      </c>
      <c r="D20" s="36">
        <v>3.8534083248286846E-2</v>
      </c>
    </row>
    <row r="21" spans="2:4" x14ac:dyDescent="0.25">
      <c r="B21" s="4" t="s">
        <v>32</v>
      </c>
      <c r="C21" s="31">
        <v>1.2242916838063526E-2</v>
      </c>
      <c r="D21" s="32">
        <v>2.4723616959940103E-2</v>
      </c>
    </row>
    <row r="22" spans="2:4" x14ac:dyDescent="0.25">
      <c r="B22" s="7" t="s">
        <v>25</v>
      </c>
      <c r="C22" s="33">
        <v>1.975960675612046E-2</v>
      </c>
      <c r="D22" s="34">
        <v>3.1497360223222456E-2</v>
      </c>
    </row>
    <row r="23" spans="2:4" x14ac:dyDescent="0.25">
      <c r="B23" s="9" t="s">
        <v>31</v>
      </c>
      <c r="C23" s="35">
        <v>1.0182187258300441E-2</v>
      </c>
      <c r="D23" s="36">
        <v>2.1569711936646387E-2</v>
      </c>
    </row>
    <row r="24" spans="2:4" x14ac:dyDescent="0.25">
      <c r="B24" s="9" t="s">
        <v>28</v>
      </c>
      <c r="C24" s="35">
        <v>3.6283784964855313E-3</v>
      </c>
      <c r="D24" s="36">
        <v>1.4162833696519495E-2</v>
      </c>
    </row>
    <row r="25" spans="2:4" x14ac:dyDescent="0.25">
      <c r="B25" s="11" t="s">
        <v>0</v>
      </c>
      <c r="C25" s="37">
        <f>SUM(C3:C24)</f>
        <v>0.99999999999999989</v>
      </c>
      <c r="D25" s="37">
        <f>SUM(D3:D24)</f>
        <v>1.0000000000000002</v>
      </c>
    </row>
    <row r="26" spans="2:4" x14ac:dyDescent="0.25">
      <c r="B26" s="43" t="s">
        <v>61</v>
      </c>
    </row>
    <row r="27" spans="2:4" x14ac:dyDescent="0.25">
      <c r="B27" s="43" t="s">
        <v>62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2"/>
  <sheetViews>
    <sheetView workbookViewId="0">
      <selection activeCell="G4" sqref="G4"/>
    </sheetView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4" width="8.7109375" style="1" customWidth="1"/>
    <col min="5" max="5" width="8.42578125" style="1" bestFit="1" customWidth="1"/>
    <col min="6" max="6" width="6.7109375" style="1" bestFit="1" customWidth="1"/>
    <col min="7" max="7" width="10.28515625" style="1" bestFit="1" customWidth="1"/>
    <col min="8" max="8" width="8.28515625" style="1" customWidth="1"/>
    <col min="9" max="9" width="15.7109375" style="1" customWidth="1"/>
    <col min="10" max="10" width="11.85546875" style="1" customWidth="1"/>
    <col min="11" max="11" width="10.28515625" style="1" bestFit="1" customWidth="1"/>
    <col min="12" max="12" width="6.85546875" style="1" bestFit="1" customWidth="1"/>
    <col min="13" max="13" width="16" style="1" customWidth="1"/>
    <col min="14" max="14" width="13" style="1" customWidth="1"/>
    <col min="15" max="16384" width="9.140625" style="1"/>
  </cols>
  <sheetData>
    <row r="1" spans="2:14" x14ac:dyDescent="0.25">
      <c r="B1" s="53" t="s">
        <v>92</v>
      </c>
    </row>
    <row r="2" spans="2:14" x14ac:dyDescent="0.25">
      <c r="B2" s="46"/>
      <c r="C2" s="102" t="s">
        <v>84</v>
      </c>
      <c r="D2" s="102" t="s">
        <v>83</v>
      </c>
      <c r="E2" s="104" t="s">
        <v>93</v>
      </c>
      <c r="F2" s="105"/>
      <c r="G2" s="105"/>
      <c r="H2" s="105"/>
      <c r="I2" s="105"/>
      <c r="J2" s="105"/>
      <c r="K2" s="105"/>
      <c r="L2" s="106"/>
      <c r="M2" s="12"/>
      <c r="N2" s="12"/>
    </row>
    <row r="3" spans="2:14" ht="53.25" customHeight="1" x14ac:dyDescent="0.25">
      <c r="B3" s="52"/>
      <c r="C3" s="103"/>
      <c r="D3" s="103"/>
      <c r="E3" s="54" t="s">
        <v>94</v>
      </c>
      <c r="F3" s="54" t="s">
        <v>95</v>
      </c>
      <c r="G3" s="54" t="s">
        <v>96</v>
      </c>
      <c r="H3" s="54" t="s">
        <v>97</v>
      </c>
      <c r="I3" s="54" t="s">
        <v>98</v>
      </c>
      <c r="J3" s="54" t="s">
        <v>99</v>
      </c>
      <c r="K3" s="54" t="s">
        <v>100</v>
      </c>
      <c r="L3" s="54" t="s">
        <v>28</v>
      </c>
    </row>
    <row r="4" spans="2:14" x14ac:dyDescent="0.25">
      <c r="B4" s="4" t="s">
        <v>3</v>
      </c>
      <c r="C4" s="55">
        <v>0.12392232696801238</v>
      </c>
      <c r="D4" s="56">
        <v>0.87607767303198758</v>
      </c>
      <c r="E4" s="57">
        <v>0.44054599634720759</v>
      </c>
      <c r="F4" s="58">
        <v>0.35066807651638943</v>
      </c>
      <c r="G4" s="59">
        <v>2.40315293665289E-2</v>
      </c>
      <c r="H4" s="58">
        <v>0.17792944342978001</v>
      </c>
      <c r="I4" s="55">
        <v>5.7675670479669344E-4</v>
      </c>
      <c r="J4" s="56">
        <v>0</v>
      </c>
      <c r="K4" s="60">
        <v>0</v>
      </c>
      <c r="L4" s="60">
        <v>6.2481976352975104E-3</v>
      </c>
    </row>
    <row r="5" spans="2:14" x14ac:dyDescent="0.25">
      <c r="B5" s="4" t="s">
        <v>4</v>
      </c>
      <c r="C5" s="55">
        <v>0.10606857706277149</v>
      </c>
      <c r="D5" s="56">
        <v>0.89393142293722849</v>
      </c>
      <c r="E5" s="60">
        <v>0.22222713694562507</v>
      </c>
      <c r="F5" s="61">
        <v>0.34405919525986761</v>
      </c>
      <c r="G5" s="56">
        <v>2.6802256621437415E-2</v>
      </c>
      <c r="H5" s="61">
        <v>0.39226626308926033</v>
      </c>
      <c r="I5" s="55">
        <v>3.9070344929209066E-5</v>
      </c>
      <c r="J5" s="56">
        <v>2.3442206957525441E-4</v>
      </c>
      <c r="K5" s="60">
        <v>0</v>
      </c>
      <c r="L5" s="60">
        <v>1.4371655669304926E-2</v>
      </c>
    </row>
    <row r="6" spans="2:14" x14ac:dyDescent="0.25">
      <c r="B6" s="7" t="s">
        <v>5</v>
      </c>
      <c r="C6" s="62">
        <v>9.252669039145936E-2</v>
      </c>
      <c r="D6" s="59">
        <v>0.90747330960854067</v>
      </c>
      <c r="E6" s="57">
        <v>0.28305582761998055</v>
      </c>
      <c r="F6" s="58">
        <v>0.38491674828599404</v>
      </c>
      <c r="G6" s="59">
        <v>8.8148873653281189E-3</v>
      </c>
      <c r="H6" s="58">
        <v>0.28697355533790392</v>
      </c>
      <c r="I6" s="62">
        <v>9.7943192948090241E-4</v>
      </c>
      <c r="J6" s="59">
        <v>9.7943192948090241E-4</v>
      </c>
      <c r="K6" s="57">
        <v>0</v>
      </c>
      <c r="L6" s="57">
        <v>3.4280117531831585E-2</v>
      </c>
    </row>
    <row r="7" spans="2:14" x14ac:dyDescent="0.25">
      <c r="B7" s="7" t="s">
        <v>6</v>
      </c>
      <c r="C7" s="62">
        <v>0.1430108276741465</v>
      </c>
      <c r="D7" s="59">
        <v>0.85698917232585359</v>
      </c>
      <c r="E7" s="57">
        <v>0.39635749125996922</v>
      </c>
      <c r="F7" s="58">
        <v>0.15165316599457521</v>
      </c>
      <c r="G7" s="59">
        <v>9.7305439752856607E-3</v>
      </c>
      <c r="H7" s="58">
        <v>0.38857305607973985</v>
      </c>
      <c r="I7" s="62">
        <v>4.5409205217999751E-3</v>
      </c>
      <c r="J7" s="59">
        <v>5.8383263851713961E-3</v>
      </c>
      <c r="K7" s="57">
        <v>6.487029316857107E-4</v>
      </c>
      <c r="L7" s="57">
        <v>4.2657792851772944E-2</v>
      </c>
    </row>
    <row r="8" spans="2:14" x14ac:dyDescent="0.25">
      <c r="B8" s="9" t="s">
        <v>7</v>
      </c>
      <c r="C8" s="63">
        <v>0.10767610066101231</v>
      </c>
      <c r="D8" s="64">
        <v>0.8923238993389877</v>
      </c>
      <c r="E8" s="65">
        <v>0.2343013353088422</v>
      </c>
      <c r="F8" s="66">
        <v>0.33502113281913393</v>
      </c>
      <c r="G8" s="64">
        <v>2.5139718400327547E-2</v>
      </c>
      <c r="H8" s="66">
        <v>0.38786878860887825</v>
      </c>
      <c r="I8" s="63">
        <v>3.2605188601547952E-4</v>
      </c>
      <c r="J8" s="64">
        <v>5.747112471352452E-4</v>
      </c>
      <c r="K8" s="65">
        <v>3.5957421798707827E-5</v>
      </c>
      <c r="L8" s="65">
        <v>1.6732304307868706E-2</v>
      </c>
    </row>
    <row r="9" spans="2:14" x14ac:dyDescent="0.25">
      <c r="B9" s="7" t="s">
        <v>8</v>
      </c>
      <c r="C9" s="62">
        <v>0.25405552161812517</v>
      </c>
      <c r="D9" s="59">
        <v>0.74594447838187483</v>
      </c>
      <c r="E9" s="57">
        <v>0.19213649851632589</v>
      </c>
      <c r="F9" s="58">
        <v>0.13297477744807157</v>
      </c>
      <c r="G9" s="59">
        <v>1.4929525222551981E-2</v>
      </c>
      <c r="H9" s="58">
        <v>6.7229228486646683E-2</v>
      </c>
      <c r="I9" s="62">
        <v>0.40105712166171581</v>
      </c>
      <c r="J9" s="59">
        <v>4.7292284866468859E-2</v>
      </c>
      <c r="K9" s="57">
        <v>5.007418397626115E-2</v>
      </c>
      <c r="L9" s="57">
        <v>9.4306379821957984E-2</v>
      </c>
    </row>
    <row r="10" spans="2:14" x14ac:dyDescent="0.25">
      <c r="B10" s="7" t="s">
        <v>9</v>
      </c>
      <c r="C10" s="62">
        <v>0.12106724244293252</v>
      </c>
      <c r="D10" s="59">
        <v>0.87893275755706757</v>
      </c>
      <c r="E10" s="57">
        <v>0.34011157099154632</v>
      </c>
      <c r="F10" s="58">
        <v>0.1988482994421451</v>
      </c>
      <c r="G10" s="59">
        <v>2.5733309339571409E-2</v>
      </c>
      <c r="H10" s="58">
        <v>0.19812848659348525</v>
      </c>
      <c r="I10" s="62">
        <v>1.5655929458340673E-2</v>
      </c>
      <c r="J10" s="59">
        <v>4.4268490192549359E-2</v>
      </c>
      <c r="K10" s="57">
        <v>9.0696418931076578E-2</v>
      </c>
      <c r="L10" s="57">
        <v>8.6557495051285419E-2</v>
      </c>
    </row>
    <row r="11" spans="2:14" x14ac:dyDescent="0.25">
      <c r="B11" s="7" t="s">
        <v>10</v>
      </c>
      <c r="C11" s="62">
        <v>9.3829755291996816E-2</v>
      </c>
      <c r="D11" s="59">
        <v>0.90617024470800311</v>
      </c>
      <c r="E11" s="57">
        <v>0.35252405875400905</v>
      </c>
      <c r="F11" s="58">
        <v>0.25831504305250697</v>
      </c>
      <c r="G11" s="59">
        <v>2.4143170690528615E-2</v>
      </c>
      <c r="H11" s="58">
        <v>0.20834036805672798</v>
      </c>
      <c r="I11" s="62">
        <v>3.5455005909167834E-3</v>
      </c>
      <c r="J11" s="59">
        <v>4.8961674826946099E-2</v>
      </c>
      <c r="K11" s="57">
        <v>2.0260003376667336E-3</v>
      </c>
      <c r="L11" s="57">
        <v>0.10214418369069765</v>
      </c>
    </row>
    <row r="12" spans="2:14" x14ac:dyDescent="0.25">
      <c r="B12" s="7" t="s">
        <v>11</v>
      </c>
      <c r="C12" s="62">
        <v>9.7804054054052195E-2</v>
      </c>
      <c r="D12" s="59">
        <v>0.90219594594594776</v>
      </c>
      <c r="E12" s="57">
        <v>0.3761886648915958</v>
      </c>
      <c r="F12" s="58">
        <v>0.29688094332445675</v>
      </c>
      <c r="G12" s="59">
        <v>1.5405096995055158E-2</v>
      </c>
      <c r="H12" s="58">
        <v>0.18391023202738627</v>
      </c>
      <c r="I12" s="62">
        <v>1.3313046785850137E-3</v>
      </c>
      <c r="J12" s="59">
        <v>2.871814378090529E-2</v>
      </c>
      <c r="K12" s="57">
        <v>1.3313046785850137E-3</v>
      </c>
      <c r="L12" s="57">
        <v>9.6234309623430839E-2</v>
      </c>
    </row>
    <row r="13" spans="2:14" x14ac:dyDescent="0.25">
      <c r="B13" s="7" t="s">
        <v>12</v>
      </c>
      <c r="C13" s="62">
        <v>0.13143488562430822</v>
      </c>
      <c r="D13" s="59">
        <v>0.86856511437569173</v>
      </c>
      <c r="E13" s="57">
        <v>0.36592846210478797</v>
      </c>
      <c r="F13" s="58">
        <v>0.35430840252212709</v>
      </c>
      <c r="G13" s="59">
        <v>1.9471743301299724E-2</v>
      </c>
      <c r="H13" s="58">
        <v>0.1706641030525671</v>
      </c>
      <c r="I13" s="62">
        <v>2.0760314549179868E-3</v>
      </c>
      <c r="J13" s="59">
        <v>2.8921265785754015E-2</v>
      </c>
      <c r="K13" s="57">
        <v>0</v>
      </c>
      <c r="L13" s="57">
        <v>5.8629991778546012E-2</v>
      </c>
    </row>
    <row r="14" spans="2:14" x14ac:dyDescent="0.25">
      <c r="B14" s="7" t="s">
        <v>13</v>
      </c>
      <c r="C14" s="62">
        <v>0.12031060659590502</v>
      </c>
      <c r="D14" s="59">
        <v>0.87968939340409502</v>
      </c>
      <c r="E14" s="57">
        <v>0.26670170734277404</v>
      </c>
      <c r="F14" s="58">
        <v>0.50705989240926708</v>
      </c>
      <c r="G14" s="59">
        <v>1.9637574400451531E-2</v>
      </c>
      <c r="H14" s="58">
        <v>0.15960607883401268</v>
      </c>
      <c r="I14" s="62">
        <v>4.062946427679622E-4</v>
      </c>
      <c r="J14" s="59">
        <v>2.3565089280541809E-2</v>
      </c>
      <c r="K14" s="57">
        <v>1.3543154758932074E-4</v>
      </c>
      <c r="L14" s="57">
        <v>2.2887931542595229E-2</v>
      </c>
    </row>
    <row r="15" spans="2:14" x14ac:dyDescent="0.25">
      <c r="B15" s="7" t="s">
        <v>14</v>
      </c>
      <c r="C15" s="62">
        <v>0.14844367273952275</v>
      </c>
      <c r="D15" s="59">
        <v>0.85155632726047725</v>
      </c>
      <c r="E15" s="57">
        <v>0.22557275496008436</v>
      </c>
      <c r="F15" s="58">
        <v>0.55327739743058912</v>
      </c>
      <c r="G15" s="59">
        <v>2.1327143337626274E-2</v>
      </c>
      <c r="H15" s="58">
        <v>0.17252687235494299</v>
      </c>
      <c r="I15" s="62">
        <v>1.0190443915589372E-3</v>
      </c>
      <c r="J15" s="59">
        <v>8.4071162303612328E-3</v>
      </c>
      <c r="K15" s="57">
        <v>3.6394442555676327E-5</v>
      </c>
      <c r="L15" s="57">
        <v>1.7833276852281376E-2</v>
      </c>
    </row>
    <row r="16" spans="2:14" x14ac:dyDescent="0.25">
      <c r="B16" s="7" t="s">
        <v>15</v>
      </c>
      <c r="C16" s="62">
        <v>0.13345794392523364</v>
      </c>
      <c r="D16" s="59">
        <v>0.86654205607476642</v>
      </c>
      <c r="E16" s="57">
        <v>0.20944779982743753</v>
      </c>
      <c r="F16" s="58">
        <v>0.66447368421052633</v>
      </c>
      <c r="G16" s="59">
        <v>8.6281276962899035E-3</v>
      </c>
      <c r="H16" s="58">
        <v>0.10655737704918024</v>
      </c>
      <c r="I16" s="62">
        <v>6.4710957722174272E-4</v>
      </c>
      <c r="J16" s="59">
        <v>0</v>
      </c>
      <c r="K16" s="57">
        <v>0</v>
      </c>
      <c r="L16" s="57">
        <v>1.0245901639344263E-2</v>
      </c>
    </row>
    <row r="17" spans="2:12" x14ac:dyDescent="0.25">
      <c r="B17" s="7" t="s">
        <v>16</v>
      </c>
      <c r="C17" s="62">
        <v>0.30416753058262469</v>
      </c>
      <c r="D17" s="59">
        <v>0.69583246941737531</v>
      </c>
      <c r="E17" s="57">
        <v>0.18206197854588788</v>
      </c>
      <c r="F17" s="58">
        <v>0.41716328963051263</v>
      </c>
      <c r="G17" s="59">
        <v>3.9034564958283641E-2</v>
      </c>
      <c r="H17" s="58">
        <v>0.35488676996424318</v>
      </c>
      <c r="I17" s="62">
        <v>8.9392133492252634E-4</v>
      </c>
      <c r="J17" s="59">
        <v>0</v>
      </c>
      <c r="K17" s="57">
        <v>1.191895113230035E-3</v>
      </c>
      <c r="L17" s="57">
        <v>4.7675804529201402E-3</v>
      </c>
    </row>
    <row r="18" spans="2:12" x14ac:dyDescent="0.25">
      <c r="B18" s="7" t="s">
        <v>17</v>
      </c>
      <c r="C18" s="62">
        <v>0.18329664954756725</v>
      </c>
      <c r="D18" s="59">
        <v>0.8167033504524327</v>
      </c>
      <c r="E18" s="57">
        <v>0.33305884114388373</v>
      </c>
      <c r="F18" s="58">
        <v>0.37894894445276234</v>
      </c>
      <c r="G18" s="59">
        <v>5.3301392424015673E-2</v>
      </c>
      <c r="H18" s="58">
        <v>0.18183859859260365</v>
      </c>
      <c r="I18" s="62">
        <v>0</v>
      </c>
      <c r="J18" s="59">
        <v>3.937715226830367E-2</v>
      </c>
      <c r="K18" s="57">
        <v>2.245845186405152E-4</v>
      </c>
      <c r="L18" s="57">
        <v>1.3250486599790405E-2</v>
      </c>
    </row>
    <row r="19" spans="2:12" x14ac:dyDescent="0.25">
      <c r="B19" s="7" t="s">
        <v>18</v>
      </c>
      <c r="C19" s="62">
        <v>0.15884089854353528</v>
      </c>
      <c r="D19" s="59">
        <v>0.84115910145646466</v>
      </c>
      <c r="E19" s="57">
        <v>0.27370666081471989</v>
      </c>
      <c r="F19" s="58">
        <v>0.40833285518879392</v>
      </c>
      <c r="G19" s="59">
        <v>2.2999296689064783E-2</v>
      </c>
      <c r="H19" s="58">
        <v>0.16253510615988834</v>
      </c>
      <c r="I19" s="62">
        <v>5.1238190203801867E-2</v>
      </c>
      <c r="J19" s="59">
        <v>2.5419590448220356E-2</v>
      </c>
      <c r="K19" s="57">
        <v>1.1756702340743318E-2</v>
      </c>
      <c r="L19" s="57">
        <v>4.4011598154767531E-2</v>
      </c>
    </row>
    <row r="20" spans="2:12" x14ac:dyDescent="0.25">
      <c r="B20" s="28" t="s">
        <v>19</v>
      </c>
      <c r="C20" s="67">
        <v>0.12185248853835426</v>
      </c>
      <c r="D20" s="68">
        <v>0.87814751146164571</v>
      </c>
      <c r="E20" s="69">
        <v>0.43665312693852099</v>
      </c>
      <c r="F20" s="70">
        <v>0.35054448545561101</v>
      </c>
      <c r="G20" s="68">
        <v>3.43468368193805E-2</v>
      </c>
      <c r="H20" s="70">
        <v>0.13670930968855569</v>
      </c>
      <c r="I20" s="67">
        <v>3.3642098113127565E-3</v>
      </c>
      <c r="J20" s="68">
        <v>4.6476887739738942E-3</v>
      </c>
      <c r="K20" s="69">
        <v>2.3841651644920642E-3</v>
      </c>
      <c r="L20" s="69">
        <v>3.1350177348152965E-2</v>
      </c>
    </row>
    <row r="21" spans="2:12" x14ac:dyDescent="0.25">
      <c r="B21" s="7" t="s">
        <v>20</v>
      </c>
      <c r="C21" s="62">
        <v>0.19595692898717498</v>
      </c>
      <c r="D21" s="59">
        <v>0.80404307101282502</v>
      </c>
      <c r="E21" s="57">
        <v>0.23139549675613627</v>
      </c>
      <c r="F21" s="58">
        <v>0.28768604503243789</v>
      </c>
      <c r="G21" s="59">
        <v>1.7682228724081161E-2</v>
      </c>
      <c r="H21" s="58">
        <v>0.23247678412415682</v>
      </c>
      <c r="I21" s="62">
        <v>7.0983335453505353E-2</v>
      </c>
      <c r="J21" s="59">
        <v>3.7145401348429405E-2</v>
      </c>
      <c r="K21" s="57">
        <v>6.869355043887645E-3</v>
      </c>
      <c r="L21" s="57">
        <v>0.11576135351736551</v>
      </c>
    </row>
    <row r="22" spans="2:12" x14ac:dyDescent="0.25">
      <c r="B22" s="7" t="s">
        <v>21</v>
      </c>
      <c r="C22" s="62">
        <v>0.19450407900386599</v>
      </c>
      <c r="D22" s="59">
        <v>0.80549592099613398</v>
      </c>
      <c r="E22" s="57">
        <v>0.21249107039821843</v>
      </c>
      <c r="F22" s="58">
        <v>0.42244054758165145</v>
      </c>
      <c r="G22" s="59">
        <v>1.9129552610570696E-2</v>
      </c>
      <c r="H22" s="58">
        <v>0.31112304365832061</v>
      </c>
      <c r="I22" s="62">
        <v>1.0712549461919596E-3</v>
      </c>
      <c r="J22" s="59">
        <v>3.8259105221141424E-3</v>
      </c>
      <c r="K22" s="57">
        <v>7.6518210442282837E-5</v>
      </c>
      <c r="L22" s="57">
        <v>2.984210207249037E-2</v>
      </c>
    </row>
    <row r="23" spans="2:12" x14ac:dyDescent="0.25">
      <c r="B23" s="7" t="s">
        <v>22</v>
      </c>
      <c r="C23" s="62">
        <v>0.1789636463809573</v>
      </c>
      <c r="D23" s="59">
        <v>0.8210363536190427</v>
      </c>
      <c r="E23" s="57">
        <v>0.20275952616769072</v>
      </c>
      <c r="F23" s="58">
        <v>0.33206910448704524</v>
      </c>
      <c r="G23" s="59">
        <v>2.6256299124040476E-2</v>
      </c>
      <c r="H23" s="58">
        <v>0.41280079212821968</v>
      </c>
      <c r="I23" s="62">
        <v>0</v>
      </c>
      <c r="J23" s="59">
        <v>0</v>
      </c>
      <c r="K23" s="57">
        <v>0</v>
      </c>
      <c r="L23" s="57">
        <v>2.6114278093003849E-2</v>
      </c>
    </row>
    <row r="24" spans="2:12" x14ac:dyDescent="0.25">
      <c r="B24" s="7" t="s">
        <v>23</v>
      </c>
      <c r="C24" s="62">
        <v>0.19160828250149228</v>
      </c>
      <c r="D24" s="59">
        <v>0.80839171749850769</v>
      </c>
      <c r="E24" s="57">
        <v>0.21830819048645045</v>
      </c>
      <c r="F24" s="58">
        <v>0.34388805899328179</v>
      </c>
      <c r="G24" s="59">
        <v>2.0165836946493848E-2</v>
      </c>
      <c r="H24" s="58">
        <v>0.30112975508828232</v>
      </c>
      <c r="I24" s="62">
        <v>3.0690935665800737E-2</v>
      </c>
      <c r="J24" s="59">
        <v>1.7172663990900242E-2</v>
      </c>
      <c r="K24" s="57">
        <v>2.9608426681106293E-3</v>
      </c>
      <c r="L24" s="57">
        <v>6.5683716160679972E-2</v>
      </c>
    </row>
    <row r="25" spans="2:12" x14ac:dyDescent="0.25">
      <c r="B25" s="4" t="s">
        <v>24</v>
      </c>
      <c r="C25" s="55">
        <v>0.22526337032386062</v>
      </c>
      <c r="D25" s="56">
        <v>0.77473662967613932</v>
      </c>
      <c r="E25" s="60">
        <v>0.31782366760971842</v>
      </c>
      <c r="F25" s="61">
        <v>0.19349776547815797</v>
      </c>
      <c r="G25" s="56">
        <v>1.7955165551780585E-2</v>
      </c>
      <c r="H25" s="61">
        <v>0.12634579968738305</v>
      </c>
      <c r="I25" s="55">
        <v>0.19082116092556456</v>
      </c>
      <c r="J25" s="56">
        <v>4.4437417851408534E-2</v>
      </c>
      <c r="K25" s="60">
        <v>5.3495451037687811E-2</v>
      </c>
      <c r="L25" s="60">
        <v>5.5623571858299109E-2</v>
      </c>
    </row>
    <row r="26" spans="2:12" x14ac:dyDescent="0.25">
      <c r="B26" s="7" t="s">
        <v>25</v>
      </c>
      <c r="C26" s="62">
        <v>0.26752897059016512</v>
      </c>
      <c r="D26" s="59">
        <v>0.73247102940983499</v>
      </c>
      <c r="E26" s="57">
        <v>0.23674780771958057</v>
      </c>
      <c r="F26" s="58">
        <v>0.2037204972060159</v>
      </c>
      <c r="G26" s="59">
        <v>5.8526823454723181E-2</v>
      </c>
      <c r="H26" s="58">
        <v>0.41310313419959077</v>
      </c>
      <c r="I26" s="62">
        <v>1.4400063953695166E-2</v>
      </c>
      <c r="J26" s="59">
        <v>4.5363432043630811E-3</v>
      </c>
      <c r="K26" s="57">
        <v>4.8322117659651762E-3</v>
      </c>
      <c r="L26" s="57">
        <v>6.4133118496066191E-2</v>
      </c>
    </row>
    <row r="27" spans="2:12" x14ac:dyDescent="0.25">
      <c r="B27" s="7" t="s">
        <v>26</v>
      </c>
      <c r="C27" s="62">
        <v>0.19446988239031901</v>
      </c>
      <c r="D27" s="59">
        <v>0.80553011760968096</v>
      </c>
      <c r="E27" s="57">
        <v>0.54611937217730511</v>
      </c>
      <c r="F27" s="58">
        <v>0.2344220120302814</v>
      </c>
      <c r="G27" s="59">
        <v>2.3260719724119076E-2</v>
      </c>
      <c r="H27" s="58">
        <v>0.11087332139055725</v>
      </c>
      <c r="I27" s="62">
        <v>2.2709962173868913E-2</v>
      </c>
      <c r="J27" s="59">
        <v>4.7328639675485451E-3</v>
      </c>
      <c r="K27" s="57">
        <v>5.7576916540628218E-3</v>
      </c>
      <c r="L27" s="57">
        <v>5.2124056882256881E-2</v>
      </c>
    </row>
    <row r="28" spans="2:12" x14ac:dyDescent="0.25">
      <c r="B28" s="9" t="s">
        <v>27</v>
      </c>
      <c r="C28" s="63">
        <v>0.23396610379471977</v>
      </c>
      <c r="D28" s="64">
        <v>0.76603389620528017</v>
      </c>
      <c r="E28" s="65">
        <v>0.35325522580058555</v>
      </c>
      <c r="F28" s="66">
        <v>0.20942103921552985</v>
      </c>
      <c r="G28" s="64">
        <v>3.519374185394105E-2</v>
      </c>
      <c r="H28" s="66">
        <v>0.23269196280256707</v>
      </c>
      <c r="I28" s="63">
        <v>7.3435403291898016E-2</v>
      </c>
      <c r="J28" s="64">
        <v>1.7396065154988403E-2</v>
      </c>
      <c r="K28" s="65">
        <v>2.0716497202094248E-2</v>
      </c>
      <c r="L28" s="65">
        <v>5.7890064678395796E-2</v>
      </c>
    </row>
    <row r="29" spans="2:12" x14ac:dyDescent="0.25">
      <c r="B29" s="7" t="s">
        <v>28</v>
      </c>
      <c r="C29" s="62">
        <v>0.36248381212955838</v>
      </c>
      <c r="D29" s="59">
        <v>0.63751618787044151</v>
      </c>
      <c r="E29" s="57">
        <v>8.4610826932663696E-2</v>
      </c>
      <c r="F29" s="58">
        <v>0.34776415984236159</v>
      </c>
      <c r="G29" s="59">
        <v>0.10998839282200096</v>
      </c>
      <c r="H29" s="58">
        <v>0.41775977552112481</v>
      </c>
      <c r="I29" s="62">
        <v>1.008193321591499E-3</v>
      </c>
      <c r="J29" s="59">
        <v>2.219890758050936E-2</v>
      </c>
      <c r="K29" s="57">
        <v>0</v>
      </c>
      <c r="L29" s="57">
        <v>1.6669743979748065E-2</v>
      </c>
    </row>
    <row r="30" spans="2:12" x14ac:dyDescent="0.25">
      <c r="B30" s="71" t="s">
        <v>0</v>
      </c>
      <c r="C30" s="72">
        <v>0.16346921249615248</v>
      </c>
      <c r="D30" s="73">
        <v>0.83653078750384757</v>
      </c>
      <c r="E30" s="74">
        <v>0.28484000648312535</v>
      </c>
      <c r="F30" s="75">
        <v>0.3677747502057353</v>
      </c>
      <c r="G30" s="73">
        <v>2.5601801667902768E-2</v>
      </c>
      <c r="H30" s="75">
        <v>0.21562445717758635</v>
      </c>
      <c r="I30" s="72">
        <v>3.7237279120219687E-2</v>
      </c>
      <c r="J30" s="73">
        <v>1.7963679489821752E-2</v>
      </c>
      <c r="K30" s="74">
        <v>8.2810013219804489E-3</v>
      </c>
      <c r="L30" s="74">
        <v>4.2677024533628358E-2</v>
      </c>
    </row>
    <row r="31" spans="2:12" x14ac:dyDescent="0.25">
      <c r="B31" s="43" t="s">
        <v>61</v>
      </c>
    </row>
    <row r="32" spans="2:12" x14ac:dyDescent="0.25">
      <c r="B32" s="43" t="s">
        <v>62</v>
      </c>
    </row>
  </sheetData>
  <mergeCells count="3">
    <mergeCell ref="C2:C3"/>
    <mergeCell ref="D2:D3"/>
    <mergeCell ref="E2:L2"/>
  </mergeCell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>
      <selection activeCell="G10" sqref="G10"/>
    </sheetView>
  </sheetViews>
  <sheetFormatPr baseColWidth="10" defaultColWidth="9.140625" defaultRowHeight="15" x14ac:dyDescent="0.25"/>
  <cols>
    <col min="1" max="1" width="5.7109375" style="1" customWidth="1"/>
    <col min="2" max="2" width="35.5703125" style="1" bestFit="1" customWidth="1"/>
    <col min="3" max="3" width="16.5703125" style="1" customWidth="1"/>
    <col min="4" max="4" width="15" style="1" customWidth="1"/>
    <col min="5" max="6" width="13" style="1" customWidth="1"/>
    <col min="7" max="16384" width="9.140625" style="1"/>
  </cols>
  <sheetData>
    <row r="1" spans="2:4" x14ac:dyDescent="0.25">
      <c r="B1" s="41" t="s">
        <v>101</v>
      </c>
    </row>
    <row r="2" spans="2:4" ht="30.75" customHeight="1" x14ac:dyDescent="0.25">
      <c r="B2" s="38" t="s">
        <v>1</v>
      </c>
      <c r="C2" s="39" t="s">
        <v>102</v>
      </c>
      <c r="D2" s="40" t="s">
        <v>30</v>
      </c>
    </row>
    <row r="3" spans="2:4" x14ac:dyDescent="0.25">
      <c r="B3" s="4" t="s">
        <v>3</v>
      </c>
      <c r="C3" s="31">
        <v>1.6411255507713329E-2</v>
      </c>
      <c r="D3" s="32">
        <v>3.850209565006673E-2</v>
      </c>
    </row>
    <row r="4" spans="2:4" x14ac:dyDescent="0.25">
      <c r="B4" s="7" t="s">
        <v>4</v>
      </c>
      <c r="C4" s="33">
        <v>0.16335308195762635</v>
      </c>
      <c r="D4" s="34">
        <v>9.1419509628413248E-2</v>
      </c>
    </row>
    <row r="5" spans="2:4" x14ac:dyDescent="0.25">
      <c r="B5" s="7" t="s">
        <v>5</v>
      </c>
      <c r="C5" s="33">
        <v>2.6263692248362095E-3</v>
      </c>
      <c r="D5" s="34">
        <v>3.9565180873456767E-3</v>
      </c>
    </row>
    <row r="6" spans="2:4" x14ac:dyDescent="0.25">
      <c r="B6" s="9" t="s">
        <v>6</v>
      </c>
      <c r="C6" s="35">
        <v>9.6311345659004996E-3</v>
      </c>
      <c r="D6" s="36">
        <v>5.8441496816003325E-3</v>
      </c>
    </row>
    <row r="7" spans="2:4" x14ac:dyDescent="0.25">
      <c r="B7" s="4" t="s">
        <v>42</v>
      </c>
      <c r="C7" s="31">
        <v>2.3480962686032079E-2</v>
      </c>
      <c r="D7" s="32">
        <v>7.1971396678641622E-2</v>
      </c>
    </row>
    <row r="8" spans="2:4" x14ac:dyDescent="0.25">
      <c r="B8" s="7" t="s">
        <v>41</v>
      </c>
      <c r="C8" s="33">
        <v>2.459208372571103E-2</v>
      </c>
      <c r="D8" s="34">
        <v>2.9026104110805313E-2</v>
      </c>
    </row>
    <row r="9" spans="2:4" x14ac:dyDescent="0.25">
      <c r="B9" s="7" t="s">
        <v>40</v>
      </c>
      <c r="C9" s="33">
        <v>3.5711147874922855E-2</v>
      </c>
      <c r="D9" s="34">
        <v>2.8115662060367669E-2</v>
      </c>
    </row>
    <row r="10" spans="2:4" x14ac:dyDescent="0.25">
      <c r="B10" s="7" t="s">
        <v>39</v>
      </c>
      <c r="C10" s="33">
        <v>2.7624843285483466E-2</v>
      </c>
      <c r="D10" s="34">
        <v>2.2474639509429878E-2</v>
      </c>
    </row>
    <row r="11" spans="2:4" x14ac:dyDescent="0.25">
      <c r="B11" s="7" t="s">
        <v>38</v>
      </c>
      <c r="C11" s="33">
        <v>7.388664109754832E-2</v>
      </c>
      <c r="D11" s="34">
        <v>6.0646969865803035E-2</v>
      </c>
    </row>
    <row r="12" spans="2:4" x14ac:dyDescent="0.25">
      <c r="B12" s="7" t="s">
        <v>37</v>
      </c>
      <c r="C12" s="33">
        <v>7.497010994855309E-2</v>
      </c>
      <c r="D12" s="34">
        <v>6.7185243925796098E-2</v>
      </c>
    </row>
    <row r="13" spans="2:4" x14ac:dyDescent="0.25">
      <c r="B13" s="7" t="s">
        <v>36</v>
      </c>
      <c r="C13" s="33">
        <v>0.12499255797176917</v>
      </c>
      <c r="D13" s="34">
        <v>0.12100587137100909</v>
      </c>
    </row>
    <row r="14" spans="2:4" x14ac:dyDescent="0.25">
      <c r="B14" s="7" t="s">
        <v>35</v>
      </c>
      <c r="C14" s="33">
        <v>6.0452105806008211E-2</v>
      </c>
      <c r="D14" s="34">
        <v>4.2718321731024585E-2</v>
      </c>
    </row>
    <row r="15" spans="2:4" x14ac:dyDescent="0.25">
      <c r="B15" s="7" t="s">
        <v>34</v>
      </c>
      <c r="C15" s="33">
        <v>2.2843317812716438E-2</v>
      </c>
      <c r="D15" s="34">
        <v>1.8765206440162739E-2</v>
      </c>
    </row>
    <row r="16" spans="2:4" x14ac:dyDescent="0.25">
      <c r="B16" s="7" t="s">
        <v>33</v>
      </c>
      <c r="C16" s="33">
        <v>0.10207056974384775</v>
      </c>
      <c r="D16" s="34">
        <v>5.5172873641477098E-2</v>
      </c>
    </row>
    <row r="17" spans="2:4" x14ac:dyDescent="0.25">
      <c r="B17" s="9" t="s">
        <v>19</v>
      </c>
      <c r="C17" s="35">
        <v>6.8297039976801879E-2</v>
      </c>
      <c r="D17" s="36">
        <v>8.2526356332194906E-2</v>
      </c>
    </row>
    <row r="18" spans="2:4" x14ac:dyDescent="0.25">
      <c r="B18" s="4" t="s">
        <v>20</v>
      </c>
      <c r="C18" s="31">
        <v>4.6636109620500674E-2</v>
      </c>
      <c r="D18" s="32">
        <v>7.2541470226208743E-2</v>
      </c>
    </row>
    <row r="19" spans="2:4" x14ac:dyDescent="0.25">
      <c r="B19" s="7" t="s">
        <v>21</v>
      </c>
      <c r="C19" s="33">
        <v>4.5079651421123954E-2</v>
      </c>
      <c r="D19" s="34">
        <v>5.764000499503788E-2</v>
      </c>
    </row>
    <row r="20" spans="2:4" x14ac:dyDescent="0.25">
      <c r="B20" s="9" t="s">
        <v>22</v>
      </c>
      <c r="C20" s="35">
        <v>3.0987993891891118E-2</v>
      </c>
      <c r="D20" s="36">
        <v>3.8534083248286839E-2</v>
      </c>
    </row>
    <row r="21" spans="2:4" x14ac:dyDescent="0.25">
      <c r="B21" s="4" t="s">
        <v>32</v>
      </c>
      <c r="C21" s="31">
        <v>1.1178650938005021E-2</v>
      </c>
      <c r="D21" s="32">
        <v>2.47236169599401E-2</v>
      </c>
    </row>
    <row r="22" spans="2:4" x14ac:dyDescent="0.25">
      <c r="B22" s="7" t="s">
        <v>25</v>
      </c>
      <c r="C22" s="33">
        <v>1.4616373848912243E-2</v>
      </c>
      <c r="D22" s="34">
        <v>3.1497360223222456E-2</v>
      </c>
    </row>
    <row r="23" spans="2:4" x14ac:dyDescent="0.25">
      <c r="B23" s="9" t="s">
        <v>31</v>
      </c>
      <c r="C23" s="35">
        <v>1.0178399526927796E-2</v>
      </c>
      <c r="D23" s="36">
        <v>2.1569711936646384E-2</v>
      </c>
    </row>
    <row r="24" spans="2:4" x14ac:dyDescent="0.25">
      <c r="B24" s="9" t="s">
        <v>28</v>
      </c>
      <c r="C24" s="35">
        <v>1.0379599567168874E-2</v>
      </c>
      <c r="D24" s="36">
        <v>1.4162833696519491E-2</v>
      </c>
    </row>
    <row r="25" spans="2:4" x14ac:dyDescent="0.25">
      <c r="B25" s="11" t="s">
        <v>0</v>
      </c>
      <c r="C25" s="37">
        <f>SUM(C3:C24)</f>
        <v>1.0000000000000004</v>
      </c>
      <c r="D25" s="37">
        <f>SUM(D3:D24)</f>
        <v>0.99999999999999978</v>
      </c>
    </row>
    <row r="26" spans="2:4" x14ac:dyDescent="0.25">
      <c r="B26" s="43" t="s">
        <v>61</v>
      </c>
    </row>
    <row r="27" spans="2:4" x14ac:dyDescent="0.25">
      <c r="B27" s="43" t="s">
        <v>62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33"/>
  <sheetViews>
    <sheetView workbookViewId="0">
      <selection activeCell="E24" sqref="E24"/>
    </sheetView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5" width="13" style="1" customWidth="1"/>
    <col min="6" max="6" width="9.140625" style="1"/>
    <col min="7" max="7" width="30.140625" style="1" bestFit="1" customWidth="1"/>
    <col min="8" max="16384" width="9.140625" style="1"/>
  </cols>
  <sheetData>
    <row r="1" spans="2:11" ht="22.5" customHeight="1" x14ac:dyDescent="0.25">
      <c r="B1" s="107" t="s">
        <v>114</v>
      </c>
      <c r="C1" s="107"/>
      <c r="D1" s="107"/>
      <c r="E1" s="107"/>
      <c r="F1" s="107" t="s">
        <v>115</v>
      </c>
      <c r="G1" s="107"/>
      <c r="H1" s="107"/>
      <c r="I1" s="107"/>
      <c r="J1" s="107"/>
      <c r="K1" s="107"/>
    </row>
    <row r="18" spans="2:9" x14ac:dyDescent="0.25">
      <c r="B18" s="43" t="s">
        <v>61</v>
      </c>
      <c r="F18" s="43" t="s">
        <v>61</v>
      </c>
    </row>
    <row r="19" spans="2:9" x14ac:dyDescent="0.25">
      <c r="B19" s="43" t="s">
        <v>62</v>
      </c>
      <c r="F19" s="43" t="s">
        <v>62</v>
      </c>
    </row>
    <row r="22" spans="2:9" x14ac:dyDescent="0.25">
      <c r="B22" s="108" t="s">
        <v>103</v>
      </c>
      <c r="C22" s="109"/>
      <c r="G22" s="110" t="s">
        <v>2</v>
      </c>
      <c r="H22" s="110"/>
    </row>
    <row r="23" spans="2:9" x14ac:dyDescent="0.25">
      <c r="B23" s="85" t="s">
        <v>28</v>
      </c>
      <c r="C23" s="91">
        <v>21134.486253267754</v>
      </c>
      <c r="D23" s="16"/>
      <c r="E23" s="16"/>
      <c r="F23" s="6"/>
      <c r="G23" s="85" t="s">
        <v>28</v>
      </c>
      <c r="H23" s="86">
        <v>0.71059692449088296</v>
      </c>
      <c r="I23" s="16"/>
    </row>
    <row r="24" spans="2:9" x14ac:dyDescent="0.25">
      <c r="B24" s="85" t="s">
        <v>104</v>
      </c>
      <c r="C24" s="91">
        <v>43205.517045399734</v>
      </c>
      <c r="D24" s="16"/>
      <c r="E24" s="16"/>
      <c r="F24" s="6"/>
      <c r="G24" s="85" t="s">
        <v>104</v>
      </c>
      <c r="H24" s="86">
        <v>0.6972157121992878</v>
      </c>
      <c r="I24" s="16"/>
    </row>
    <row r="25" spans="2:9" x14ac:dyDescent="0.25">
      <c r="B25" s="85" t="s">
        <v>105</v>
      </c>
      <c r="C25" s="91">
        <v>13092.574414444827</v>
      </c>
      <c r="D25" s="16"/>
      <c r="E25" s="16"/>
      <c r="F25" s="6"/>
      <c r="G25" s="85" t="s">
        <v>105</v>
      </c>
      <c r="H25" s="86">
        <v>0.75820765317394712</v>
      </c>
      <c r="I25" s="16"/>
    </row>
    <row r="26" spans="2:9" x14ac:dyDescent="0.25">
      <c r="B26" s="85" t="s">
        <v>106</v>
      </c>
      <c r="C26" s="91">
        <v>22237.101290749797</v>
      </c>
      <c r="D26" s="16"/>
      <c r="E26" s="16"/>
      <c r="F26" s="6"/>
      <c r="G26" s="85" t="s">
        <v>106</v>
      </c>
      <c r="H26" s="86">
        <v>0.58342931247310992</v>
      </c>
      <c r="I26" s="16"/>
    </row>
    <row r="27" spans="2:9" x14ac:dyDescent="0.25">
      <c r="B27" s="85" t="s">
        <v>107</v>
      </c>
      <c r="C27" s="91">
        <v>17297.154260076746</v>
      </c>
      <c r="D27" s="16"/>
      <c r="E27" s="16"/>
      <c r="F27" s="6"/>
      <c r="G27" s="85" t="s">
        <v>107</v>
      </c>
      <c r="H27" s="86">
        <v>0.53523844113459351</v>
      </c>
      <c r="I27" s="16"/>
    </row>
    <row r="28" spans="2:9" x14ac:dyDescent="0.25">
      <c r="B28" s="85" t="s">
        <v>108</v>
      </c>
      <c r="C28" s="91">
        <v>1369.4195922986034</v>
      </c>
      <c r="D28" s="16"/>
      <c r="E28" s="16"/>
      <c r="F28" s="6"/>
      <c r="G28" s="85" t="s">
        <v>108</v>
      </c>
      <c r="H28" s="86">
        <v>0.75115362123945451</v>
      </c>
      <c r="I28" s="16"/>
    </row>
    <row r="29" spans="2:9" x14ac:dyDescent="0.25">
      <c r="B29" s="85" t="s">
        <v>109</v>
      </c>
      <c r="C29" s="91">
        <v>118801.96724815694</v>
      </c>
      <c r="D29" s="16"/>
      <c r="E29" s="16"/>
      <c r="F29" s="6"/>
      <c r="G29" s="85" t="s">
        <v>109</v>
      </c>
      <c r="H29" s="86">
        <v>0.69612288008193535</v>
      </c>
      <c r="I29" s="16"/>
    </row>
    <row r="30" spans="2:9" x14ac:dyDescent="0.25">
      <c r="B30" s="85" t="s">
        <v>110</v>
      </c>
      <c r="C30" s="91">
        <v>6401.5815294990143</v>
      </c>
      <c r="D30" s="16"/>
      <c r="E30" s="16"/>
      <c r="F30" s="6"/>
      <c r="G30" s="85" t="s">
        <v>110</v>
      </c>
      <c r="H30" s="86">
        <v>0.60077186464111376</v>
      </c>
      <c r="I30" s="16"/>
    </row>
    <row r="31" spans="2:9" x14ac:dyDescent="0.25">
      <c r="B31" s="85" t="s">
        <v>111</v>
      </c>
      <c r="C31" s="91">
        <v>31640.195218268342</v>
      </c>
      <c r="D31" s="16"/>
      <c r="E31" s="16"/>
      <c r="F31" s="6"/>
      <c r="G31" s="85" t="s">
        <v>111</v>
      </c>
      <c r="H31" s="86">
        <v>0.88379772885782359</v>
      </c>
      <c r="I31" s="16"/>
    </row>
    <row r="32" spans="2:9" x14ac:dyDescent="0.25">
      <c r="B32" s="85" t="s">
        <v>112</v>
      </c>
      <c r="C32" s="91">
        <v>6749.4738954007898</v>
      </c>
      <c r="D32" s="16"/>
      <c r="E32" s="16"/>
      <c r="F32" s="6"/>
      <c r="G32" s="85" t="s">
        <v>112</v>
      </c>
      <c r="H32" s="86">
        <v>0.9934145050460832</v>
      </c>
      <c r="I32" s="16"/>
    </row>
    <row r="33" spans="2:9" x14ac:dyDescent="0.25">
      <c r="B33" s="85" t="s">
        <v>113</v>
      </c>
      <c r="C33" s="91">
        <v>2730.8416913606884</v>
      </c>
      <c r="D33" s="16"/>
      <c r="E33" s="16"/>
      <c r="F33" s="6"/>
      <c r="G33" s="85" t="s">
        <v>113</v>
      </c>
      <c r="H33" s="86">
        <v>0.4055213244877055</v>
      </c>
      <c r="I33" s="16"/>
    </row>
  </sheetData>
  <mergeCells count="4">
    <mergeCell ref="B1:E1"/>
    <mergeCell ref="F1:K1"/>
    <mergeCell ref="B22:C22"/>
    <mergeCell ref="G22:H22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31"/>
  <sheetViews>
    <sheetView workbookViewId="0">
      <selection activeCell="G10" sqref="G10"/>
    </sheetView>
  </sheetViews>
  <sheetFormatPr baseColWidth="10" defaultColWidth="9.140625" defaultRowHeight="15" x14ac:dyDescent="0.25"/>
  <cols>
    <col min="1" max="1" width="5.7109375" style="1" customWidth="1"/>
    <col min="2" max="2" width="38.5703125" style="1" bestFit="1" customWidth="1"/>
    <col min="3" max="3" width="10.140625" style="1" customWidth="1"/>
    <col min="4" max="4" width="10" style="1" bestFit="1" customWidth="1"/>
    <col min="5" max="5" width="9.85546875" style="1" bestFit="1" customWidth="1"/>
    <col min="6" max="6" width="7.85546875" style="1" customWidth="1"/>
    <col min="7" max="7" width="12.5703125" style="1" customWidth="1"/>
    <col min="8" max="8" width="8.7109375" style="1" bestFit="1" customWidth="1"/>
    <col min="9" max="9" width="9.7109375" style="1" bestFit="1" customWidth="1"/>
    <col min="10" max="10" width="7.5703125" style="1" bestFit="1" customWidth="1"/>
    <col min="11" max="11" width="9.85546875" style="1" customWidth="1"/>
    <col min="12" max="12" width="10.140625" style="1" bestFit="1" customWidth="1"/>
    <col min="13" max="13" width="6.85546875" style="1" bestFit="1" customWidth="1"/>
    <col min="14" max="14" width="15.5703125" style="1" customWidth="1"/>
    <col min="15" max="15" width="13" style="1" customWidth="1"/>
    <col min="16" max="16384" width="9.140625" style="1"/>
  </cols>
  <sheetData>
    <row r="1" spans="2:15" x14ac:dyDescent="0.25">
      <c r="B1" s="76" t="s">
        <v>116</v>
      </c>
    </row>
    <row r="2" spans="2:15" ht="44.25" customHeight="1" x14ac:dyDescent="0.25">
      <c r="B2" s="52"/>
      <c r="C2" s="77" t="s">
        <v>117</v>
      </c>
      <c r="D2" s="78" t="s">
        <v>112</v>
      </c>
      <c r="E2" s="77" t="s">
        <v>111</v>
      </c>
      <c r="F2" s="78" t="s">
        <v>110</v>
      </c>
      <c r="G2" s="77" t="s">
        <v>109</v>
      </c>
      <c r="H2" s="78" t="s">
        <v>118</v>
      </c>
      <c r="I2" s="77" t="s">
        <v>107</v>
      </c>
      <c r="J2" s="78" t="s">
        <v>119</v>
      </c>
      <c r="K2" s="77" t="s">
        <v>120</v>
      </c>
      <c r="L2" s="78" t="s">
        <v>104</v>
      </c>
      <c r="M2" s="77" t="s">
        <v>28</v>
      </c>
      <c r="N2" s="45"/>
      <c r="O2" s="45"/>
    </row>
    <row r="3" spans="2:15" x14ac:dyDescent="0.25">
      <c r="B3" s="4" t="s">
        <v>3</v>
      </c>
      <c r="C3" s="56">
        <v>4.3798882681564268E-2</v>
      </c>
      <c r="D3" s="61">
        <v>0</v>
      </c>
      <c r="E3" s="56">
        <v>8.7597765363128521E-2</v>
      </c>
      <c r="F3" s="61">
        <v>0.13296089385474866</v>
      </c>
      <c r="G3" s="56">
        <v>0.41586592178770948</v>
      </c>
      <c r="H3" s="61">
        <v>0</v>
      </c>
      <c r="I3" s="56">
        <v>0.21184357541899448</v>
      </c>
      <c r="J3" s="61">
        <v>1.8547486033519557E-2</v>
      </c>
      <c r="K3" s="56">
        <v>0</v>
      </c>
      <c r="L3" s="61">
        <v>1.4078212290502799E-2</v>
      </c>
      <c r="M3" s="56">
        <v>7.5307262569832459E-2</v>
      </c>
      <c r="N3" s="16"/>
      <c r="O3" s="16"/>
    </row>
    <row r="4" spans="2:15" x14ac:dyDescent="0.25">
      <c r="B4" s="4" t="s">
        <v>4</v>
      </c>
      <c r="C4" s="56">
        <v>1.185512780275178E-2</v>
      </c>
      <c r="D4" s="61">
        <v>6.8196620761764313E-3</v>
      </c>
      <c r="E4" s="56">
        <v>0.66527327304325479</v>
      </c>
      <c r="F4" s="61">
        <v>1.992184978971592E-2</v>
      </c>
      <c r="G4" s="56">
        <v>0.1126633941069469</v>
      </c>
      <c r="H4" s="61">
        <v>0</v>
      </c>
      <c r="I4" s="56">
        <v>6.4173073657264934E-2</v>
      </c>
      <c r="J4" s="61">
        <v>5.5428705944061227E-2</v>
      </c>
      <c r="K4" s="56">
        <v>2.8878047879574468E-4</v>
      </c>
      <c r="L4" s="61">
        <v>3.8896509105488371E-2</v>
      </c>
      <c r="M4" s="56">
        <v>2.4679623995544017E-2</v>
      </c>
      <c r="N4" s="16"/>
      <c r="O4" s="16"/>
    </row>
    <row r="5" spans="2:15" x14ac:dyDescent="0.25">
      <c r="B5" s="7" t="s">
        <v>5</v>
      </c>
      <c r="C5" s="59">
        <v>4.5731707317073168E-3</v>
      </c>
      <c r="D5" s="58">
        <v>0</v>
      </c>
      <c r="E5" s="59">
        <v>0</v>
      </c>
      <c r="F5" s="58">
        <v>6.25E-2</v>
      </c>
      <c r="G5" s="59">
        <v>0.47103658536585347</v>
      </c>
      <c r="H5" s="58">
        <v>0</v>
      </c>
      <c r="I5" s="59">
        <v>0.34146341463414637</v>
      </c>
      <c r="J5" s="58">
        <v>5.4878048780487805E-2</v>
      </c>
      <c r="K5" s="59">
        <v>1.2195121951219511E-2</v>
      </c>
      <c r="L5" s="58">
        <v>2.4390243902439022E-2</v>
      </c>
      <c r="M5" s="59">
        <v>2.8963414634146332E-2</v>
      </c>
      <c r="N5" s="16"/>
      <c r="O5" s="16"/>
    </row>
    <row r="6" spans="2:15" x14ac:dyDescent="0.25">
      <c r="B6" s="7" t="s">
        <v>6</v>
      </c>
      <c r="C6" s="59">
        <v>1.1127547812706342E-3</v>
      </c>
      <c r="D6" s="58">
        <v>0</v>
      </c>
      <c r="E6" s="59">
        <v>0</v>
      </c>
      <c r="F6" s="58">
        <v>9.1610936571277467E-3</v>
      </c>
      <c r="G6" s="59">
        <v>0.26076875574713787</v>
      </c>
      <c r="H6" s="58">
        <v>0.49401470528475316</v>
      </c>
      <c r="I6" s="59">
        <v>4.1399303276956081E-2</v>
      </c>
      <c r="J6" s="58">
        <v>2.682779625285704E-3</v>
      </c>
      <c r="K6" s="59">
        <v>3.6409152057448838E-2</v>
      </c>
      <c r="L6" s="58">
        <v>1.839620314481626E-2</v>
      </c>
      <c r="M6" s="59">
        <v>0.13605525242520355</v>
      </c>
      <c r="N6" s="16"/>
      <c r="O6" s="16"/>
    </row>
    <row r="7" spans="2:15" x14ac:dyDescent="0.25">
      <c r="B7" s="9" t="s">
        <v>7</v>
      </c>
      <c r="C7" s="64">
        <v>1.1157069951896427E-2</v>
      </c>
      <c r="D7" s="66">
        <v>6.3436541328394771E-3</v>
      </c>
      <c r="E7" s="64">
        <v>0.61883763460236696</v>
      </c>
      <c r="F7" s="66">
        <v>1.9968473704692676E-2</v>
      </c>
      <c r="G7" s="64">
        <v>0.12614574187275551</v>
      </c>
      <c r="H7" s="66">
        <v>2.7093595091977479E-2</v>
      </c>
      <c r="I7" s="64">
        <v>6.7071131132624626E-2</v>
      </c>
      <c r="J7" s="66">
        <v>5.2527688667477222E-2</v>
      </c>
      <c r="K7" s="64">
        <v>2.4478223523374445E-3</v>
      </c>
      <c r="L7" s="66">
        <v>3.7555245918863188E-2</v>
      </c>
      <c r="M7" s="64">
        <v>3.0851942572169212E-2</v>
      </c>
      <c r="N7" s="16"/>
      <c r="O7" s="16"/>
    </row>
    <row r="8" spans="2:15" x14ac:dyDescent="0.25">
      <c r="B8" s="7" t="s">
        <v>8</v>
      </c>
      <c r="C8" s="59">
        <v>9.6176965616733793E-4</v>
      </c>
      <c r="D8" s="58">
        <v>1.9235393123346759E-3</v>
      </c>
      <c r="E8" s="59">
        <v>0</v>
      </c>
      <c r="F8" s="58">
        <v>7.9345996633805385E-3</v>
      </c>
      <c r="G8" s="59">
        <v>0.58764125991825666</v>
      </c>
      <c r="H8" s="58">
        <v>1.4426544842510069E-3</v>
      </c>
      <c r="I8" s="59">
        <v>3.4864150036065904E-2</v>
      </c>
      <c r="J8" s="58">
        <v>0.19451791295984189</v>
      </c>
      <c r="K8" s="59">
        <v>1.3945660014426407E-2</v>
      </c>
      <c r="L8" s="58">
        <v>4.1356095215195461E-2</v>
      </c>
      <c r="M8" s="59">
        <v>0.11541235874008011</v>
      </c>
      <c r="N8" s="16"/>
      <c r="O8" s="16"/>
    </row>
    <row r="9" spans="2:15" x14ac:dyDescent="0.25">
      <c r="B9" s="7" t="s">
        <v>9</v>
      </c>
      <c r="C9" s="59">
        <v>6.3613231552162182E-4</v>
      </c>
      <c r="D9" s="58">
        <v>1.0602205258693697E-3</v>
      </c>
      <c r="E9" s="59">
        <v>0</v>
      </c>
      <c r="F9" s="58">
        <v>1.5903307888040563E-2</v>
      </c>
      <c r="G9" s="59">
        <v>0.61577608142494156</v>
      </c>
      <c r="H9" s="58">
        <v>2.1204410517387391E-4</v>
      </c>
      <c r="I9" s="59">
        <v>6.5733672603900617E-2</v>
      </c>
      <c r="J9" s="58">
        <v>0.14334181509753813</v>
      </c>
      <c r="K9" s="59">
        <v>2.2264631043256759E-2</v>
      </c>
      <c r="L9" s="58">
        <v>4.9406276505512541E-2</v>
      </c>
      <c r="M9" s="59">
        <v>8.5665818490244836E-2</v>
      </c>
      <c r="N9" s="16"/>
      <c r="O9" s="16"/>
    </row>
    <row r="10" spans="2:15" x14ac:dyDescent="0.25">
      <c r="B10" s="7" t="s">
        <v>10</v>
      </c>
      <c r="C10" s="59">
        <v>2.8846153846153622E-3</v>
      </c>
      <c r="D10" s="58">
        <v>6.456043956043908E-3</v>
      </c>
      <c r="E10" s="59">
        <v>1.3736263736263633E-4</v>
      </c>
      <c r="F10" s="58">
        <v>1.840659340659331E-2</v>
      </c>
      <c r="G10" s="59">
        <v>0.63914835164835515</v>
      </c>
      <c r="H10" s="58">
        <v>0</v>
      </c>
      <c r="I10" s="59">
        <v>6.4148351648350976E-2</v>
      </c>
      <c r="J10" s="58">
        <v>0.10700549450549329</v>
      </c>
      <c r="K10" s="59">
        <v>2.7472527472527295E-2</v>
      </c>
      <c r="L10" s="58">
        <v>5.934065934065888E-2</v>
      </c>
      <c r="M10" s="59">
        <v>7.4999999999999345E-2</v>
      </c>
      <c r="N10" s="16"/>
      <c r="O10" s="16"/>
    </row>
    <row r="11" spans="2:15" x14ac:dyDescent="0.25">
      <c r="B11" s="7" t="s">
        <v>11</v>
      </c>
      <c r="C11" s="59">
        <v>6.024096385542136E-3</v>
      </c>
      <c r="D11" s="58">
        <v>3.6461636017755049E-3</v>
      </c>
      <c r="E11" s="59">
        <v>0</v>
      </c>
      <c r="F11" s="58">
        <v>1.7596702599873098E-2</v>
      </c>
      <c r="G11" s="59">
        <v>0.64315155358275455</v>
      </c>
      <c r="H11" s="58">
        <v>1.5852885225110892E-4</v>
      </c>
      <c r="I11" s="59">
        <v>6.9911223842738762E-2</v>
      </c>
      <c r="J11" s="58">
        <v>8.6081166772351933E-2</v>
      </c>
      <c r="K11" s="59">
        <v>2.7742549143944036E-2</v>
      </c>
      <c r="L11" s="58">
        <v>6.2143310082434615E-2</v>
      </c>
      <c r="M11" s="59">
        <v>8.354470513633426E-2</v>
      </c>
      <c r="N11" s="16"/>
      <c r="O11" s="16"/>
    </row>
    <row r="12" spans="2:15" x14ac:dyDescent="0.25">
      <c r="B12" s="7" t="s">
        <v>12</v>
      </c>
      <c r="C12" s="59">
        <v>8.2335069809601896E-3</v>
      </c>
      <c r="D12" s="58">
        <v>1.5017452873723152E-2</v>
      </c>
      <c r="E12" s="59">
        <v>0</v>
      </c>
      <c r="F12" s="58">
        <v>2.0177890347705198E-2</v>
      </c>
      <c r="G12" s="59">
        <v>0.60208969359359232</v>
      </c>
      <c r="H12" s="58">
        <v>0</v>
      </c>
      <c r="I12" s="59">
        <v>5.8968145067863097E-2</v>
      </c>
      <c r="J12" s="58">
        <v>0.10405528260706756</v>
      </c>
      <c r="K12" s="59">
        <v>5.1198497635125718E-2</v>
      </c>
      <c r="L12" s="58">
        <v>7.4101562828641776E-2</v>
      </c>
      <c r="M12" s="59">
        <v>6.6157968065321038E-2</v>
      </c>
      <c r="N12" s="16"/>
      <c r="O12" s="16"/>
    </row>
    <row r="13" spans="2:15" x14ac:dyDescent="0.25">
      <c r="B13" s="7" t="s">
        <v>13</v>
      </c>
      <c r="C13" s="59">
        <v>1.2242917763699308E-2</v>
      </c>
      <c r="D13" s="58">
        <v>3.8304574389395732E-2</v>
      </c>
      <c r="E13" s="59">
        <v>1.7576466096399939E-3</v>
      </c>
      <c r="F13" s="58">
        <v>1.133379020698894E-2</v>
      </c>
      <c r="G13" s="59">
        <v>0.54168436598230696</v>
      </c>
      <c r="H13" s="58">
        <v>0</v>
      </c>
      <c r="I13" s="59">
        <v>5.6715809162530495E-2</v>
      </c>
      <c r="J13" s="58">
        <v>9.6934626725831696E-2</v>
      </c>
      <c r="K13" s="59">
        <v>7.7518276335501887E-2</v>
      </c>
      <c r="L13" s="58">
        <v>0.11739867182319541</v>
      </c>
      <c r="M13" s="59">
        <v>4.6109321000909649E-2</v>
      </c>
      <c r="N13" s="16"/>
      <c r="O13" s="16"/>
    </row>
    <row r="14" spans="2:15" x14ac:dyDescent="0.25">
      <c r="B14" s="7" t="s">
        <v>14</v>
      </c>
      <c r="C14" s="59">
        <v>1.2735843787429212E-2</v>
      </c>
      <c r="D14" s="58">
        <v>5.8905307685743792E-2</v>
      </c>
      <c r="E14" s="59">
        <v>0</v>
      </c>
      <c r="F14" s="58">
        <v>5.3488336070918402E-3</v>
      </c>
      <c r="G14" s="59">
        <v>0.40692950841808617</v>
      </c>
      <c r="H14" s="58">
        <v>0</v>
      </c>
      <c r="I14" s="59">
        <v>4.7185570355555248E-2</v>
      </c>
      <c r="J14" s="58">
        <v>5.2401363874133806E-2</v>
      </c>
      <c r="K14" s="59">
        <v>0.12360234602884825</v>
      </c>
      <c r="L14" s="58">
        <v>0.24829490018143513</v>
      </c>
      <c r="M14" s="59">
        <v>4.4596326061676461E-2</v>
      </c>
      <c r="N14" s="16"/>
      <c r="O14" s="16"/>
    </row>
    <row r="15" spans="2:15" x14ac:dyDescent="0.25">
      <c r="B15" s="7" t="s">
        <v>15</v>
      </c>
      <c r="C15" s="59">
        <v>7.5865695185157352E-3</v>
      </c>
      <c r="D15" s="58">
        <v>3.4402463757229766E-2</v>
      </c>
      <c r="E15" s="59">
        <v>0</v>
      </c>
      <c r="F15" s="58">
        <v>4.6571020806730262E-3</v>
      </c>
      <c r="G15" s="59">
        <v>0.35303838353489081</v>
      </c>
      <c r="H15" s="58">
        <v>0</v>
      </c>
      <c r="I15" s="59">
        <v>4.0712085931044854E-2</v>
      </c>
      <c r="J15" s="58">
        <v>1.637497183204387E-2</v>
      </c>
      <c r="K15" s="59">
        <v>0.13385412754450537</v>
      </c>
      <c r="L15" s="58">
        <v>0.35086006159393068</v>
      </c>
      <c r="M15" s="59">
        <v>5.8514234207165922E-2</v>
      </c>
      <c r="N15" s="16"/>
      <c r="O15" s="16"/>
    </row>
    <row r="16" spans="2:15" x14ac:dyDescent="0.25">
      <c r="B16" s="7" t="s">
        <v>16</v>
      </c>
      <c r="C16" s="59">
        <v>7.7489345215032961E-3</v>
      </c>
      <c r="D16" s="58">
        <v>2.4215420379697788E-2</v>
      </c>
      <c r="E16" s="59">
        <v>0</v>
      </c>
      <c r="F16" s="58">
        <v>4.4556373498643937E-3</v>
      </c>
      <c r="G16" s="59">
        <v>0.25668345602479659</v>
      </c>
      <c r="H16" s="58">
        <v>0</v>
      </c>
      <c r="I16" s="59">
        <v>3.2739248353351416E-2</v>
      </c>
      <c r="J16" s="58">
        <v>0.22278186749321968</v>
      </c>
      <c r="K16" s="59">
        <v>8.4463386284385891E-2</v>
      </c>
      <c r="L16" s="58">
        <v>0.35160790391321195</v>
      </c>
      <c r="M16" s="59">
        <v>1.5304145679969005E-2</v>
      </c>
      <c r="N16" s="16"/>
      <c r="O16" s="16"/>
    </row>
    <row r="17" spans="2:15" x14ac:dyDescent="0.25">
      <c r="B17" s="7" t="s">
        <v>17</v>
      </c>
      <c r="C17" s="59">
        <v>8.457374830852505E-3</v>
      </c>
      <c r="D17" s="58">
        <v>2.3605472861223872E-2</v>
      </c>
      <c r="E17" s="59">
        <v>1.1276499774470004E-3</v>
      </c>
      <c r="F17" s="58">
        <v>4.8864832356036681E-3</v>
      </c>
      <c r="G17" s="59">
        <v>0.36543376935799132</v>
      </c>
      <c r="H17" s="58">
        <v>0</v>
      </c>
      <c r="I17" s="59">
        <v>4.7135769057284602E-2</v>
      </c>
      <c r="J17" s="58">
        <v>1.0599909788001807E-2</v>
      </c>
      <c r="K17" s="59">
        <v>3.0521726056232143E-2</v>
      </c>
      <c r="L17" s="58">
        <v>0.35769057284618855</v>
      </c>
      <c r="M17" s="59">
        <v>0.1505412719891745</v>
      </c>
      <c r="N17" s="16"/>
      <c r="O17" s="16"/>
    </row>
    <row r="18" spans="2:15" x14ac:dyDescent="0.25">
      <c r="B18" s="7" t="s">
        <v>18</v>
      </c>
      <c r="C18" s="59">
        <v>8.6302383209035591E-3</v>
      </c>
      <c r="D18" s="58">
        <v>2.9421835394099937E-2</v>
      </c>
      <c r="E18" s="59">
        <v>4.4122936067068355E-4</v>
      </c>
      <c r="F18" s="58">
        <v>9.8349291925327459E-3</v>
      </c>
      <c r="G18" s="59">
        <v>0.4731631530336482</v>
      </c>
      <c r="H18" s="58">
        <v>7.6177713002552859E-5</v>
      </c>
      <c r="I18" s="59">
        <v>5.1144405450684223E-2</v>
      </c>
      <c r="J18" s="58">
        <v>7.5282457064752742E-2</v>
      </c>
      <c r="K18" s="59">
        <v>7.150557266164187E-2</v>
      </c>
      <c r="L18" s="58">
        <v>0.20518793385180345</v>
      </c>
      <c r="M18" s="59">
        <v>7.531206795625997E-2</v>
      </c>
      <c r="N18" s="16"/>
      <c r="O18" s="16"/>
    </row>
    <row r="19" spans="2:15" x14ac:dyDescent="0.25">
      <c r="B19" s="28" t="s">
        <v>19</v>
      </c>
      <c r="C19" s="68">
        <v>1.1305549023425832E-3</v>
      </c>
      <c r="D19" s="70">
        <v>3.7486159193015844E-2</v>
      </c>
      <c r="E19" s="68">
        <v>0</v>
      </c>
      <c r="F19" s="70">
        <v>1.2211937458325609E-2</v>
      </c>
      <c r="G19" s="68">
        <v>0.47578118783519829</v>
      </c>
      <c r="H19" s="70">
        <v>0</v>
      </c>
      <c r="I19" s="68">
        <v>3.2530065760422347E-2</v>
      </c>
      <c r="J19" s="70">
        <v>0.23061839102081619</v>
      </c>
      <c r="K19" s="68">
        <v>1.6657772905683529E-2</v>
      </c>
      <c r="L19" s="70">
        <v>0.10317728211034785</v>
      </c>
      <c r="M19" s="68">
        <v>9.0406648813847815E-2</v>
      </c>
      <c r="N19" s="16"/>
      <c r="O19" s="16"/>
    </row>
    <row r="20" spans="2:15" x14ac:dyDescent="0.25">
      <c r="B20" s="7" t="s">
        <v>20</v>
      </c>
      <c r="C20" s="59">
        <v>3.3414612119570305E-3</v>
      </c>
      <c r="D20" s="58">
        <v>2.0319696559198158E-2</v>
      </c>
      <c r="E20" s="59">
        <v>0</v>
      </c>
      <c r="F20" s="58">
        <v>8.4620247448749047E-2</v>
      </c>
      <c r="G20" s="59">
        <v>0.60715253318883722</v>
      </c>
      <c r="H20" s="58">
        <v>0</v>
      </c>
      <c r="I20" s="59">
        <v>6.7551702339022759E-2</v>
      </c>
      <c r="J20" s="58">
        <v>8.7871398898220876E-2</v>
      </c>
      <c r="K20" s="59">
        <v>1.6075137722387875E-2</v>
      </c>
      <c r="L20" s="58">
        <v>3.5311117131762132E-2</v>
      </c>
      <c r="M20" s="59">
        <v>7.7756705499864673E-2</v>
      </c>
      <c r="N20" s="16"/>
      <c r="O20" s="16"/>
    </row>
    <row r="21" spans="2:15" x14ac:dyDescent="0.25">
      <c r="B21" s="7" t="s">
        <v>21</v>
      </c>
      <c r="C21" s="59">
        <v>1.953405017921141E-2</v>
      </c>
      <c r="D21" s="58">
        <v>2.4551971326164858E-2</v>
      </c>
      <c r="E21" s="59">
        <v>0</v>
      </c>
      <c r="F21" s="58">
        <v>4.6953405017921175E-2</v>
      </c>
      <c r="G21" s="59">
        <v>0.53288530465949802</v>
      </c>
      <c r="H21" s="58">
        <v>0</v>
      </c>
      <c r="I21" s="59">
        <v>8.0465949820788613E-2</v>
      </c>
      <c r="J21" s="58">
        <v>5.913978494623659E-2</v>
      </c>
      <c r="K21" s="59">
        <v>2.5537634408602135E-2</v>
      </c>
      <c r="L21" s="58">
        <v>0.12114695340501799</v>
      </c>
      <c r="M21" s="59">
        <v>8.9784946236559138E-2</v>
      </c>
      <c r="N21" s="16"/>
      <c r="O21" s="16"/>
    </row>
    <row r="22" spans="2:15" x14ac:dyDescent="0.25">
      <c r="B22" s="7" t="s">
        <v>22</v>
      </c>
      <c r="C22" s="59">
        <v>2.6006606576387464E-2</v>
      </c>
      <c r="D22" s="58">
        <v>2.2673032590190836E-3</v>
      </c>
      <c r="E22" s="59">
        <v>2.5393796501013734E-2</v>
      </c>
      <c r="F22" s="58">
        <v>3.4629966022360875E-2</v>
      </c>
      <c r="G22" s="59">
        <v>0.34442461923237283</v>
      </c>
      <c r="H22" s="58">
        <v>0</v>
      </c>
      <c r="I22" s="59">
        <v>0.14789140796911227</v>
      </c>
      <c r="J22" s="58">
        <v>3.2935058542750244E-2</v>
      </c>
      <c r="K22" s="59">
        <v>1.1194147428730521E-2</v>
      </c>
      <c r="L22" s="58">
        <v>0.26915287191081355</v>
      </c>
      <c r="M22" s="59">
        <v>0.10610422255743944</v>
      </c>
      <c r="N22" s="16"/>
      <c r="O22" s="16"/>
    </row>
    <row r="23" spans="2:15" x14ac:dyDescent="0.25">
      <c r="B23" s="7" t="s">
        <v>23</v>
      </c>
      <c r="C23" s="59">
        <v>1.5014320393301701E-2</v>
      </c>
      <c r="D23" s="58">
        <v>1.7315566960178073E-2</v>
      </c>
      <c r="E23" s="59">
        <v>6.4130295873316839E-3</v>
      </c>
      <c r="F23" s="58">
        <v>5.8157270303752236E-2</v>
      </c>
      <c r="G23" s="59">
        <v>0.5135176499429831</v>
      </c>
      <c r="H23" s="58">
        <v>0</v>
      </c>
      <c r="I23" s="59">
        <v>9.2585460139262402E-2</v>
      </c>
      <c r="J23" s="58">
        <v>6.3442006963768172E-2</v>
      </c>
      <c r="K23" s="59">
        <v>1.8318866571036554E-2</v>
      </c>
      <c r="L23" s="58">
        <v>0.12590114392779708</v>
      </c>
      <c r="M23" s="59">
        <v>8.9334685210589029E-2</v>
      </c>
      <c r="N23" s="16"/>
      <c r="O23" s="16"/>
    </row>
    <row r="24" spans="2:15" x14ac:dyDescent="0.25">
      <c r="B24" s="4" t="s">
        <v>24</v>
      </c>
      <c r="C24" s="56">
        <v>1.6279716569728951E-3</v>
      </c>
      <c r="D24" s="61">
        <v>7.5564559578858936E-2</v>
      </c>
      <c r="E24" s="56">
        <v>0</v>
      </c>
      <c r="F24" s="61">
        <v>5.4483164054368993E-3</v>
      </c>
      <c r="G24" s="56">
        <v>0.56103190192898356</v>
      </c>
      <c r="H24" s="61">
        <v>0</v>
      </c>
      <c r="I24" s="56">
        <v>5.5112798135468904E-2</v>
      </c>
      <c r="J24" s="61">
        <v>6.4531772459680045E-2</v>
      </c>
      <c r="K24" s="56">
        <v>6.7807563650772548E-2</v>
      </c>
      <c r="L24" s="61">
        <v>5.3550059125077799E-2</v>
      </c>
      <c r="M24" s="56">
        <v>0.11532505705874853</v>
      </c>
      <c r="N24" s="16"/>
      <c r="O24" s="16"/>
    </row>
    <row r="25" spans="2:15" x14ac:dyDescent="0.25">
      <c r="B25" s="7" t="s">
        <v>25</v>
      </c>
      <c r="C25" s="59">
        <v>2.8897448402971384E-3</v>
      </c>
      <c r="D25" s="58">
        <v>0</v>
      </c>
      <c r="E25" s="59">
        <v>0</v>
      </c>
      <c r="F25" s="58">
        <v>0.17074733909226503</v>
      </c>
      <c r="G25" s="59">
        <v>0.5702769431062138</v>
      </c>
      <c r="H25" s="58">
        <v>0</v>
      </c>
      <c r="I25" s="59">
        <v>8.4743575796647139E-2</v>
      </c>
      <c r="J25" s="58">
        <v>3.3849634446426448E-2</v>
      </c>
      <c r="K25" s="59">
        <v>2.4787065608862843E-2</v>
      </c>
      <c r="L25" s="58">
        <v>3.4177941001141257E-2</v>
      </c>
      <c r="M25" s="59">
        <v>7.8527756108146371E-2</v>
      </c>
      <c r="N25" s="16"/>
      <c r="O25" s="16"/>
    </row>
    <row r="26" spans="2:15" x14ac:dyDescent="0.25">
      <c r="B26" s="7" t="s">
        <v>26</v>
      </c>
      <c r="C26" s="59">
        <v>4.8604031997465411E-4</v>
      </c>
      <c r="D26" s="58">
        <v>2.5760136958656667E-2</v>
      </c>
      <c r="E26" s="59">
        <v>0</v>
      </c>
      <c r="F26" s="58">
        <v>2.1048556657818022E-2</v>
      </c>
      <c r="G26" s="59">
        <v>0.65638927958954529</v>
      </c>
      <c r="H26" s="58">
        <v>0</v>
      </c>
      <c r="I26" s="59">
        <v>4.6977302327008023E-2</v>
      </c>
      <c r="J26" s="58">
        <v>7.1933967356248754E-2</v>
      </c>
      <c r="K26" s="59">
        <v>1.9441612798986165E-3</v>
      </c>
      <c r="L26" s="58">
        <v>3.1592620798352511E-2</v>
      </c>
      <c r="M26" s="59">
        <v>0.14386793471249756</v>
      </c>
      <c r="N26" s="16"/>
      <c r="O26" s="16"/>
    </row>
    <row r="27" spans="2:15" x14ac:dyDescent="0.25">
      <c r="B27" s="9" t="s">
        <v>27</v>
      </c>
      <c r="C27" s="64">
        <v>1.8175425780010506E-3</v>
      </c>
      <c r="D27" s="66">
        <v>3.0770126051739653E-2</v>
      </c>
      <c r="E27" s="64">
        <v>0</v>
      </c>
      <c r="F27" s="66">
        <v>7.7024982779794887E-2</v>
      </c>
      <c r="G27" s="64">
        <v>0.59176888309924114</v>
      </c>
      <c r="H27" s="66">
        <v>0</v>
      </c>
      <c r="I27" s="64">
        <v>6.4850214123048561E-2</v>
      </c>
      <c r="J27" s="66">
        <v>5.4159696134753223E-2</v>
      </c>
      <c r="K27" s="64">
        <v>3.1692355525298262E-2</v>
      </c>
      <c r="L27" s="66">
        <v>3.9466281717569648E-2</v>
      </c>
      <c r="M27" s="64">
        <v>0.10844991799055383</v>
      </c>
      <c r="N27" s="16"/>
      <c r="O27" s="16"/>
    </row>
    <row r="28" spans="2:15" x14ac:dyDescent="0.25">
      <c r="B28" s="7" t="s">
        <v>28</v>
      </c>
      <c r="C28" s="59">
        <v>5.4975832334925668E-4</v>
      </c>
      <c r="D28" s="58">
        <v>1.5425540109652949E-3</v>
      </c>
      <c r="E28" s="59">
        <v>0</v>
      </c>
      <c r="F28" s="58">
        <v>4.3036895814427926E-2</v>
      </c>
      <c r="G28" s="59">
        <v>0.15199739775459095</v>
      </c>
      <c r="H28" s="58">
        <v>8.9828983848792366E-4</v>
      </c>
      <c r="I28" s="59">
        <v>3.9477051038902602E-2</v>
      </c>
      <c r="J28" s="58">
        <v>1.4237625168803501E-2</v>
      </c>
      <c r="K28" s="59">
        <v>2.2682980340287838E-2</v>
      </c>
      <c r="L28" s="58">
        <v>0.38082937357176783</v>
      </c>
      <c r="M28" s="59">
        <v>0.34474807413841696</v>
      </c>
      <c r="N28" s="16"/>
      <c r="O28" s="16"/>
    </row>
    <row r="29" spans="2:15" x14ac:dyDescent="0.25">
      <c r="B29" s="71" t="s">
        <v>0</v>
      </c>
      <c r="C29" s="73">
        <v>9.5933348346430181E-3</v>
      </c>
      <c r="D29" s="75">
        <v>2.3710624911398394E-2</v>
      </c>
      <c r="E29" s="73">
        <v>0.11115070782850016</v>
      </c>
      <c r="F29" s="75">
        <v>2.2488493301547056E-2</v>
      </c>
      <c r="G29" s="73">
        <v>0.41734643733887861</v>
      </c>
      <c r="H29" s="75">
        <v>4.8107148501511793E-3</v>
      </c>
      <c r="I29" s="73">
        <v>6.0764193335830254E-2</v>
      </c>
      <c r="J29" s="75">
        <v>7.8118024603524294E-2</v>
      </c>
      <c r="K29" s="73">
        <v>4.599367682227911E-2</v>
      </c>
      <c r="L29" s="75">
        <v>0.15177920896391098</v>
      </c>
      <c r="M29" s="73">
        <v>7.4244583209337203E-2</v>
      </c>
      <c r="N29" s="16"/>
      <c r="O29" s="16"/>
    </row>
    <row r="30" spans="2:15" x14ac:dyDescent="0.25">
      <c r="B30" s="43" t="s">
        <v>61</v>
      </c>
    </row>
    <row r="31" spans="2:15" x14ac:dyDescent="0.25">
      <c r="B31" s="43" t="s">
        <v>62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7"/>
  <sheetViews>
    <sheetView workbookViewId="0">
      <selection activeCell="N15" sqref="N15"/>
    </sheetView>
  </sheetViews>
  <sheetFormatPr baseColWidth="10" defaultColWidth="8.85546875" defaultRowHeight="15" x14ac:dyDescent="0.25"/>
  <cols>
    <col min="1" max="1" width="5.7109375" style="1" customWidth="1"/>
    <col min="2" max="2" width="36.5703125" style="1" customWidth="1"/>
    <col min="3" max="3" width="21.5703125" style="1" customWidth="1"/>
    <col min="4" max="4" width="13.7109375" style="1" customWidth="1"/>
    <col min="5" max="5" width="15.7109375" style="1" customWidth="1"/>
    <col min="6" max="6" width="10.28515625" style="1" bestFit="1" customWidth="1"/>
    <col min="7" max="7" width="10.7109375" style="1" bestFit="1" customWidth="1"/>
    <col min="8" max="8" width="10.140625" style="1" bestFit="1" customWidth="1"/>
    <col min="9" max="9" width="10.42578125" style="1" bestFit="1" customWidth="1"/>
    <col min="10" max="10" width="11.85546875" style="1" bestFit="1" customWidth="1"/>
    <col min="11" max="11" width="12" style="1" bestFit="1" customWidth="1"/>
    <col min="12" max="12" width="11.140625" style="1" bestFit="1" customWidth="1"/>
    <col min="13" max="13" width="11.140625" style="1" customWidth="1"/>
    <col min="14" max="14" width="11.140625" style="1" bestFit="1" customWidth="1"/>
    <col min="15" max="15" width="16" style="1" customWidth="1"/>
    <col min="16" max="16" width="15" style="1" customWidth="1"/>
    <col min="17" max="17" width="16" style="1" customWidth="1"/>
    <col min="18" max="18" width="15" style="1" customWidth="1"/>
    <col min="19" max="19" width="16" style="1" customWidth="1"/>
    <col min="20" max="20" width="15" style="1" customWidth="1"/>
    <col min="21" max="21" width="16" style="1" customWidth="1"/>
    <col min="22" max="22" width="15" style="1" customWidth="1"/>
    <col min="23" max="24" width="16" style="1" customWidth="1"/>
    <col min="25" max="16384" width="8.85546875" style="1"/>
  </cols>
  <sheetData>
    <row r="1" spans="2:5" x14ac:dyDescent="0.25">
      <c r="B1" s="41" t="s">
        <v>121</v>
      </c>
    </row>
    <row r="2" spans="2:5" ht="30.75" customHeight="1" x14ac:dyDescent="0.25">
      <c r="B2" s="38" t="s">
        <v>1</v>
      </c>
      <c r="C2" s="39" t="s">
        <v>122</v>
      </c>
      <c r="D2" s="40" t="s">
        <v>123</v>
      </c>
      <c r="E2" s="40" t="s">
        <v>30</v>
      </c>
    </row>
    <row r="3" spans="2:5" x14ac:dyDescent="0.25">
      <c r="B3" s="4" t="s">
        <v>3</v>
      </c>
      <c r="C3" s="31">
        <v>1.5022082096370114E-3</v>
      </c>
      <c r="D3" s="32">
        <v>5.0547526723321155E-2</v>
      </c>
      <c r="E3" s="32">
        <v>3.8502095650066737E-2</v>
      </c>
    </row>
    <row r="4" spans="2:5" x14ac:dyDescent="0.25">
      <c r="B4" s="7" t="s">
        <v>4</v>
      </c>
      <c r="C4" s="33">
        <v>0.14850798515652963</v>
      </c>
      <c r="D4" s="34">
        <v>4.6207036666803786E-2</v>
      </c>
      <c r="E4" s="34">
        <v>9.1419509628413262E-2</v>
      </c>
    </row>
    <row r="5" spans="2:5" x14ac:dyDescent="0.25">
      <c r="B5" s="7" t="s">
        <v>5</v>
      </c>
      <c r="C5" s="33">
        <v>5.2092853020476891E-3</v>
      </c>
      <c r="D5" s="34">
        <v>2.8011531777738383E-4</v>
      </c>
      <c r="E5" s="34">
        <v>3.9565180873456776E-3</v>
      </c>
    </row>
    <row r="6" spans="2:5" x14ac:dyDescent="0.25">
      <c r="B6" s="9" t="s">
        <v>6</v>
      </c>
      <c r="C6" s="35">
        <v>3.0329655186779422E-2</v>
      </c>
      <c r="D6" s="36">
        <v>5.1651070006339685E-5</v>
      </c>
      <c r="E6" s="36">
        <v>5.8441496816003333E-3</v>
      </c>
    </row>
    <row r="7" spans="2:5" x14ac:dyDescent="0.25">
      <c r="B7" s="4" t="s">
        <v>42</v>
      </c>
      <c r="C7" s="31">
        <v>0.14780500857270334</v>
      </c>
      <c r="D7" s="32">
        <v>3.0890052614662059E-2</v>
      </c>
      <c r="E7" s="32">
        <v>7.1971396678641636E-2</v>
      </c>
    </row>
    <row r="8" spans="2:5" x14ac:dyDescent="0.25">
      <c r="B8" s="7" t="s">
        <v>41</v>
      </c>
      <c r="C8" s="33">
        <v>9.7251192479721082E-2</v>
      </c>
      <c r="D8" s="34">
        <v>4.5167608237021546E-2</v>
      </c>
      <c r="E8" s="34">
        <v>2.9026104110805317E-2</v>
      </c>
    </row>
    <row r="9" spans="2:5" x14ac:dyDescent="0.25">
      <c r="B9" s="7" t="s">
        <v>40</v>
      </c>
      <c r="C9" s="33">
        <v>7.4995723545698056E-2</v>
      </c>
      <c r="D9" s="34">
        <v>3.974348138859634E-2</v>
      </c>
      <c r="E9" s="34">
        <v>2.8115662060367676E-2</v>
      </c>
    </row>
    <row r="10" spans="2:5" x14ac:dyDescent="0.25">
      <c r="B10" s="7" t="s">
        <v>39</v>
      </c>
      <c r="C10" s="33">
        <v>3.5824518272026429E-2</v>
      </c>
      <c r="D10" s="34">
        <v>2.8434201155034467E-2</v>
      </c>
      <c r="E10" s="34">
        <v>2.2474639509429881E-2</v>
      </c>
    </row>
    <row r="11" spans="2:5" x14ac:dyDescent="0.25">
      <c r="B11" s="7" t="s">
        <v>38</v>
      </c>
      <c r="C11" s="33">
        <v>5.3162097656078398E-2</v>
      </c>
      <c r="D11" s="34">
        <v>6.3245526137193017E-2</v>
      </c>
      <c r="E11" s="34">
        <v>6.0646969865803049E-2</v>
      </c>
    </row>
    <row r="12" spans="2:5" x14ac:dyDescent="0.25">
      <c r="B12" s="7" t="s">
        <v>37</v>
      </c>
      <c r="C12" s="33">
        <v>3.804599634498524E-2</v>
      </c>
      <c r="D12" s="34">
        <v>2.721324879989891E-2</v>
      </c>
      <c r="E12" s="34">
        <v>6.7185243925796112E-2</v>
      </c>
    </row>
    <row r="13" spans="2:5" x14ac:dyDescent="0.25">
      <c r="B13" s="7" t="s">
        <v>36</v>
      </c>
      <c r="C13" s="33">
        <v>4.7558239791365871E-2</v>
      </c>
      <c r="D13" s="34">
        <v>2.5622822007967914E-2</v>
      </c>
      <c r="E13" s="34">
        <v>0.1210058713710091</v>
      </c>
    </row>
    <row r="14" spans="2:5" x14ac:dyDescent="0.25">
      <c r="B14" s="7" t="s">
        <v>35</v>
      </c>
      <c r="C14" s="33">
        <v>4.1084488595801466E-2</v>
      </c>
      <c r="D14" s="34">
        <v>6.7988301565855402E-3</v>
      </c>
      <c r="E14" s="34">
        <v>4.2718321731024592E-2</v>
      </c>
    </row>
    <row r="15" spans="2:5" x14ac:dyDescent="0.25">
      <c r="B15" s="7" t="s">
        <v>34</v>
      </c>
      <c r="C15" s="33">
        <v>3.198857388622329E-4</v>
      </c>
      <c r="D15" s="34">
        <v>4.5204217362114418E-3</v>
      </c>
      <c r="E15" s="34">
        <v>1.8765206440162743E-2</v>
      </c>
    </row>
    <row r="16" spans="2:5" x14ac:dyDescent="0.25">
      <c r="B16" s="7" t="s">
        <v>33</v>
      </c>
      <c r="C16" s="33">
        <v>9.2445556696222906E-5</v>
      </c>
      <c r="D16" s="34">
        <v>7.4087953530053907E-3</v>
      </c>
      <c r="E16" s="34">
        <v>5.5172873641477105E-2</v>
      </c>
    </row>
    <row r="17" spans="2:5" x14ac:dyDescent="0.25">
      <c r="B17" s="9" t="s">
        <v>19</v>
      </c>
      <c r="C17" s="35">
        <v>0.10199315812980604</v>
      </c>
      <c r="D17" s="36">
        <v>0.29219724818865872</v>
      </c>
      <c r="E17" s="36">
        <v>8.252635633219492E-2</v>
      </c>
    </row>
    <row r="18" spans="2:5" x14ac:dyDescent="0.25">
      <c r="B18" s="4" t="s">
        <v>20</v>
      </c>
      <c r="C18" s="31">
        <v>4.7493624023881048E-2</v>
      </c>
      <c r="D18" s="32">
        <v>7.2430888061398455E-2</v>
      </c>
      <c r="E18" s="32">
        <v>7.2541470226208757E-2</v>
      </c>
    </row>
    <row r="19" spans="2:5" x14ac:dyDescent="0.25">
      <c r="B19" s="7" t="s">
        <v>21</v>
      </c>
      <c r="C19" s="33">
        <v>4.3360722021407186E-2</v>
      </c>
      <c r="D19" s="34">
        <v>3.1879417045518089E-2</v>
      </c>
      <c r="E19" s="34">
        <v>5.7640004995037887E-2</v>
      </c>
    </row>
    <row r="20" spans="2:5" x14ac:dyDescent="0.25">
      <c r="B20" s="9" t="s">
        <v>22</v>
      </c>
      <c r="C20" s="35">
        <v>7.5296488850436702E-3</v>
      </c>
      <c r="D20" s="36">
        <v>4.1011145593231102E-2</v>
      </c>
      <c r="E20" s="36">
        <v>3.8534083248286846E-2</v>
      </c>
    </row>
    <row r="21" spans="2:5" x14ac:dyDescent="0.25">
      <c r="B21" s="4" t="s">
        <v>32</v>
      </c>
      <c r="C21" s="31">
        <v>2.5787031322779333E-2</v>
      </c>
      <c r="D21" s="32">
        <v>4.4060526915333707E-2</v>
      </c>
      <c r="E21" s="32">
        <v>2.4723616959940103E-2</v>
      </c>
    </row>
    <row r="22" spans="2:5" x14ac:dyDescent="0.25">
      <c r="B22" s="7" t="s">
        <v>25</v>
      </c>
      <c r="C22" s="33">
        <v>3.6268107506083565E-2</v>
      </c>
      <c r="D22" s="34">
        <v>6.8129067642183516E-2</v>
      </c>
      <c r="E22" s="34">
        <v>3.1497360223222456E-2</v>
      </c>
    </row>
    <row r="23" spans="2:5" x14ac:dyDescent="0.25">
      <c r="B23" s="9" t="s">
        <v>31</v>
      </c>
      <c r="C23" s="35">
        <v>1.3197792202532924E-2</v>
      </c>
      <c r="D23" s="36">
        <v>7.3616949447894833E-2</v>
      </c>
      <c r="E23" s="36">
        <v>2.1569711936646387E-2</v>
      </c>
    </row>
    <row r="24" spans="2:5" x14ac:dyDescent="0.25">
      <c r="B24" s="9" t="s">
        <v>28</v>
      </c>
      <c r="C24" s="35">
        <v>2.6811854995340166E-3</v>
      </c>
      <c r="D24" s="36">
        <v>5.4343974169636898E-4</v>
      </c>
      <c r="E24" s="36">
        <v>1.4162833696519495E-2</v>
      </c>
    </row>
    <row r="25" spans="2:5" x14ac:dyDescent="0.25">
      <c r="B25" s="11" t="s">
        <v>0</v>
      </c>
      <c r="C25" s="37">
        <f>SUM(C3:C24)</f>
        <v>1</v>
      </c>
      <c r="D25" s="37">
        <f>SUM(D3:D24)</f>
        <v>1.0000000000000002</v>
      </c>
      <c r="E25" s="37">
        <f>SUM(E3:E24)</f>
        <v>1.0000000000000002</v>
      </c>
    </row>
    <row r="26" spans="2:5" x14ac:dyDescent="0.25">
      <c r="B26" s="43" t="s">
        <v>61</v>
      </c>
    </row>
    <row r="27" spans="2:5" x14ac:dyDescent="0.25">
      <c r="B27" s="43" t="s">
        <v>62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1"/>
  <sheetViews>
    <sheetView workbookViewId="0">
      <selection activeCell="L7" sqref="L7"/>
    </sheetView>
  </sheetViews>
  <sheetFormatPr baseColWidth="10" defaultRowHeight="15" x14ac:dyDescent="0.25"/>
  <cols>
    <col min="1" max="1" width="5.7109375" style="1" customWidth="1"/>
    <col min="2" max="11" width="11.42578125" style="1"/>
    <col min="12" max="12" width="35.5703125" style="1" bestFit="1" customWidth="1"/>
    <col min="13" max="13" width="12.5703125" style="1" customWidth="1"/>
    <col min="14" max="16384" width="11.42578125" style="1"/>
  </cols>
  <sheetData>
    <row r="1" spans="2:14" x14ac:dyDescent="0.25">
      <c r="B1" s="41" t="s">
        <v>124</v>
      </c>
    </row>
    <row r="2" spans="2:14" ht="60" x14ac:dyDescent="0.25">
      <c r="B2" s="79"/>
      <c r="C2" s="80"/>
      <c r="D2" s="79"/>
      <c r="E2" s="79"/>
      <c r="F2" s="81"/>
      <c r="G2" s="79"/>
      <c r="H2" s="79"/>
      <c r="I2" s="79"/>
      <c r="J2" s="79"/>
      <c r="K2" s="79"/>
      <c r="L2" s="85"/>
      <c r="M2" s="94" t="s">
        <v>122</v>
      </c>
      <c r="N2" s="95" t="s">
        <v>123</v>
      </c>
    </row>
    <row r="3" spans="2:14" x14ac:dyDescent="0.25">
      <c r="B3" s="16"/>
      <c r="C3" s="16"/>
      <c r="D3" s="16"/>
      <c r="E3" s="16"/>
      <c r="F3" s="16"/>
      <c r="G3" s="16"/>
      <c r="H3" s="16"/>
      <c r="I3" s="16"/>
      <c r="J3" s="16"/>
      <c r="K3" s="6"/>
      <c r="L3" s="85" t="s">
        <v>0</v>
      </c>
      <c r="M3" s="87">
        <v>0.71667765966073715</v>
      </c>
      <c r="N3" s="87">
        <v>0.67116421584013319</v>
      </c>
    </row>
    <row r="4" spans="2:14" x14ac:dyDescent="0.25">
      <c r="B4" s="16"/>
      <c r="C4" s="16"/>
      <c r="D4" s="16"/>
      <c r="E4" s="16"/>
      <c r="F4" s="6"/>
      <c r="G4" s="6"/>
      <c r="H4" s="6"/>
      <c r="I4" s="16"/>
      <c r="J4" s="16"/>
      <c r="K4" s="6"/>
      <c r="L4" s="85" t="s">
        <v>31</v>
      </c>
      <c r="M4" s="87">
        <v>0.85902118925775173</v>
      </c>
      <c r="N4" s="87">
        <v>0.91234286610034432</v>
      </c>
    </row>
    <row r="5" spans="2:14" x14ac:dyDescent="0.25">
      <c r="B5" s="16"/>
      <c r="C5" s="16"/>
      <c r="D5" s="16"/>
      <c r="E5" s="16"/>
      <c r="F5" s="6"/>
      <c r="G5" s="6"/>
      <c r="H5" s="6"/>
      <c r="I5" s="16"/>
      <c r="J5" s="16"/>
      <c r="K5" s="6"/>
      <c r="L5" s="85" t="s">
        <v>25</v>
      </c>
      <c r="M5" s="87">
        <v>0.30225831993321572</v>
      </c>
      <c r="N5" s="87">
        <v>0.26195029676571102</v>
      </c>
    </row>
    <row r="6" spans="2:14" x14ac:dyDescent="0.25">
      <c r="B6" s="16"/>
      <c r="C6" s="16"/>
      <c r="D6" s="16"/>
      <c r="E6" s="16"/>
      <c r="F6" s="6"/>
      <c r="G6" s="6"/>
      <c r="H6" s="6"/>
      <c r="I6" s="16"/>
      <c r="J6" s="16"/>
      <c r="K6" s="6"/>
      <c r="L6" s="85" t="s">
        <v>32</v>
      </c>
      <c r="M6" s="87">
        <v>0.82337693379723365</v>
      </c>
      <c r="N6" s="87">
        <v>0.69220850326610217</v>
      </c>
    </row>
    <row r="7" spans="2:14" x14ac:dyDescent="0.25">
      <c r="B7" s="16"/>
      <c r="C7" s="16"/>
      <c r="D7" s="16"/>
      <c r="E7" s="16"/>
      <c r="F7" s="6"/>
      <c r="G7" s="6"/>
      <c r="H7" s="6"/>
      <c r="I7" s="16"/>
      <c r="J7" s="16"/>
      <c r="K7" s="6"/>
      <c r="L7" s="85" t="s">
        <v>22</v>
      </c>
      <c r="M7" s="87">
        <v>0.75667747795598828</v>
      </c>
      <c r="N7" s="87">
        <v>0.34900030605949611</v>
      </c>
    </row>
    <row r="8" spans="2:14" x14ac:dyDescent="0.25">
      <c r="B8" s="16"/>
      <c r="C8" s="16"/>
      <c r="D8" s="16"/>
      <c r="E8" s="16"/>
      <c r="F8" s="6"/>
      <c r="G8" s="6"/>
      <c r="H8" s="6"/>
      <c r="I8" s="16"/>
      <c r="J8" s="16"/>
      <c r="K8" s="6"/>
      <c r="L8" s="85" t="s">
        <v>21</v>
      </c>
      <c r="M8" s="87">
        <v>0.46689113355780015</v>
      </c>
      <c r="N8" s="87">
        <v>0.40780141843971623</v>
      </c>
    </row>
    <row r="9" spans="2:14" x14ac:dyDescent="0.25">
      <c r="B9" s="16"/>
      <c r="C9" s="16"/>
      <c r="D9" s="16"/>
      <c r="E9" s="16"/>
      <c r="F9" s="6"/>
      <c r="G9" s="6"/>
      <c r="H9" s="6"/>
      <c r="I9" s="16"/>
      <c r="J9" s="16"/>
      <c r="K9" s="6"/>
      <c r="L9" s="85" t="s">
        <v>20</v>
      </c>
      <c r="M9" s="87">
        <v>0.65811965811965978</v>
      </c>
      <c r="N9" s="87">
        <v>0.59397884458909678</v>
      </c>
    </row>
    <row r="10" spans="2:14" x14ac:dyDescent="0.25">
      <c r="B10" s="16"/>
      <c r="C10" s="16"/>
      <c r="D10" s="16"/>
      <c r="E10" s="16"/>
      <c r="F10" s="6"/>
      <c r="G10" s="6"/>
      <c r="H10" s="6"/>
      <c r="I10" s="16"/>
      <c r="J10" s="16"/>
      <c r="K10" s="6"/>
      <c r="L10" s="85" t="s">
        <v>19</v>
      </c>
      <c r="M10" s="87">
        <v>0.83770362814226196</v>
      </c>
      <c r="N10" s="87">
        <v>0.86322737375120429</v>
      </c>
    </row>
    <row r="11" spans="2:14" x14ac:dyDescent="0.25">
      <c r="B11" s="16"/>
      <c r="C11" s="16"/>
      <c r="D11" s="16"/>
      <c r="E11" s="16"/>
      <c r="F11" s="6"/>
      <c r="G11" s="6"/>
      <c r="H11" s="6"/>
      <c r="I11" s="16"/>
      <c r="J11" s="16"/>
      <c r="K11" s="6"/>
      <c r="L11" s="85" t="s">
        <v>36</v>
      </c>
      <c r="M11" s="87">
        <v>0.71413160733549064</v>
      </c>
      <c r="N11" s="87">
        <v>0.7093023255813955</v>
      </c>
    </row>
    <row r="12" spans="2:14" x14ac:dyDescent="0.25">
      <c r="B12" s="16"/>
      <c r="C12" s="16"/>
      <c r="D12" s="16"/>
      <c r="E12" s="16"/>
      <c r="F12" s="6"/>
      <c r="G12" s="6"/>
      <c r="H12" s="6"/>
      <c r="I12" s="16"/>
      <c r="J12" s="16"/>
      <c r="K12" s="6"/>
      <c r="L12" s="85" t="s">
        <v>37</v>
      </c>
      <c r="M12" s="87">
        <v>0.70935251798561128</v>
      </c>
      <c r="N12" s="87">
        <v>0.73598130841121479</v>
      </c>
    </row>
    <row r="13" spans="2:14" x14ac:dyDescent="0.25">
      <c r="B13" s="16"/>
      <c r="C13" s="16"/>
      <c r="D13" s="16"/>
      <c r="E13" s="16"/>
      <c r="F13" s="6"/>
      <c r="G13" s="6"/>
      <c r="H13" s="6"/>
      <c r="I13" s="16"/>
      <c r="J13" s="16"/>
      <c r="K13" s="6"/>
      <c r="L13" s="85" t="s">
        <v>38</v>
      </c>
      <c r="M13" s="87">
        <v>0.72524271844660093</v>
      </c>
      <c r="N13" s="87">
        <v>0.76398104265402822</v>
      </c>
    </row>
    <row r="14" spans="2:14" x14ac:dyDescent="0.25">
      <c r="B14" s="16"/>
      <c r="C14" s="16"/>
      <c r="D14" s="16"/>
      <c r="E14" s="16"/>
      <c r="F14" s="6"/>
      <c r="G14" s="6"/>
      <c r="H14" s="6"/>
      <c r="I14" s="16"/>
      <c r="J14" s="16"/>
      <c r="K14" s="6"/>
      <c r="L14" s="85" t="s">
        <v>39</v>
      </c>
      <c r="M14" s="87">
        <v>0.7525773195876293</v>
      </c>
      <c r="N14" s="87">
        <v>0.82758620689655216</v>
      </c>
    </row>
    <row r="15" spans="2:14" x14ac:dyDescent="0.25">
      <c r="B15" s="16"/>
      <c r="C15" s="16"/>
      <c r="D15" s="16"/>
      <c r="E15" s="16"/>
      <c r="F15" s="6"/>
      <c r="G15" s="6"/>
      <c r="H15" s="6"/>
      <c r="I15" s="16"/>
      <c r="J15" s="16"/>
      <c r="K15" s="6"/>
      <c r="L15" s="85" t="s">
        <v>40</v>
      </c>
      <c r="M15" s="87">
        <v>0.75571315996847976</v>
      </c>
      <c r="N15" s="87">
        <v>0.77029360967184834</v>
      </c>
    </row>
    <row r="16" spans="2:14" x14ac:dyDescent="0.25">
      <c r="B16" s="16"/>
      <c r="C16" s="16"/>
      <c r="D16" s="16"/>
      <c r="E16" s="16"/>
      <c r="F16" s="6"/>
      <c r="G16" s="6"/>
      <c r="H16" s="6"/>
      <c r="I16" s="16"/>
      <c r="J16" s="16"/>
      <c r="K16" s="6"/>
      <c r="L16" s="85" t="s">
        <v>41</v>
      </c>
      <c r="M16" s="87">
        <v>0.76808785529715662</v>
      </c>
      <c r="N16" s="87">
        <v>0.75928917609046986</v>
      </c>
    </row>
    <row r="17" spans="2:14" x14ac:dyDescent="0.25">
      <c r="B17" s="16"/>
      <c r="C17" s="16"/>
      <c r="D17" s="16"/>
      <c r="E17" s="16"/>
      <c r="F17" s="6"/>
      <c r="G17" s="6"/>
      <c r="H17" s="6"/>
      <c r="I17" s="16"/>
      <c r="J17" s="16"/>
      <c r="K17" s="6"/>
      <c r="L17" s="85" t="s">
        <v>42</v>
      </c>
      <c r="M17" s="87">
        <v>0.75471698113206254</v>
      </c>
      <c r="N17" s="87">
        <v>0.65473145780051245</v>
      </c>
    </row>
    <row r="18" spans="2:14" x14ac:dyDescent="0.25">
      <c r="B18" s="16"/>
      <c r="C18" s="16"/>
      <c r="D18" s="16"/>
      <c r="E18" s="16"/>
      <c r="F18" s="6"/>
      <c r="G18" s="6"/>
      <c r="H18" s="6"/>
      <c r="I18" s="16"/>
      <c r="J18" s="16"/>
      <c r="K18" s="6"/>
      <c r="L18" s="85" t="s">
        <v>4</v>
      </c>
      <c r="M18" s="87">
        <v>0.68737120989108047</v>
      </c>
      <c r="N18" s="87">
        <v>0.47362637362637366</v>
      </c>
    </row>
    <row r="20" spans="2:14" x14ac:dyDescent="0.25">
      <c r="B20" s="43" t="s">
        <v>61</v>
      </c>
    </row>
    <row r="21" spans="2:14" x14ac:dyDescent="0.25">
      <c r="B21" s="43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8"/>
  <sheetViews>
    <sheetView workbookViewId="0">
      <selection activeCell="K13" sqref="K13"/>
    </sheetView>
  </sheetViews>
  <sheetFormatPr baseColWidth="10" defaultColWidth="8.85546875" defaultRowHeight="15" x14ac:dyDescent="0.25"/>
  <cols>
    <col min="1" max="1" width="5.7109375" style="1" customWidth="1"/>
    <col min="2" max="3" width="15" style="1" customWidth="1"/>
    <col min="4" max="10" width="8.85546875" style="1"/>
    <col min="11" max="11" width="34" style="1" bestFit="1" customWidth="1"/>
    <col min="12" max="16384" width="8.85546875" style="1"/>
  </cols>
  <sheetData>
    <row r="1" spans="2:13" x14ac:dyDescent="0.25">
      <c r="B1" s="76" t="s">
        <v>125</v>
      </c>
    </row>
    <row r="2" spans="2:13" x14ac:dyDescent="0.25">
      <c r="B2" s="1" t="s">
        <v>43</v>
      </c>
      <c r="C2" s="1" t="s">
        <v>44</v>
      </c>
      <c r="K2" s="85"/>
      <c r="L2" s="85" t="s">
        <v>43</v>
      </c>
      <c r="M2" s="85" t="s">
        <v>44</v>
      </c>
    </row>
    <row r="3" spans="2:13" x14ac:dyDescent="0.25">
      <c r="B3" s="16">
        <v>1936.2595741291368</v>
      </c>
      <c r="C3" s="16">
        <v>448.01802310410591</v>
      </c>
      <c r="K3" s="85" t="s">
        <v>45</v>
      </c>
      <c r="L3" s="86">
        <f t="shared" ref="L3:L9" si="0">B3/(C3+B3)</f>
        <v>0.81209485689753824</v>
      </c>
      <c r="M3" s="86">
        <f t="shared" ref="M3:M9" si="1">SUM(B3:C3)/SUM($B$3:$C$9)</f>
        <v>0.10099279706255641</v>
      </c>
    </row>
    <row r="4" spans="2:13" x14ac:dyDescent="0.25">
      <c r="B4" s="16">
        <v>1163.0833862308564</v>
      </c>
      <c r="C4" s="16">
        <v>117.21960517365932</v>
      </c>
      <c r="K4" s="85" t="s">
        <v>48</v>
      </c>
      <c r="L4" s="86">
        <f t="shared" si="0"/>
        <v>0.90844385589924515</v>
      </c>
      <c r="M4" s="86">
        <f t="shared" si="1"/>
        <v>5.4230841383379073E-2</v>
      </c>
    </row>
    <row r="5" spans="2:13" x14ac:dyDescent="0.25">
      <c r="B5" s="16">
        <v>2320.9845326983664</v>
      </c>
      <c r="C5" s="16">
        <v>356.02127919215792</v>
      </c>
      <c r="K5" s="85" t="s">
        <v>126</v>
      </c>
      <c r="L5" s="86">
        <f t="shared" si="0"/>
        <v>0.86700765548927483</v>
      </c>
      <c r="M5" s="86">
        <f t="shared" si="1"/>
        <v>0.11339212556846244</v>
      </c>
    </row>
    <row r="6" spans="2:13" x14ac:dyDescent="0.25">
      <c r="B6" s="16">
        <v>440.21090623814916</v>
      </c>
      <c r="C6" s="16">
        <v>187.32350683347485</v>
      </c>
      <c r="K6" s="85" t="s">
        <v>50</v>
      </c>
      <c r="L6" s="86">
        <f t="shared" si="0"/>
        <v>0.70149285372801606</v>
      </c>
      <c r="M6" s="86">
        <f t="shared" si="1"/>
        <v>2.6580988599085992E-2</v>
      </c>
    </row>
    <row r="7" spans="2:13" x14ac:dyDescent="0.25">
      <c r="B7" s="16">
        <v>123.16896029941346</v>
      </c>
      <c r="C7" s="16">
        <v>170.0845971983681</v>
      </c>
      <c r="K7" s="85" t="s">
        <v>51</v>
      </c>
      <c r="L7" s="86">
        <f t="shared" si="0"/>
        <v>0.42000840961782782</v>
      </c>
      <c r="M7" s="86">
        <f t="shared" si="1"/>
        <v>1.2421580882449958E-2</v>
      </c>
    </row>
    <row r="8" spans="2:13" x14ac:dyDescent="0.25">
      <c r="B8" s="16">
        <v>6003.2957936710291</v>
      </c>
      <c r="C8" s="16">
        <v>4496.0191425436806</v>
      </c>
      <c r="K8" s="85" t="s">
        <v>52</v>
      </c>
      <c r="L8" s="86">
        <f t="shared" si="0"/>
        <v>0.57177976183609769</v>
      </c>
      <c r="M8" s="86">
        <f t="shared" si="1"/>
        <v>0.44472807355966187</v>
      </c>
    </row>
    <row r="9" spans="2:13" x14ac:dyDescent="0.25">
      <c r="B9" s="16">
        <v>4938.222664554979</v>
      </c>
      <c r="C9" s="16">
        <v>908.48057276515033</v>
      </c>
      <c r="K9" s="85" t="s">
        <v>53</v>
      </c>
      <c r="L9" s="86">
        <f t="shared" si="0"/>
        <v>0.84461660941396477</v>
      </c>
      <c r="M9" s="86">
        <f t="shared" si="1"/>
        <v>0.24765359294440409</v>
      </c>
    </row>
    <row r="17" spans="2:2" x14ac:dyDescent="0.25">
      <c r="B17" s="43" t="s">
        <v>61</v>
      </c>
    </row>
    <row r="18" spans="2:2" x14ac:dyDescent="0.25">
      <c r="B18" s="43" t="s">
        <v>62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>
      <selection activeCell="G4" sqref="G4"/>
    </sheetView>
  </sheetViews>
  <sheetFormatPr baseColWidth="10" defaultRowHeight="15" x14ac:dyDescent="0.25"/>
  <cols>
    <col min="1" max="1" width="5.7109375" style="1" customWidth="1"/>
    <col min="2" max="2" width="38.42578125" style="1" customWidth="1"/>
    <col min="3" max="3" width="20.7109375" style="1" customWidth="1"/>
    <col min="4" max="4" width="16" style="1" customWidth="1"/>
    <col min="5" max="5" width="1.5703125" style="1" customWidth="1"/>
    <col min="6" max="16384" width="11.42578125" style="1"/>
  </cols>
  <sheetData>
    <row r="1" spans="2:4" x14ac:dyDescent="0.25">
      <c r="B1" s="41" t="s">
        <v>127</v>
      </c>
    </row>
    <row r="2" spans="2:4" ht="28.5" customHeight="1" x14ac:dyDescent="0.25">
      <c r="B2" s="38" t="s">
        <v>1</v>
      </c>
      <c r="C2" s="39" t="s">
        <v>128</v>
      </c>
      <c r="D2" s="39" t="s">
        <v>29</v>
      </c>
    </row>
    <row r="3" spans="2:4" x14ac:dyDescent="0.25">
      <c r="B3" s="4" t="s">
        <v>3</v>
      </c>
      <c r="C3" s="31">
        <v>0.13320010851669242</v>
      </c>
      <c r="D3" s="31">
        <v>5.5522027746728701E-2</v>
      </c>
    </row>
    <row r="4" spans="2:4" x14ac:dyDescent="0.25">
      <c r="B4" s="7" t="s">
        <v>4</v>
      </c>
      <c r="C4" s="33">
        <v>0.3289408677152546</v>
      </c>
      <c r="D4" s="33">
        <v>0.14225173995853282</v>
      </c>
    </row>
    <row r="5" spans="2:4" x14ac:dyDescent="0.25">
      <c r="B5" s="7" t="s">
        <v>5</v>
      </c>
      <c r="C5" s="33">
        <v>2.0609365521009324E-2</v>
      </c>
      <c r="D5" s="33">
        <v>3.7143731245976412E-2</v>
      </c>
    </row>
    <row r="6" spans="2:4" x14ac:dyDescent="0.25">
      <c r="B6" s="9" t="s">
        <v>6</v>
      </c>
      <c r="C6" s="35">
        <v>2.5629778046374892E-2</v>
      </c>
      <c r="D6" s="35">
        <v>4.6192678556034568E-3</v>
      </c>
    </row>
    <row r="7" spans="2:4" x14ac:dyDescent="0.25">
      <c r="B7" s="4" t="s">
        <v>42</v>
      </c>
      <c r="C7" s="31">
        <v>1.1847961204471588E-2</v>
      </c>
      <c r="D7" s="31">
        <v>4.2894984403640674E-2</v>
      </c>
    </row>
    <row r="8" spans="2:4" x14ac:dyDescent="0.25">
      <c r="B8" s="7" t="s">
        <v>41</v>
      </c>
      <c r="C8" s="33">
        <v>6.8277117213216276E-3</v>
      </c>
      <c r="D8" s="33">
        <v>3.4543974788126118E-2</v>
      </c>
    </row>
    <row r="9" spans="2:4" x14ac:dyDescent="0.25">
      <c r="B9" s="7" t="s">
        <v>40</v>
      </c>
      <c r="C9" s="33">
        <v>6.8627442901339122E-3</v>
      </c>
      <c r="D9" s="33">
        <v>3.7580830677902161E-2</v>
      </c>
    </row>
    <row r="10" spans="2:4" x14ac:dyDescent="0.25">
      <c r="B10" s="7" t="s">
        <v>39</v>
      </c>
      <c r="C10" s="33">
        <v>8.0119659281448104E-3</v>
      </c>
      <c r="D10" s="33">
        <v>3.0288971412815096E-2</v>
      </c>
    </row>
    <row r="11" spans="2:4" x14ac:dyDescent="0.25">
      <c r="B11" s="7" t="s">
        <v>38</v>
      </c>
      <c r="C11" s="33">
        <v>2.0118520027984772E-2</v>
      </c>
      <c r="D11" s="33">
        <v>6.8236532880032327E-2</v>
      </c>
    </row>
    <row r="12" spans="2:4" x14ac:dyDescent="0.25">
      <c r="B12" s="7" t="s">
        <v>37</v>
      </c>
      <c r="C12" s="33">
        <v>2.3390224545475621E-2</v>
      </c>
      <c r="D12" s="33">
        <v>6.8144833351651474E-2</v>
      </c>
    </row>
    <row r="13" spans="2:4" x14ac:dyDescent="0.25">
      <c r="B13" s="7" t="s">
        <v>36</v>
      </c>
      <c r="C13" s="33">
        <v>6.5227727153668535E-2</v>
      </c>
      <c r="D13" s="33">
        <v>0.10587818077428497</v>
      </c>
    </row>
    <row r="14" spans="2:4" x14ac:dyDescent="0.25">
      <c r="B14" s="7" t="s">
        <v>35</v>
      </c>
      <c r="C14" s="33">
        <v>3.1600795181192042E-2</v>
      </c>
      <c r="D14" s="33">
        <v>4.7533621536519848E-2</v>
      </c>
    </row>
    <row r="15" spans="2:4" x14ac:dyDescent="0.25">
      <c r="B15" s="7" t="s">
        <v>34</v>
      </c>
      <c r="C15" s="33">
        <v>8.4928947721224571E-3</v>
      </c>
      <c r="D15" s="33">
        <v>1.4554987913217562E-2</v>
      </c>
    </row>
    <row r="16" spans="2:4" x14ac:dyDescent="0.25">
      <c r="B16" s="7" t="s">
        <v>33</v>
      </c>
      <c r="C16" s="33">
        <v>5.8217660142697733E-2</v>
      </c>
      <c r="D16" s="33">
        <v>6.6718112543280347E-2</v>
      </c>
    </row>
    <row r="17" spans="2:4" x14ac:dyDescent="0.25">
      <c r="B17" s="9" t="s">
        <v>19</v>
      </c>
      <c r="C17" s="35">
        <v>4.7129872195223646E-2</v>
      </c>
      <c r="D17" s="35">
        <v>4.647087004158184E-2</v>
      </c>
    </row>
    <row r="18" spans="2:4" x14ac:dyDescent="0.25">
      <c r="B18" s="4" t="s">
        <v>20</v>
      </c>
      <c r="C18" s="31">
        <v>2.6061949161591394E-2</v>
      </c>
      <c r="D18" s="31">
        <v>4.275691380496096E-2</v>
      </c>
    </row>
    <row r="19" spans="2:4" x14ac:dyDescent="0.25">
      <c r="B19" s="7" t="s">
        <v>21</v>
      </c>
      <c r="C19" s="33">
        <v>3.9684515230764342E-2</v>
      </c>
      <c r="D19" s="33">
        <v>5.3327096872924321E-2</v>
      </c>
    </row>
    <row r="20" spans="2:4" x14ac:dyDescent="0.25">
      <c r="B20" s="9" t="s">
        <v>22</v>
      </c>
      <c r="C20" s="35">
        <v>6.6904994255671479E-2</v>
      </c>
      <c r="D20" s="35">
        <v>5.572023284325088E-2</v>
      </c>
    </row>
    <row r="21" spans="2:4" x14ac:dyDescent="0.25">
      <c r="B21" s="4" t="s">
        <v>32</v>
      </c>
      <c r="C21" s="31">
        <v>5.6968676001363273E-3</v>
      </c>
      <c r="D21" s="31">
        <v>1.2242916838063526E-2</v>
      </c>
    </row>
    <row r="22" spans="2:4" x14ac:dyDescent="0.25">
      <c r="B22" s="7" t="s">
        <v>25</v>
      </c>
      <c r="C22" s="33">
        <v>3.529808025148342E-2</v>
      </c>
      <c r="D22" s="33">
        <v>1.975960675612046E-2</v>
      </c>
    </row>
    <row r="23" spans="2:4" x14ac:dyDescent="0.25">
      <c r="B23" s="9" t="s">
        <v>31</v>
      </c>
      <c r="C23" s="35">
        <v>8.6953084098367363E-3</v>
      </c>
      <c r="D23" s="35">
        <v>1.0182187258300441E-2</v>
      </c>
    </row>
    <row r="24" spans="2:4" x14ac:dyDescent="0.25">
      <c r="B24" s="9" t="s">
        <v>28</v>
      </c>
      <c r="C24" s="35">
        <v>2.1550088128748514E-2</v>
      </c>
      <c r="D24" s="35">
        <v>3.6283784964855313E-3</v>
      </c>
    </row>
    <row r="25" spans="2:4" x14ac:dyDescent="0.25">
      <c r="B25" s="11" t="s">
        <v>0</v>
      </c>
      <c r="C25" s="37">
        <f>SUM(C3:C24)</f>
        <v>1.0000000000000002</v>
      </c>
      <c r="D25" s="37">
        <f>SUM(D3:D24)</f>
        <v>0.99999999999999989</v>
      </c>
    </row>
    <row r="26" spans="2:4" x14ac:dyDescent="0.25">
      <c r="B26" s="43" t="s">
        <v>61</v>
      </c>
    </row>
    <row r="27" spans="2:4" x14ac:dyDescent="0.25">
      <c r="B27" s="43" t="s">
        <v>62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30"/>
  <sheetViews>
    <sheetView workbookViewId="0">
      <selection activeCell="D26" sqref="D26"/>
    </sheetView>
  </sheetViews>
  <sheetFormatPr baseColWidth="10" defaultRowHeight="15" x14ac:dyDescent="0.25"/>
  <cols>
    <col min="1" max="1" width="5.7109375" style="1" customWidth="1"/>
    <col min="2" max="2" width="64.28515625" style="1" bestFit="1" customWidth="1"/>
    <col min="3" max="16384" width="11.42578125" style="1"/>
  </cols>
  <sheetData>
    <row r="1" spans="2:5" ht="34.5" customHeight="1" x14ac:dyDescent="0.25">
      <c r="B1" s="82" t="s">
        <v>137</v>
      </c>
      <c r="E1" s="41" t="s">
        <v>138</v>
      </c>
    </row>
    <row r="17" spans="2:6" x14ac:dyDescent="0.25">
      <c r="E17" s="43" t="s">
        <v>61</v>
      </c>
    </row>
    <row r="18" spans="2:6" x14ac:dyDescent="0.25">
      <c r="E18" s="43" t="s">
        <v>62</v>
      </c>
    </row>
    <row r="19" spans="2:6" x14ac:dyDescent="0.25">
      <c r="B19" s="43" t="s">
        <v>61</v>
      </c>
    </row>
    <row r="20" spans="2:6" x14ac:dyDescent="0.25">
      <c r="B20" s="43" t="s">
        <v>62</v>
      </c>
    </row>
    <row r="23" spans="2:6" x14ac:dyDescent="0.25">
      <c r="B23" s="85"/>
      <c r="C23" s="89" t="s">
        <v>43</v>
      </c>
      <c r="D23" s="89" t="s">
        <v>44</v>
      </c>
      <c r="E23" s="97" t="s">
        <v>129</v>
      </c>
    </row>
    <row r="24" spans="2:6" x14ac:dyDescent="0.25">
      <c r="B24" s="96" t="s">
        <v>130</v>
      </c>
      <c r="C24" s="91">
        <v>145.64569328672582</v>
      </c>
      <c r="D24" s="91">
        <v>137.92367848126136</v>
      </c>
      <c r="E24" s="86">
        <v>0.51361574199166782</v>
      </c>
      <c r="F24" s="16"/>
    </row>
    <row r="25" spans="2:6" x14ac:dyDescent="0.25">
      <c r="B25" s="96" t="s">
        <v>131</v>
      </c>
      <c r="C25" s="91">
        <v>1559.8847220931775</v>
      </c>
      <c r="D25" s="91">
        <v>1329.5021240933056</v>
      </c>
      <c r="E25" s="86">
        <v>0.53986703931734503</v>
      </c>
      <c r="F25" s="16"/>
    </row>
    <row r="26" spans="2:6" x14ac:dyDescent="0.25">
      <c r="B26" s="96" t="s">
        <v>132</v>
      </c>
      <c r="C26" s="91">
        <v>279.80628131266673</v>
      </c>
      <c r="D26" s="91">
        <v>551.14411562330031</v>
      </c>
      <c r="E26" s="86">
        <v>0.3367304262016359</v>
      </c>
      <c r="F26" s="16"/>
    </row>
    <row r="27" spans="2:6" x14ac:dyDescent="0.25">
      <c r="B27" s="96" t="s">
        <v>133</v>
      </c>
      <c r="C27" s="91">
        <v>190.29116079301537</v>
      </c>
      <c r="D27" s="91">
        <v>153.2130755623474</v>
      </c>
      <c r="E27" s="86">
        <v>0.55397034636904718</v>
      </c>
      <c r="F27" s="16"/>
    </row>
    <row r="28" spans="2:6" x14ac:dyDescent="0.25">
      <c r="B28" s="96" t="s">
        <v>134</v>
      </c>
      <c r="C28" s="91">
        <v>1455.7743572940119</v>
      </c>
      <c r="D28" s="91">
        <v>812.32427458848792</v>
      </c>
      <c r="E28" s="86">
        <v>0.64184790592009366</v>
      </c>
      <c r="F28" s="16"/>
    </row>
    <row r="29" spans="2:6" x14ac:dyDescent="0.25">
      <c r="B29" s="96" t="s">
        <v>135</v>
      </c>
      <c r="C29" s="91">
        <v>2429.8595148245354</v>
      </c>
      <c r="D29" s="91">
        <v>339.1472688236172</v>
      </c>
      <c r="E29" s="86">
        <v>0.87752024631128123</v>
      </c>
      <c r="F29" s="16"/>
    </row>
    <row r="30" spans="2:6" x14ac:dyDescent="0.25">
      <c r="B30" s="96" t="s">
        <v>136</v>
      </c>
      <c r="C30" s="91">
        <v>3087.8414531935382</v>
      </c>
      <c r="D30" s="91">
        <v>3398.3443144950793</v>
      </c>
      <c r="E30" s="86">
        <v>0.47606429476254497</v>
      </c>
      <c r="F30" s="16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1"/>
  <sheetViews>
    <sheetView workbookViewId="0">
      <selection activeCell="K12" sqref="K12"/>
    </sheetView>
  </sheetViews>
  <sheetFormatPr baseColWidth="10" defaultColWidth="9.140625" defaultRowHeight="15" x14ac:dyDescent="0.25"/>
  <cols>
    <col min="1" max="3" width="13" style="1" customWidth="1"/>
    <col min="4" max="10" width="9.140625" style="1"/>
    <col min="11" max="11" width="23" style="1" customWidth="1"/>
    <col min="12" max="12" width="9" style="1" customWidth="1"/>
    <col min="13" max="16384" width="9.140625" style="1"/>
  </cols>
  <sheetData>
    <row r="1" spans="1:12" x14ac:dyDescent="0.25">
      <c r="A1" s="41" t="s">
        <v>139</v>
      </c>
      <c r="L1" s="83"/>
    </row>
    <row r="2" spans="1:12" x14ac:dyDescent="0.25">
      <c r="A2" s="16">
        <v>83.882962880684403</v>
      </c>
      <c r="B2" s="16"/>
      <c r="C2" s="16"/>
      <c r="K2" s="85" t="s">
        <v>140</v>
      </c>
      <c r="L2" s="86">
        <f>A2/SUM($A$2:$A$4)</f>
        <v>7.0687123115240336E-3</v>
      </c>
    </row>
    <row r="3" spans="1:12" x14ac:dyDescent="0.25">
      <c r="A3" s="16">
        <v>512.23075946765732</v>
      </c>
      <c r="B3" s="16"/>
      <c r="C3" s="16"/>
      <c r="K3" s="85" t="s">
        <v>141</v>
      </c>
      <c r="L3" s="86">
        <f>A3/SUM($A$2:$A$4)</f>
        <v>4.3165045099093587E-2</v>
      </c>
    </row>
    <row r="4" spans="1:12" x14ac:dyDescent="0.25">
      <c r="A4" s="16">
        <v>11270.681697226317</v>
      </c>
      <c r="B4" s="16"/>
      <c r="C4" s="16"/>
      <c r="K4" s="85" t="s">
        <v>142</v>
      </c>
      <c r="L4" s="86">
        <f>A4/SUM($A$2:$A$4)</f>
        <v>0.94976624258938236</v>
      </c>
    </row>
    <row r="10" spans="1:12" x14ac:dyDescent="0.25">
      <c r="A10" s="43" t="s">
        <v>61</v>
      </c>
    </row>
    <row r="11" spans="1:12" x14ac:dyDescent="0.25">
      <c r="A11" s="43" t="s">
        <v>62</v>
      </c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Q31"/>
  <sheetViews>
    <sheetView workbookViewId="0">
      <selection activeCell="B30" sqref="B30:B31"/>
    </sheetView>
  </sheetViews>
  <sheetFormatPr baseColWidth="10" defaultColWidth="11.42578125" defaultRowHeight="15" x14ac:dyDescent="0.25"/>
  <cols>
    <col min="1" max="1" width="5.7109375" style="1" customWidth="1"/>
    <col min="2" max="2" width="38.5703125" style="1" bestFit="1" customWidth="1"/>
    <col min="3" max="3" width="15" style="12" bestFit="1" customWidth="1"/>
    <col min="4" max="4" width="13" style="1" customWidth="1"/>
    <col min="5" max="6" width="11.42578125" style="1"/>
    <col min="7" max="7" width="13" style="1" customWidth="1"/>
    <col min="8" max="9" width="11.42578125" style="1"/>
    <col min="10" max="10" width="1.85546875" style="1" customWidth="1"/>
    <col min="11" max="11" width="5.85546875" style="1" bestFit="1" customWidth="1"/>
    <col min="12" max="12" width="7.140625" style="1" bestFit="1" customWidth="1"/>
    <col min="13" max="13" width="9.140625" style="1" bestFit="1" customWidth="1"/>
    <col min="14" max="14" width="1.42578125" style="1" customWidth="1"/>
    <col min="15" max="15" width="7.140625" style="1" bestFit="1" customWidth="1"/>
    <col min="16" max="16384" width="11.42578125" style="1"/>
  </cols>
  <sheetData>
    <row r="1" spans="2:17" x14ac:dyDescent="0.25">
      <c r="B1" s="1" t="s">
        <v>63</v>
      </c>
    </row>
    <row r="2" spans="2:17" x14ac:dyDescent="0.25">
      <c r="B2" s="2" t="s">
        <v>1</v>
      </c>
      <c r="C2" s="3" t="s">
        <v>2</v>
      </c>
    </row>
    <row r="3" spans="2:17" x14ac:dyDescent="0.25">
      <c r="B3" s="4" t="s">
        <v>3</v>
      </c>
      <c r="C3" s="5">
        <v>0.58885871012409152</v>
      </c>
      <c r="D3" s="16"/>
      <c r="E3" s="16"/>
      <c r="G3" s="16"/>
      <c r="H3" s="16"/>
      <c r="K3" s="6"/>
      <c r="L3" s="6"/>
      <c r="M3" s="6"/>
      <c r="N3" s="6"/>
      <c r="O3" s="6"/>
      <c r="P3" s="6"/>
    </row>
    <row r="4" spans="2:17" x14ac:dyDescent="0.25">
      <c r="B4" s="7" t="s">
        <v>4</v>
      </c>
      <c r="C4" s="8">
        <v>0.64235227608297418</v>
      </c>
      <c r="D4" s="16"/>
      <c r="E4" s="16"/>
      <c r="G4" s="16"/>
      <c r="H4" s="16"/>
      <c r="K4" s="6"/>
      <c r="L4" s="6"/>
      <c r="M4" s="6"/>
      <c r="N4" s="6"/>
      <c r="O4" s="6"/>
      <c r="P4" s="6"/>
    </row>
    <row r="5" spans="2:17" x14ac:dyDescent="0.25">
      <c r="B5" s="7" t="s">
        <v>5</v>
      </c>
      <c r="C5" s="8">
        <v>0.16038760700473922</v>
      </c>
      <c r="D5" s="16"/>
      <c r="E5" s="16"/>
      <c r="G5" s="16"/>
      <c r="H5" s="16"/>
      <c r="K5" s="6"/>
      <c r="L5" s="6"/>
      <c r="M5" s="6"/>
      <c r="N5" s="6"/>
      <c r="O5" s="6"/>
      <c r="P5" s="6"/>
    </row>
    <row r="6" spans="2:17" x14ac:dyDescent="0.25">
      <c r="B6" s="7" t="s">
        <v>6</v>
      </c>
      <c r="C6" s="8">
        <v>0.77905992968974802</v>
      </c>
      <c r="D6" s="16"/>
      <c r="E6" s="16"/>
      <c r="G6" s="16"/>
      <c r="H6" s="16"/>
      <c r="K6" s="6"/>
      <c r="L6" s="6"/>
      <c r="M6" s="6"/>
      <c r="N6" s="6"/>
      <c r="O6" s="6"/>
      <c r="P6" s="6"/>
    </row>
    <row r="7" spans="2:17" x14ac:dyDescent="0.25">
      <c r="B7" s="7" t="s">
        <v>7</v>
      </c>
      <c r="C7" s="8">
        <v>0.54849850677844303</v>
      </c>
      <c r="D7" s="16"/>
      <c r="E7" s="16"/>
      <c r="G7" s="16"/>
      <c r="H7" s="16"/>
      <c r="K7" s="6"/>
      <c r="L7" s="6"/>
      <c r="M7" s="6"/>
      <c r="N7" s="6"/>
      <c r="O7" s="6"/>
      <c r="P7" s="6"/>
    </row>
    <row r="8" spans="2:17" x14ac:dyDescent="0.25">
      <c r="B8" s="4" t="s">
        <v>8</v>
      </c>
      <c r="C8" s="5">
        <v>0.64488485620326053</v>
      </c>
      <c r="D8" s="16"/>
      <c r="E8" s="16"/>
      <c r="G8" s="16"/>
      <c r="H8" s="16"/>
      <c r="K8" s="6"/>
      <c r="L8" s="6"/>
      <c r="M8" s="6"/>
      <c r="N8" s="6"/>
      <c r="O8" s="6"/>
      <c r="P8" s="6"/>
      <c r="Q8" s="20"/>
    </row>
    <row r="9" spans="2:17" x14ac:dyDescent="0.25">
      <c r="B9" s="7" t="s">
        <v>9</v>
      </c>
      <c r="C9" s="8">
        <v>0.65141187926014421</v>
      </c>
      <c r="D9" s="16"/>
      <c r="E9" s="16"/>
      <c r="G9" s="16"/>
      <c r="H9" s="16"/>
      <c r="K9" s="6"/>
      <c r="L9" s="6"/>
      <c r="M9" s="6"/>
      <c r="N9" s="6"/>
      <c r="O9" s="6"/>
      <c r="P9" s="6"/>
      <c r="Q9" s="20"/>
    </row>
    <row r="10" spans="2:17" x14ac:dyDescent="0.25">
      <c r="B10" s="7" t="s">
        <v>10</v>
      </c>
      <c r="C10" s="8">
        <v>0.62193806404076113</v>
      </c>
      <c r="D10" s="16"/>
      <c r="E10" s="16"/>
      <c r="G10" s="16"/>
      <c r="H10" s="16"/>
      <c r="K10" s="6"/>
      <c r="L10" s="6"/>
      <c r="M10" s="6"/>
      <c r="N10" s="6"/>
      <c r="O10" s="6"/>
      <c r="P10" s="6"/>
      <c r="Q10" s="30"/>
    </row>
    <row r="11" spans="2:17" x14ac:dyDescent="0.25">
      <c r="B11" s="7" t="s">
        <v>11</v>
      </c>
      <c r="C11" s="8">
        <v>0.59885754255067336</v>
      </c>
      <c r="D11" s="16"/>
      <c r="E11" s="16"/>
      <c r="G11" s="16"/>
      <c r="H11" s="16"/>
      <c r="K11" s="6"/>
      <c r="L11" s="6"/>
      <c r="M11" s="6"/>
      <c r="N11" s="6"/>
      <c r="O11" s="6"/>
      <c r="P11" s="6"/>
    </row>
    <row r="12" spans="2:17" x14ac:dyDescent="0.25">
      <c r="B12" s="7" t="s">
        <v>12</v>
      </c>
      <c r="C12" s="8">
        <v>0.60571168616582394</v>
      </c>
      <c r="D12" s="16"/>
      <c r="E12" s="16"/>
      <c r="G12" s="16"/>
      <c r="H12" s="16"/>
      <c r="K12" s="6"/>
      <c r="L12" s="6"/>
      <c r="M12" s="6"/>
      <c r="N12" s="6"/>
      <c r="O12" s="6"/>
      <c r="P12" s="6"/>
    </row>
    <row r="13" spans="2:17" x14ac:dyDescent="0.25">
      <c r="B13" s="7" t="s">
        <v>13</v>
      </c>
      <c r="C13" s="8">
        <v>0.59420324037589844</v>
      </c>
      <c r="D13" s="16"/>
      <c r="E13" s="16"/>
      <c r="G13" s="16"/>
      <c r="H13" s="16"/>
      <c r="K13" s="6"/>
      <c r="L13" s="6"/>
      <c r="M13" s="6"/>
      <c r="N13" s="6"/>
      <c r="O13" s="6"/>
      <c r="P13" s="6"/>
    </row>
    <row r="14" spans="2:17" x14ac:dyDescent="0.25">
      <c r="B14" s="7" t="s">
        <v>14</v>
      </c>
      <c r="C14" s="8">
        <v>0.60003708751155749</v>
      </c>
      <c r="D14" s="16"/>
      <c r="E14" s="16"/>
      <c r="G14" s="16"/>
      <c r="H14" s="16"/>
      <c r="K14" s="6"/>
      <c r="L14" s="6"/>
      <c r="M14" s="6"/>
      <c r="N14" s="6"/>
      <c r="O14" s="6"/>
      <c r="P14" s="6"/>
    </row>
    <row r="15" spans="2:17" x14ac:dyDescent="0.25">
      <c r="B15" s="7" t="s">
        <v>15</v>
      </c>
      <c r="C15" s="8">
        <v>0.57787106215820039</v>
      </c>
      <c r="D15" s="16"/>
      <c r="E15" s="16"/>
      <c r="G15" s="16"/>
      <c r="H15" s="16"/>
      <c r="K15" s="6"/>
      <c r="L15" s="6"/>
      <c r="M15" s="6"/>
      <c r="N15" s="6"/>
      <c r="O15" s="6"/>
      <c r="P15" s="6"/>
    </row>
    <row r="16" spans="2:17" x14ac:dyDescent="0.25">
      <c r="B16" s="7" t="s">
        <v>16</v>
      </c>
      <c r="C16" s="8">
        <v>0.58246001103144263</v>
      </c>
      <c r="D16" s="16"/>
      <c r="E16" s="16"/>
      <c r="G16" s="16"/>
      <c r="H16" s="16"/>
      <c r="K16" s="6"/>
      <c r="L16" s="6"/>
      <c r="M16" s="6"/>
      <c r="N16" s="6"/>
      <c r="O16" s="6"/>
      <c r="P16" s="6"/>
    </row>
    <row r="17" spans="2:16" x14ac:dyDescent="0.25">
      <c r="B17" s="7" t="s">
        <v>17</v>
      </c>
      <c r="C17" s="8">
        <v>0.62602295119972573</v>
      </c>
      <c r="D17" s="16"/>
      <c r="E17" s="16"/>
      <c r="G17" s="16"/>
      <c r="H17" s="16"/>
      <c r="K17" s="6"/>
      <c r="L17" s="6"/>
      <c r="M17" s="6"/>
      <c r="N17" s="6"/>
      <c r="O17" s="6"/>
      <c r="P17" s="6"/>
    </row>
    <row r="18" spans="2:16" x14ac:dyDescent="0.25">
      <c r="B18" s="9" t="s">
        <v>18</v>
      </c>
      <c r="C18" s="10">
        <v>0.60952572237632108</v>
      </c>
      <c r="D18" s="16"/>
      <c r="E18" s="16"/>
      <c r="G18" s="16"/>
      <c r="H18" s="16"/>
      <c r="K18" s="6"/>
      <c r="L18" s="6"/>
      <c r="M18" s="6"/>
      <c r="N18" s="6"/>
      <c r="O18" s="6"/>
      <c r="P18" s="6"/>
    </row>
    <row r="19" spans="2:16" x14ac:dyDescent="0.25">
      <c r="B19" s="28" t="s">
        <v>19</v>
      </c>
      <c r="C19" s="29">
        <v>0.88113582636917009</v>
      </c>
      <c r="D19" s="16"/>
      <c r="E19" s="16"/>
      <c r="G19" s="16"/>
      <c r="H19" s="16"/>
      <c r="K19" s="6"/>
      <c r="L19" s="6"/>
      <c r="M19" s="6"/>
      <c r="N19" s="6"/>
      <c r="O19" s="6"/>
      <c r="P19" s="6"/>
    </row>
    <row r="20" spans="2:16" x14ac:dyDescent="0.25">
      <c r="B20" s="7" t="s">
        <v>20</v>
      </c>
      <c r="C20" s="8">
        <v>0.6459957720647288</v>
      </c>
      <c r="D20" s="16"/>
      <c r="E20" s="16"/>
      <c r="G20" s="16"/>
      <c r="H20" s="16"/>
      <c r="K20" s="6"/>
      <c r="L20" s="6"/>
      <c r="M20" s="6"/>
      <c r="N20" s="6"/>
      <c r="O20" s="6"/>
      <c r="P20" s="6"/>
    </row>
    <row r="21" spans="2:16" x14ac:dyDescent="0.25">
      <c r="B21" s="7" t="s">
        <v>21</v>
      </c>
      <c r="C21" s="8">
        <v>0.54645068751247927</v>
      </c>
      <c r="D21" s="16"/>
      <c r="E21" s="16"/>
      <c r="G21" s="16"/>
      <c r="H21" s="16"/>
      <c r="K21" s="6"/>
      <c r="L21" s="6"/>
      <c r="M21" s="6"/>
      <c r="N21" s="6"/>
      <c r="O21" s="6"/>
      <c r="P21" s="6"/>
    </row>
    <row r="22" spans="2:16" x14ac:dyDescent="0.25">
      <c r="B22" s="7" t="s">
        <v>22</v>
      </c>
      <c r="C22" s="8">
        <v>0.39714435594162795</v>
      </c>
      <c r="D22" s="16"/>
      <c r="E22" s="16"/>
      <c r="G22" s="16"/>
      <c r="H22" s="16"/>
      <c r="K22" s="6"/>
      <c r="L22" s="6"/>
      <c r="M22" s="6"/>
      <c r="N22" s="6"/>
      <c r="O22" s="6"/>
      <c r="P22" s="6"/>
    </row>
    <row r="23" spans="2:16" x14ac:dyDescent="0.25">
      <c r="B23" s="7" t="s">
        <v>23</v>
      </c>
      <c r="C23" s="8">
        <v>0.519685013075733</v>
      </c>
      <c r="D23" s="16"/>
      <c r="E23" s="16"/>
      <c r="G23" s="16"/>
      <c r="H23" s="16"/>
      <c r="K23" s="6"/>
      <c r="L23" s="6"/>
      <c r="M23" s="6"/>
      <c r="N23" s="6"/>
      <c r="O23" s="6"/>
      <c r="P23" s="6"/>
    </row>
    <row r="24" spans="2:16" x14ac:dyDescent="0.25">
      <c r="B24" s="4" t="s">
        <v>24</v>
      </c>
      <c r="C24" s="5">
        <v>0.74803571507154121</v>
      </c>
      <c r="D24" s="16"/>
      <c r="E24" s="16"/>
      <c r="G24" s="16"/>
      <c r="H24" s="16"/>
      <c r="K24" s="6"/>
      <c r="L24" s="6"/>
      <c r="M24" s="6"/>
      <c r="N24" s="6"/>
      <c r="O24" s="6"/>
      <c r="P24" s="6"/>
    </row>
    <row r="25" spans="2:16" x14ac:dyDescent="0.25">
      <c r="B25" s="7" t="s">
        <v>25</v>
      </c>
      <c r="C25" s="8">
        <v>0.39477633564015185</v>
      </c>
      <c r="D25" s="16"/>
      <c r="E25" s="16"/>
      <c r="G25" s="16"/>
      <c r="H25" s="16"/>
      <c r="K25" s="6"/>
      <c r="L25" s="6"/>
      <c r="M25" s="6"/>
      <c r="N25" s="6"/>
      <c r="O25" s="6"/>
      <c r="P25" s="6"/>
    </row>
    <row r="26" spans="2:16" x14ac:dyDescent="0.25">
      <c r="B26" s="7" t="s">
        <v>26</v>
      </c>
      <c r="C26" s="8">
        <v>0.8497707905866333</v>
      </c>
      <c r="D26" s="16"/>
      <c r="E26" s="16"/>
      <c r="G26" s="16"/>
      <c r="H26" s="16"/>
      <c r="K26" s="6"/>
      <c r="L26" s="6"/>
      <c r="M26" s="6"/>
      <c r="N26" s="6"/>
      <c r="O26" s="6"/>
      <c r="P26" s="6"/>
    </row>
    <row r="27" spans="2:16" x14ac:dyDescent="0.25">
      <c r="B27" s="9" t="s">
        <v>27</v>
      </c>
      <c r="C27" s="10">
        <v>0.60712255694581663</v>
      </c>
      <c r="D27" s="16"/>
      <c r="E27" s="16"/>
      <c r="G27" s="16"/>
      <c r="H27" s="16"/>
      <c r="K27" s="6"/>
      <c r="L27" s="6"/>
      <c r="M27" s="6"/>
      <c r="N27" s="6"/>
      <c r="O27" s="6"/>
      <c r="P27" s="6"/>
    </row>
    <row r="28" spans="2:16" x14ac:dyDescent="0.25">
      <c r="B28" s="9" t="s">
        <v>28</v>
      </c>
      <c r="C28" s="10">
        <v>0.57198349379373092</v>
      </c>
      <c r="D28" s="16"/>
      <c r="E28" s="16"/>
      <c r="G28" s="16"/>
      <c r="H28" s="16"/>
      <c r="K28" s="6"/>
      <c r="L28" s="6"/>
      <c r="M28" s="6"/>
      <c r="N28" s="6"/>
      <c r="O28" s="6"/>
      <c r="P28" s="6"/>
    </row>
    <row r="29" spans="2:16" x14ac:dyDescent="0.25">
      <c r="B29" s="11" t="s">
        <v>0</v>
      </c>
      <c r="C29" s="44">
        <v>0.59589450347291517</v>
      </c>
      <c r="D29" s="16"/>
      <c r="E29" s="16"/>
      <c r="G29" s="16"/>
      <c r="H29" s="16"/>
      <c r="K29" s="6"/>
      <c r="L29" s="6"/>
      <c r="M29" s="6"/>
      <c r="N29" s="6"/>
      <c r="O29" s="6"/>
      <c r="P29" s="6"/>
    </row>
    <row r="30" spans="2:16" x14ac:dyDescent="0.25">
      <c r="B30" s="43" t="s">
        <v>61</v>
      </c>
    </row>
    <row r="31" spans="2:16" x14ac:dyDescent="0.25">
      <c r="B31" s="43" t="s">
        <v>62</v>
      </c>
      <c r="K31" s="6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25"/>
  <sheetViews>
    <sheetView workbookViewId="0">
      <selection activeCell="F23" sqref="F23"/>
    </sheetView>
  </sheetViews>
  <sheetFormatPr baseColWidth="10" defaultRowHeight="15" x14ac:dyDescent="0.25"/>
  <cols>
    <col min="1" max="1" width="5.7109375" style="1" customWidth="1"/>
    <col min="2" max="2" width="57.28515625" style="1" bestFit="1" customWidth="1"/>
    <col min="3" max="16384" width="11.42578125" style="1"/>
  </cols>
  <sheetData>
    <row r="1" spans="2:2" x14ac:dyDescent="0.25">
      <c r="B1" s="41" t="s">
        <v>147</v>
      </c>
    </row>
    <row r="17" spans="2:8" x14ac:dyDescent="0.25">
      <c r="B17" s="43" t="s">
        <v>61</v>
      </c>
    </row>
    <row r="18" spans="2:8" x14ac:dyDescent="0.25">
      <c r="B18" s="43" t="s">
        <v>62</v>
      </c>
    </row>
    <row r="21" spans="2:8" x14ac:dyDescent="0.25">
      <c r="B21" s="85"/>
      <c r="C21" s="89">
        <v>2013</v>
      </c>
      <c r="D21" s="89">
        <v>2015</v>
      </c>
      <c r="E21" s="89">
        <v>2017</v>
      </c>
      <c r="F21" s="89">
        <v>2019</v>
      </c>
      <c r="G21" s="89">
        <v>2021</v>
      </c>
      <c r="H21" s="89">
        <v>2022</v>
      </c>
    </row>
    <row r="22" spans="2:8" x14ac:dyDescent="0.25">
      <c r="B22" s="85" t="s">
        <v>143</v>
      </c>
      <c r="C22" s="91">
        <v>413.32160077565305</v>
      </c>
      <c r="D22" s="91">
        <v>670.09682117148986</v>
      </c>
      <c r="E22" s="91">
        <v>602.33197657624544</v>
      </c>
      <c r="F22" s="91">
        <v>381.02</v>
      </c>
      <c r="G22" s="91">
        <v>384.5188652090132</v>
      </c>
      <c r="H22" s="91">
        <v>343.50423635536265</v>
      </c>
    </row>
    <row r="23" spans="2:8" x14ac:dyDescent="0.25">
      <c r="B23" s="85" t="s">
        <v>144</v>
      </c>
      <c r="C23" s="91">
        <v>11359.237389121488</v>
      </c>
      <c r="D23" s="91">
        <v>9589.594497134518</v>
      </c>
      <c r="E23" s="91">
        <v>7011.4415317404955</v>
      </c>
      <c r="F23" s="91">
        <v>6410.65</v>
      </c>
      <c r="G23" s="91">
        <v>6046.1558503576307</v>
      </c>
      <c r="H23" s="91">
        <v>6486.1857676886075</v>
      </c>
    </row>
    <row r="24" spans="2:8" x14ac:dyDescent="0.25">
      <c r="B24" s="85" t="s">
        <v>145</v>
      </c>
      <c r="C24" s="91">
        <v>4446.6884982393121</v>
      </c>
      <c r="D24" s="91">
        <v>3603.5992069340268</v>
      </c>
      <c r="E24" s="91">
        <v>2716.4794205612752</v>
      </c>
      <c r="F24" s="91">
        <v>3291.27</v>
      </c>
      <c r="G24" s="91">
        <v>2645.5884440140344</v>
      </c>
      <c r="H24" s="91">
        <v>2769.0067836481535</v>
      </c>
    </row>
    <row r="25" spans="2:8" x14ac:dyDescent="0.25">
      <c r="B25" s="85" t="s">
        <v>146</v>
      </c>
      <c r="C25" s="91">
        <v>2544.2890507761463</v>
      </c>
      <c r="D25" s="91">
        <v>2168.6383309221019</v>
      </c>
      <c r="E25" s="91">
        <v>1714.1621628198175</v>
      </c>
      <c r="F25" s="91">
        <v>1984.84</v>
      </c>
      <c r="G25" s="91">
        <v>1923.8915283754477</v>
      </c>
      <c r="H25" s="91">
        <v>2268.0986318825012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>
      <selection activeCell="H7" sqref="H7"/>
    </sheetView>
  </sheetViews>
  <sheetFormatPr baseColWidth="10" defaultRowHeight="15" x14ac:dyDescent="0.25"/>
  <cols>
    <col min="1" max="1" width="5.7109375" style="1" customWidth="1"/>
    <col min="2" max="2" width="35.5703125" style="1" bestFit="1" customWidth="1"/>
    <col min="3" max="3" width="20.140625" style="1" customWidth="1"/>
    <col min="4" max="4" width="15.85546875" style="1" customWidth="1"/>
    <col min="5" max="5" width="5.7109375" style="1" customWidth="1"/>
    <col min="6" max="16384" width="11.42578125" style="1"/>
  </cols>
  <sheetData>
    <row r="1" spans="2:4" x14ac:dyDescent="0.25">
      <c r="B1" s="41" t="s">
        <v>148</v>
      </c>
    </row>
    <row r="2" spans="2:4" x14ac:dyDescent="0.25">
      <c r="B2" s="38" t="s">
        <v>1</v>
      </c>
      <c r="C2" s="39" t="s">
        <v>149</v>
      </c>
      <c r="D2" s="39" t="s">
        <v>29</v>
      </c>
    </row>
    <row r="3" spans="2:4" x14ac:dyDescent="0.25">
      <c r="B3" s="4" t="s">
        <v>3</v>
      </c>
      <c r="C3" s="31">
        <v>1.5323272964685275E-2</v>
      </c>
      <c r="D3" s="31">
        <v>5.5522027746728701E-2</v>
      </c>
    </row>
    <row r="4" spans="2:4" x14ac:dyDescent="0.25">
      <c r="B4" s="7" t="s">
        <v>4</v>
      </c>
      <c r="C4" s="33">
        <v>5.6531692918127548E-2</v>
      </c>
      <c r="D4" s="33">
        <v>0.14225173995853282</v>
      </c>
    </row>
    <row r="5" spans="2:4" x14ac:dyDescent="0.25">
      <c r="B5" s="7" t="s">
        <v>5</v>
      </c>
      <c r="C5" s="33">
        <v>2.0755622103415583E-2</v>
      </c>
      <c r="D5" s="33">
        <v>3.7143731245976412E-2</v>
      </c>
    </row>
    <row r="6" spans="2:4" x14ac:dyDescent="0.25">
      <c r="B6" s="9" t="s">
        <v>6</v>
      </c>
      <c r="C6" s="35">
        <v>1.7399540498141231E-2</v>
      </c>
      <c r="D6" s="35">
        <v>4.6192678556034568E-3</v>
      </c>
    </row>
    <row r="7" spans="2:4" x14ac:dyDescent="0.25">
      <c r="B7" s="4" t="s">
        <v>42</v>
      </c>
      <c r="C7" s="31">
        <v>1.965841516206077E-2</v>
      </c>
      <c r="D7" s="31">
        <v>4.2894984403640674E-2</v>
      </c>
    </row>
    <row r="8" spans="2:4" x14ac:dyDescent="0.25">
      <c r="B8" s="7" t="s">
        <v>41</v>
      </c>
      <c r="C8" s="33">
        <v>1.0087198143709479E-2</v>
      </c>
      <c r="D8" s="33">
        <v>3.4543974788126118E-2</v>
      </c>
    </row>
    <row r="9" spans="2:4" x14ac:dyDescent="0.25">
      <c r="B9" s="7" t="s">
        <v>40</v>
      </c>
      <c r="C9" s="33">
        <v>6.2817325163790821E-2</v>
      </c>
      <c r="D9" s="33">
        <v>3.7580830677902161E-2</v>
      </c>
    </row>
    <row r="10" spans="2:4" x14ac:dyDescent="0.25">
      <c r="B10" s="7" t="s">
        <v>39</v>
      </c>
      <c r="C10" s="33">
        <v>6.0994356558872663E-2</v>
      </c>
      <c r="D10" s="33">
        <v>3.0288971412815096E-2</v>
      </c>
    </row>
    <row r="11" spans="2:4" x14ac:dyDescent="0.25">
      <c r="B11" s="7" t="s">
        <v>38</v>
      </c>
      <c r="C11" s="33">
        <v>0.11960849980129856</v>
      </c>
      <c r="D11" s="33">
        <v>6.8236532880032327E-2</v>
      </c>
    </row>
    <row r="12" spans="2:4" x14ac:dyDescent="0.25">
      <c r="B12" s="7" t="s">
        <v>37</v>
      </c>
      <c r="C12" s="33">
        <v>0.10742557519902897</v>
      </c>
      <c r="D12" s="33">
        <v>6.8144833351651474E-2</v>
      </c>
    </row>
    <row r="13" spans="2:4" x14ac:dyDescent="0.25">
      <c r="B13" s="7" t="s">
        <v>36</v>
      </c>
      <c r="C13" s="33">
        <v>0.13490053620044404</v>
      </c>
      <c r="D13" s="33">
        <v>0.10587818077428497</v>
      </c>
    </row>
    <row r="14" spans="2:4" x14ac:dyDescent="0.25">
      <c r="B14" s="7" t="s">
        <v>35</v>
      </c>
      <c r="C14" s="33">
        <v>3.5311045327109172E-2</v>
      </c>
      <c r="D14" s="33">
        <v>4.7533621536519848E-2</v>
      </c>
    </row>
    <row r="15" spans="2:4" x14ac:dyDescent="0.25">
      <c r="B15" s="7" t="s">
        <v>34</v>
      </c>
      <c r="C15" s="33">
        <v>1.027238876853259E-2</v>
      </c>
      <c r="D15" s="33">
        <v>1.4554987913217562E-2</v>
      </c>
    </row>
    <row r="16" spans="2:4" x14ac:dyDescent="0.25">
      <c r="B16" s="7" t="s">
        <v>33</v>
      </c>
      <c r="C16" s="33">
        <v>2.2561927683314678E-2</v>
      </c>
      <c r="D16" s="33">
        <v>6.6718112543280347E-2</v>
      </c>
    </row>
    <row r="17" spans="2:4" x14ac:dyDescent="0.25">
      <c r="B17" s="9" t="s">
        <v>19</v>
      </c>
      <c r="C17" s="35">
        <v>1.4358001021912521E-2</v>
      </c>
      <c r="D17" s="35">
        <v>4.647087004158184E-2</v>
      </c>
    </row>
    <row r="18" spans="2:4" x14ac:dyDescent="0.25">
      <c r="B18" s="4" t="s">
        <v>20</v>
      </c>
      <c r="C18" s="31">
        <v>9.5729456244973338E-2</v>
      </c>
      <c r="D18" s="31">
        <v>4.275691380496096E-2</v>
      </c>
    </row>
    <row r="19" spans="2:4" x14ac:dyDescent="0.25">
      <c r="B19" s="7" t="s">
        <v>21</v>
      </c>
      <c r="C19" s="33">
        <v>9.4153629402734848E-2</v>
      </c>
      <c r="D19" s="33">
        <v>5.3327096872924321E-2</v>
      </c>
    </row>
    <row r="20" spans="2:4" x14ac:dyDescent="0.25">
      <c r="B20" s="9" t="s">
        <v>22</v>
      </c>
      <c r="C20" s="35">
        <v>3.2570324105726682E-2</v>
      </c>
      <c r="D20" s="35">
        <v>5.572023284325088E-2</v>
      </c>
    </row>
    <row r="21" spans="2:4" x14ac:dyDescent="0.25">
      <c r="B21" s="4" t="s">
        <v>32</v>
      </c>
      <c r="C21" s="31">
        <v>9.8569666130301197E-3</v>
      </c>
      <c r="D21" s="31">
        <v>1.2242916838063526E-2</v>
      </c>
    </row>
    <row r="22" spans="2:4" x14ac:dyDescent="0.25">
      <c r="B22" s="7" t="s">
        <v>25</v>
      </c>
      <c r="C22" s="33">
        <v>4.8973631696586903E-2</v>
      </c>
      <c r="D22" s="33">
        <v>1.975960675612046E-2</v>
      </c>
    </row>
    <row r="23" spans="2:4" x14ac:dyDescent="0.25">
      <c r="B23" s="9" t="s">
        <v>31</v>
      </c>
      <c r="C23" s="35">
        <v>3.8516090052258807E-3</v>
      </c>
      <c r="D23" s="35">
        <v>1.0182187258300441E-2</v>
      </c>
    </row>
    <row r="24" spans="2:4" x14ac:dyDescent="0.25">
      <c r="B24" s="9" t="s">
        <v>28</v>
      </c>
      <c r="C24" s="35">
        <v>6.858985417278491E-3</v>
      </c>
      <c r="D24" s="35">
        <v>3.6283784964855313E-3</v>
      </c>
    </row>
    <row r="25" spans="2:4" x14ac:dyDescent="0.25">
      <c r="B25" s="11" t="s">
        <v>0</v>
      </c>
      <c r="C25" s="37">
        <f>SUM(C3:C24)</f>
        <v>1</v>
      </c>
      <c r="D25" s="37">
        <f>SUM(D3:D24)</f>
        <v>0.99999999999999989</v>
      </c>
    </row>
    <row r="26" spans="2:4" x14ac:dyDescent="0.25">
      <c r="B26" s="43" t="s">
        <v>61</v>
      </c>
    </row>
    <row r="27" spans="2:4" x14ac:dyDescent="0.25">
      <c r="B27" s="43" t="s">
        <v>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7"/>
  <sheetViews>
    <sheetView zoomScale="98" zoomScaleNormal="98" workbookViewId="0">
      <selection activeCell="K24" sqref="K24"/>
    </sheetView>
  </sheetViews>
  <sheetFormatPr baseColWidth="10" defaultRowHeight="15" x14ac:dyDescent="0.25"/>
  <cols>
    <col min="1" max="1" width="5.7109375" style="46" customWidth="1"/>
    <col min="2" max="2" width="20.28515625" style="1" customWidth="1"/>
    <col min="3" max="10" width="11.42578125" style="1"/>
    <col min="11" max="11" width="22.7109375" style="1" customWidth="1"/>
    <col min="12" max="16384" width="11.42578125" style="1"/>
  </cols>
  <sheetData>
    <row r="1" spans="2:10" x14ac:dyDescent="0.25">
      <c r="B1" s="41" t="s">
        <v>156</v>
      </c>
      <c r="C1" s="30"/>
      <c r="D1" s="30"/>
      <c r="E1" s="30"/>
      <c r="F1" s="30"/>
      <c r="G1" s="30"/>
      <c r="H1" s="30"/>
      <c r="I1" s="30"/>
      <c r="J1" s="46"/>
    </row>
    <row r="2" spans="2:10" x14ac:dyDescent="0.25">
      <c r="J2" s="84"/>
    </row>
    <row r="3" spans="2:10" x14ac:dyDescent="0.25">
      <c r="J3" s="84"/>
    </row>
    <row r="4" spans="2:10" x14ac:dyDescent="0.25">
      <c r="J4" s="46"/>
    </row>
    <row r="5" spans="2:10" x14ac:dyDescent="0.25">
      <c r="C5" s="30"/>
      <c r="D5" s="30"/>
      <c r="E5" s="30"/>
      <c r="F5" s="30"/>
      <c r="G5" s="30"/>
      <c r="H5" s="30"/>
      <c r="J5" s="46"/>
    </row>
    <row r="6" spans="2:10" x14ac:dyDescent="0.25">
      <c r="C6" s="30"/>
      <c r="D6" s="30"/>
      <c r="E6" s="30"/>
      <c r="F6" s="30"/>
      <c r="G6" s="30"/>
      <c r="H6" s="30"/>
      <c r="J6" s="46"/>
    </row>
    <row r="7" spans="2:10" x14ac:dyDescent="0.25">
      <c r="C7" s="30"/>
      <c r="D7" s="30"/>
      <c r="E7" s="30"/>
      <c r="F7" s="30"/>
      <c r="G7" s="30"/>
      <c r="H7" s="30"/>
      <c r="J7" s="84"/>
    </row>
    <row r="8" spans="2:10" x14ac:dyDescent="0.25">
      <c r="J8" s="84"/>
    </row>
    <row r="9" spans="2:10" x14ac:dyDescent="0.25">
      <c r="J9" s="84"/>
    </row>
    <row r="10" spans="2:10" x14ac:dyDescent="0.25">
      <c r="J10" s="84"/>
    </row>
    <row r="11" spans="2:10" x14ac:dyDescent="0.25">
      <c r="J11" s="46"/>
    </row>
    <row r="12" spans="2:10" x14ac:dyDescent="0.25">
      <c r="J12" s="46"/>
    </row>
    <row r="13" spans="2:10" x14ac:dyDescent="0.25">
      <c r="J13" s="46"/>
    </row>
    <row r="14" spans="2:10" x14ac:dyDescent="0.25">
      <c r="J14" s="46"/>
    </row>
    <row r="19" spans="2:10" x14ac:dyDescent="0.25">
      <c r="B19" s="43" t="s">
        <v>61</v>
      </c>
    </row>
    <row r="20" spans="2:10" x14ac:dyDescent="0.25">
      <c r="B20" s="43" t="s">
        <v>62</v>
      </c>
    </row>
    <row r="23" spans="2:10" x14ac:dyDescent="0.25">
      <c r="C23" s="20"/>
      <c r="D23" s="20"/>
      <c r="E23" s="20"/>
      <c r="F23" s="20"/>
      <c r="G23" s="20"/>
      <c r="H23" s="20"/>
    </row>
    <row r="24" spans="2:10" ht="90.75" customHeight="1" x14ac:dyDescent="0.25">
      <c r="B24" s="88"/>
      <c r="C24" s="99" t="s">
        <v>150</v>
      </c>
      <c r="D24" s="99" t="s">
        <v>151</v>
      </c>
      <c r="E24" s="99" t="s">
        <v>152</v>
      </c>
      <c r="F24" s="99" t="s">
        <v>153</v>
      </c>
      <c r="G24" s="99" t="s">
        <v>154</v>
      </c>
      <c r="H24" s="99" t="s">
        <v>155</v>
      </c>
    </row>
    <row r="25" spans="2:10" x14ac:dyDescent="0.25">
      <c r="B25" s="85" t="s">
        <v>149</v>
      </c>
      <c r="C25" s="98">
        <v>0.3808628851436518</v>
      </c>
      <c r="D25" s="98">
        <v>0.52604152700577222</v>
      </c>
      <c r="E25" s="98">
        <v>2.8560701090479756E-2</v>
      </c>
      <c r="F25" s="98">
        <v>4.3913257406033621E-2</v>
      </c>
      <c r="G25" s="98">
        <v>9.6033475403864473E-3</v>
      </c>
      <c r="H25" s="98">
        <v>1.1018281813676171E-2</v>
      </c>
      <c r="I25" s="30"/>
    </row>
    <row r="26" spans="2:10" x14ac:dyDescent="0.25">
      <c r="C26" s="30"/>
      <c r="D26" s="30"/>
      <c r="E26" s="30"/>
      <c r="F26" s="30"/>
      <c r="G26" s="30"/>
      <c r="H26" s="30"/>
      <c r="I26" s="30"/>
      <c r="J26" s="46"/>
    </row>
    <row r="27" spans="2:10" x14ac:dyDescent="0.25">
      <c r="C27" s="30"/>
      <c r="D27" s="30"/>
      <c r="E27" s="30"/>
      <c r="F27" s="30"/>
      <c r="G27" s="30"/>
      <c r="H27" s="30"/>
      <c r="I27" s="30"/>
      <c r="J27" s="4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29"/>
  <sheetViews>
    <sheetView workbookViewId="0">
      <selection activeCell="B23" sqref="B23"/>
    </sheetView>
  </sheetViews>
  <sheetFormatPr baseColWidth="10" defaultRowHeight="15" x14ac:dyDescent="0.25"/>
  <cols>
    <col min="1" max="1" width="5.7109375" style="1" customWidth="1"/>
    <col min="2" max="2" width="55.5703125" style="1" bestFit="1" customWidth="1"/>
    <col min="3" max="3" width="14.28515625" style="1" customWidth="1"/>
    <col min="4" max="16384" width="11.42578125" style="1"/>
  </cols>
  <sheetData>
    <row r="1" spans="2:2" x14ac:dyDescent="0.25">
      <c r="B1" s="76" t="s">
        <v>159</v>
      </c>
    </row>
    <row r="18" spans="2:8" x14ac:dyDescent="0.25">
      <c r="B18" s="43" t="s">
        <v>61</v>
      </c>
    </row>
    <row r="19" spans="2:8" x14ac:dyDescent="0.25">
      <c r="B19" s="43" t="s">
        <v>62</v>
      </c>
    </row>
    <row r="22" spans="2:8" x14ac:dyDescent="0.25">
      <c r="B22" s="111" t="s">
        <v>149</v>
      </c>
      <c r="C22" s="112"/>
    </row>
    <row r="23" spans="2:8" x14ac:dyDescent="0.25">
      <c r="B23" s="85" t="s">
        <v>157</v>
      </c>
      <c r="C23" s="86">
        <v>2.8115581881748671E-2</v>
      </c>
      <c r="D23" s="16"/>
      <c r="E23" s="16"/>
      <c r="F23" s="16"/>
    </row>
    <row r="24" spans="2:8" x14ac:dyDescent="0.25">
      <c r="B24" s="85" t="s">
        <v>158</v>
      </c>
      <c r="C24" s="86">
        <v>4.8387096774193485E-2</v>
      </c>
      <c r="D24" s="16"/>
      <c r="E24" s="16"/>
      <c r="F24" s="16"/>
      <c r="G24" s="27"/>
    </row>
    <row r="25" spans="2:8" x14ac:dyDescent="0.25">
      <c r="B25" s="85" t="s">
        <v>153</v>
      </c>
      <c r="C25" s="86">
        <v>0.1662180453920476</v>
      </c>
      <c r="D25" s="16"/>
      <c r="E25" s="16"/>
      <c r="F25" s="16"/>
    </row>
    <row r="26" spans="2:8" x14ac:dyDescent="0.25">
      <c r="B26" s="85" t="s">
        <v>152</v>
      </c>
      <c r="C26" s="86">
        <v>0.25308110559869984</v>
      </c>
      <c r="D26" s="16"/>
      <c r="E26" s="16"/>
      <c r="F26" s="16"/>
      <c r="G26" s="20"/>
    </row>
    <row r="27" spans="2:8" x14ac:dyDescent="0.25">
      <c r="B27" s="85" t="s">
        <v>151</v>
      </c>
      <c r="C27" s="86">
        <v>0.42041686037851972</v>
      </c>
      <c r="D27" s="16"/>
      <c r="E27" s="16"/>
      <c r="F27" s="16"/>
    </row>
    <row r="28" spans="2:8" x14ac:dyDescent="0.25">
      <c r="B28" s="85" t="s">
        <v>150</v>
      </c>
      <c r="C28" s="86">
        <v>0.50296161157558639</v>
      </c>
      <c r="D28" s="16"/>
      <c r="E28" s="16"/>
      <c r="F28" s="16"/>
      <c r="G28" s="20"/>
    </row>
    <row r="29" spans="2:8" x14ac:dyDescent="0.25">
      <c r="B29" s="85" t="s">
        <v>149</v>
      </c>
      <c r="C29" s="86">
        <v>0.42801795084647049</v>
      </c>
      <c r="D29" s="16"/>
      <c r="E29" s="16"/>
      <c r="F29" s="16"/>
      <c r="H29" s="6"/>
    </row>
  </sheetData>
  <mergeCells count="1">
    <mergeCell ref="B22:C2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2"/>
  <sheetViews>
    <sheetView workbookViewId="0">
      <selection activeCell="C27" sqref="C27"/>
    </sheetView>
  </sheetViews>
  <sheetFormatPr baseColWidth="10" defaultRowHeight="15" x14ac:dyDescent="0.25"/>
  <cols>
    <col min="1" max="1" width="5.7109375" style="1" customWidth="1"/>
    <col min="2" max="10" width="11.42578125" style="1"/>
    <col min="11" max="11" width="17.5703125" style="1" bestFit="1" customWidth="1"/>
    <col min="12" max="16384" width="11.42578125" style="1"/>
  </cols>
  <sheetData>
    <row r="1" spans="2:13" x14ac:dyDescent="0.25">
      <c r="B1" s="41" t="s">
        <v>160</v>
      </c>
    </row>
    <row r="3" spans="2:13" x14ac:dyDescent="0.25">
      <c r="K3" s="85" t="s">
        <v>161</v>
      </c>
      <c r="L3" s="91">
        <v>810.03735466012563</v>
      </c>
      <c r="M3" s="98">
        <f>L3/SUM($L$3:$L$7)</f>
        <v>0.11009234949503986</v>
      </c>
    </row>
    <row r="4" spans="2:13" x14ac:dyDescent="0.25">
      <c r="K4" s="85" t="s">
        <v>162</v>
      </c>
      <c r="L4" s="91">
        <v>4135.6422462085138</v>
      </c>
      <c r="M4" s="98">
        <f>L4/SUM($L$3:$L$7)</f>
        <v>0.56207601900911675</v>
      </c>
    </row>
    <row r="5" spans="2:13" x14ac:dyDescent="0.25">
      <c r="K5" s="85" t="s">
        <v>28</v>
      </c>
      <c r="L5" s="91">
        <v>1101.2212007604094</v>
      </c>
      <c r="M5" s="98">
        <f>L5/SUM($L$3:$L$7)</f>
        <v>0.14966720807132466</v>
      </c>
    </row>
    <row r="6" spans="2:13" x14ac:dyDescent="0.25">
      <c r="K6" s="85" t="s">
        <v>163</v>
      </c>
      <c r="L6" s="91">
        <v>705.4184425305599</v>
      </c>
      <c r="M6" s="98">
        <f>L6/SUM($L$3:$L$7)</f>
        <v>9.587357085267513E-2</v>
      </c>
    </row>
    <row r="7" spans="2:13" x14ac:dyDescent="0.25">
      <c r="K7" s="85" t="s">
        <v>164</v>
      </c>
      <c r="L7" s="91">
        <v>605.47953455227002</v>
      </c>
      <c r="M7" s="98">
        <f>L7/SUM($L$3:$L$7)</f>
        <v>8.2290852571843584E-2</v>
      </c>
    </row>
    <row r="11" spans="2:13" x14ac:dyDescent="0.25">
      <c r="B11" s="43" t="s">
        <v>61</v>
      </c>
    </row>
    <row r="12" spans="2:13" x14ac:dyDescent="0.25">
      <c r="B12" s="43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7"/>
  <sheetViews>
    <sheetView workbookViewId="0">
      <selection activeCell="I15" sqref="I15"/>
    </sheetView>
  </sheetViews>
  <sheetFormatPr baseColWidth="10" defaultColWidth="11.5703125" defaultRowHeight="15" x14ac:dyDescent="0.25"/>
  <cols>
    <col min="1" max="1" width="5.7109375" style="1" customWidth="1"/>
    <col min="2" max="2" width="24.28515625" style="1" customWidth="1"/>
    <col min="3" max="5" width="8.7109375" style="1" customWidth="1"/>
    <col min="6" max="6" width="5.7109375" style="1" customWidth="1"/>
    <col min="7" max="8" width="11.5703125" style="1"/>
    <col min="9" max="10" width="5.85546875" style="1" bestFit="1" customWidth="1"/>
    <col min="11" max="12" width="11.5703125" style="1"/>
    <col min="13" max="13" width="9.28515625" style="1" customWidth="1"/>
    <col min="14" max="16384" width="11.5703125" style="1"/>
  </cols>
  <sheetData>
    <row r="1" spans="2:5" x14ac:dyDescent="0.25">
      <c r="B1" s="1" t="s">
        <v>64</v>
      </c>
    </row>
    <row r="2" spans="2:5" x14ac:dyDescent="0.25">
      <c r="C2" s="13" t="s">
        <v>54</v>
      </c>
      <c r="D2" s="14" t="s">
        <v>55</v>
      </c>
      <c r="E2" s="15" t="s">
        <v>56</v>
      </c>
    </row>
    <row r="3" spans="2:5" x14ac:dyDescent="0.25">
      <c r="B3" s="17" t="s">
        <v>57</v>
      </c>
      <c r="C3" s="18">
        <v>170500</v>
      </c>
      <c r="D3" s="18">
        <v>203500</v>
      </c>
      <c r="E3" s="19">
        <v>1038000</v>
      </c>
    </row>
    <row r="4" spans="2:5" x14ac:dyDescent="0.25">
      <c r="B4" s="21" t="s">
        <v>58</v>
      </c>
      <c r="C4" s="22">
        <v>0.12073906905924153</v>
      </c>
      <c r="D4" s="23">
        <v>0.14414283137604952</v>
      </c>
      <c r="E4" s="23">
        <v>0.73511809956470897</v>
      </c>
    </row>
    <row r="5" spans="2:5" x14ac:dyDescent="0.25">
      <c r="B5" s="24" t="s">
        <v>59</v>
      </c>
      <c r="C5" s="25">
        <v>0.71405877240854443</v>
      </c>
      <c r="D5" s="26">
        <v>0.6514500538721415</v>
      </c>
      <c r="E5" s="26">
        <v>0.56566666495961371</v>
      </c>
    </row>
    <row r="6" spans="2:5" x14ac:dyDescent="0.25">
      <c r="B6" s="43" t="s">
        <v>61</v>
      </c>
    </row>
    <row r="7" spans="2:5" x14ac:dyDescent="0.25">
      <c r="B7" s="43" t="s">
        <v>62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31"/>
  <sheetViews>
    <sheetView workbookViewId="0">
      <selection activeCell="F27" sqref="F27"/>
    </sheetView>
  </sheetViews>
  <sheetFormatPr baseColWidth="10" defaultColWidth="8.85546875" defaultRowHeight="15" x14ac:dyDescent="0.25"/>
  <cols>
    <col min="1" max="1" width="5.5703125" style="1" customWidth="1"/>
    <col min="2" max="2" width="25.140625" style="1" customWidth="1"/>
    <col min="3" max="3" width="8.5703125" style="1" bestFit="1" customWidth="1"/>
    <col min="4" max="4" width="8.85546875" style="1" bestFit="1" customWidth="1"/>
    <col min="5" max="7" width="13" style="1" customWidth="1"/>
    <col min="8" max="16384" width="8.85546875" style="1"/>
  </cols>
  <sheetData>
    <row r="1" spans="2:4" x14ac:dyDescent="0.25">
      <c r="B1" s="41" t="s">
        <v>65</v>
      </c>
    </row>
    <row r="2" spans="2:4" x14ac:dyDescent="0.25">
      <c r="D2" s="20"/>
    </row>
    <row r="17" spans="2:11" x14ac:dyDescent="0.25">
      <c r="F17" s="43"/>
    </row>
    <row r="18" spans="2:11" x14ac:dyDescent="0.25">
      <c r="B18" s="43" t="s">
        <v>61</v>
      </c>
      <c r="F18" s="43"/>
    </row>
    <row r="19" spans="2:11" x14ac:dyDescent="0.25">
      <c r="B19" s="43" t="s">
        <v>62</v>
      </c>
    </row>
    <row r="22" spans="2:11" x14ac:dyDescent="0.25">
      <c r="B22" s="85"/>
      <c r="C22" s="85" t="s">
        <v>43</v>
      </c>
      <c r="D22" s="85" t="s">
        <v>44</v>
      </c>
    </row>
    <row r="23" spans="2:11" x14ac:dyDescent="0.25">
      <c r="B23" s="85" t="s">
        <v>45</v>
      </c>
      <c r="C23" s="86">
        <v>0.72596178753893026</v>
      </c>
      <c r="D23" s="86">
        <v>0.27389557675406051</v>
      </c>
      <c r="E23" s="16"/>
      <c r="F23" s="16"/>
      <c r="G23" s="16"/>
      <c r="H23" s="16"/>
      <c r="I23" s="16"/>
      <c r="J23" s="16"/>
      <c r="K23" s="20"/>
    </row>
    <row r="24" spans="2:11" x14ac:dyDescent="0.25">
      <c r="B24" s="85" t="s">
        <v>46</v>
      </c>
      <c r="C24" s="86">
        <v>6.0073301997544432E-2</v>
      </c>
      <c r="D24" s="86">
        <v>0.93992669800245843</v>
      </c>
      <c r="E24" s="16"/>
      <c r="F24" s="16"/>
      <c r="G24" s="16"/>
      <c r="H24" s="16"/>
      <c r="I24" s="16"/>
      <c r="J24" s="16"/>
      <c r="K24" s="20"/>
    </row>
    <row r="25" spans="2:11" x14ac:dyDescent="0.25">
      <c r="B25" s="85" t="s">
        <v>47</v>
      </c>
      <c r="C25" s="86">
        <v>0.20978957928865177</v>
      </c>
      <c r="D25" s="86">
        <v>0.79021042071132019</v>
      </c>
      <c r="E25" s="16"/>
      <c r="F25" s="16"/>
      <c r="G25" s="16"/>
      <c r="H25" s="16"/>
      <c r="I25" s="16"/>
      <c r="J25" s="16"/>
      <c r="K25" s="20"/>
    </row>
    <row r="26" spans="2:11" x14ac:dyDescent="0.25">
      <c r="B26" s="85" t="s">
        <v>48</v>
      </c>
      <c r="C26" s="86">
        <v>0.96640049670272454</v>
      </c>
      <c r="D26" s="87">
        <v>3.3590418043734464E-2</v>
      </c>
      <c r="E26" s="16"/>
      <c r="F26" s="16"/>
      <c r="G26" s="16"/>
      <c r="H26" s="16"/>
      <c r="I26" s="16"/>
      <c r="J26" s="16"/>
      <c r="K26" s="20"/>
    </row>
    <row r="27" spans="2:11" x14ac:dyDescent="0.25">
      <c r="B27" s="88" t="s">
        <v>49</v>
      </c>
      <c r="C27" s="86">
        <v>0.96845720201111962</v>
      </c>
      <c r="D27" s="87">
        <v>3.1542797988895144E-2</v>
      </c>
      <c r="E27" s="16"/>
      <c r="F27" s="16"/>
      <c r="G27" s="16"/>
      <c r="H27" s="16"/>
      <c r="I27" s="16"/>
      <c r="J27" s="16"/>
      <c r="K27" s="20"/>
    </row>
    <row r="28" spans="2:11" x14ac:dyDescent="0.25">
      <c r="B28" s="85" t="s">
        <v>50</v>
      </c>
      <c r="C28" s="87">
        <v>0.67152549199649147</v>
      </c>
      <c r="D28" s="86">
        <v>0.32950670013015887</v>
      </c>
      <c r="E28" s="16"/>
      <c r="F28" s="16"/>
      <c r="G28" s="16"/>
      <c r="H28" s="16"/>
      <c r="I28" s="16"/>
      <c r="J28" s="16"/>
      <c r="K28" s="20"/>
    </row>
    <row r="29" spans="2:11" x14ac:dyDescent="0.25">
      <c r="B29" s="85" t="s">
        <v>51</v>
      </c>
      <c r="C29" s="86">
        <v>0.2872877518918896</v>
      </c>
      <c r="D29" s="86">
        <v>0.71271224810811118</v>
      </c>
      <c r="E29" s="16"/>
      <c r="F29" s="16"/>
      <c r="G29" s="16"/>
      <c r="H29" s="16"/>
      <c r="I29" s="16"/>
      <c r="J29" s="16"/>
      <c r="K29" s="20"/>
    </row>
    <row r="30" spans="2:11" x14ac:dyDescent="0.25">
      <c r="B30" s="85" t="s">
        <v>52</v>
      </c>
      <c r="C30" s="86">
        <v>0.39527086725634464</v>
      </c>
      <c r="D30" s="86">
        <v>0.60453238546256149</v>
      </c>
      <c r="E30" s="16"/>
      <c r="F30" s="16"/>
      <c r="G30" s="16"/>
      <c r="H30" s="16"/>
      <c r="I30" s="16"/>
      <c r="J30" s="16"/>
      <c r="K30" s="20"/>
    </row>
    <row r="31" spans="2:11" x14ac:dyDescent="0.25">
      <c r="B31" s="85" t="s">
        <v>53</v>
      </c>
      <c r="C31" s="86">
        <v>0.85700818902237352</v>
      </c>
      <c r="D31" s="86">
        <v>0.14288344839708703</v>
      </c>
      <c r="E31" s="16"/>
      <c r="F31" s="16"/>
      <c r="G31" s="16"/>
      <c r="H31" s="16"/>
      <c r="I31" s="16"/>
      <c r="J31" s="16"/>
      <c r="K31" s="20"/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>
      <selection activeCell="G4" sqref="G4"/>
    </sheetView>
  </sheetViews>
  <sheetFormatPr baseColWidth="10" defaultRowHeight="15" x14ac:dyDescent="0.25"/>
  <cols>
    <col min="1" max="1" width="5.7109375" style="1" customWidth="1"/>
    <col min="2" max="2" width="35.5703125" style="1" bestFit="1" customWidth="1"/>
    <col min="3" max="3" width="15.5703125" style="1" customWidth="1"/>
    <col min="4" max="4" width="16.85546875" style="1" customWidth="1"/>
    <col min="5" max="5" width="1.5703125" style="1" customWidth="1"/>
    <col min="6" max="16384" width="11.42578125" style="1"/>
  </cols>
  <sheetData>
    <row r="1" spans="2:4" x14ac:dyDescent="0.25">
      <c r="B1" s="41" t="s">
        <v>66</v>
      </c>
    </row>
    <row r="2" spans="2:4" ht="30" x14ac:dyDescent="0.25">
      <c r="B2" s="38" t="s">
        <v>1</v>
      </c>
      <c r="C2" s="39" t="s">
        <v>29</v>
      </c>
      <c r="D2" s="40" t="s">
        <v>30</v>
      </c>
    </row>
    <row r="3" spans="2:4" x14ac:dyDescent="0.25">
      <c r="B3" s="4" t="s">
        <v>3</v>
      </c>
      <c r="C3" s="31">
        <v>5.5522027746728701E-2</v>
      </c>
      <c r="D3" s="32">
        <v>3.8502095650066737E-2</v>
      </c>
    </row>
    <row r="4" spans="2:4" x14ac:dyDescent="0.25">
      <c r="B4" s="7" t="s">
        <v>4</v>
      </c>
      <c r="C4" s="33">
        <v>0.14225173995853282</v>
      </c>
      <c r="D4" s="34">
        <v>9.1419509628413262E-2</v>
      </c>
    </row>
    <row r="5" spans="2:4" x14ac:dyDescent="0.25">
      <c r="B5" s="7" t="s">
        <v>5</v>
      </c>
      <c r="C5" s="33">
        <v>3.7143731245976412E-2</v>
      </c>
      <c r="D5" s="34">
        <v>3.9565180873456776E-3</v>
      </c>
    </row>
    <row r="6" spans="2:4" x14ac:dyDescent="0.25">
      <c r="B6" s="9" t="s">
        <v>6</v>
      </c>
      <c r="C6" s="35">
        <v>4.6192678556034568E-3</v>
      </c>
      <c r="D6" s="36">
        <v>5.8441496816003333E-3</v>
      </c>
    </row>
    <row r="7" spans="2:4" x14ac:dyDescent="0.25">
      <c r="B7" s="4" t="s">
        <v>42</v>
      </c>
      <c r="C7" s="31">
        <v>4.2894984403640674E-2</v>
      </c>
      <c r="D7" s="32">
        <v>7.1971396678641636E-2</v>
      </c>
    </row>
    <row r="8" spans="2:4" x14ac:dyDescent="0.25">
      <c r="B8" s="7" t="s">
        <v>41</v>
      </c>
      <c r="C8" s="33">
        <v>3.4543974788126118E-2</v>
      </c>
      <c r="D8" s="34">
        <v>2.9026104110805317E-2</v>
      </c>
    </row>
    <row r="9" spans="2:4" x14ac:dyDescent="0.25">
      <c r="B9" s="7" t="s">
        <v>40</v>
      </c>
      <c r="C9" s="33">
        <v>3.7580830677902161E-2</v>
      </c>
      <c r="D9" s="34">
        <v>2.8115662060367676E-2</v>
      </c>
    </row>
    <row r="10" spans="2:4" x14ac:dyDescent="0.25">
      <c r="B10" s="7" t="s">
        <v>39</v>
      </c>
      <c r="C10" s="33">
        <v>3.0288971412815096E-2</v>
      </c>
      <c r="D10" s="34">
        <v>2.2474639509429881E-2</v>
      </c>
    </row>
    <row r="11" spans="2:4" x14ac:dyDescent="0.25">
      <c r="B11" s="7" t="s">
        <v>38</v>
      </c>
      <c r="C11" s="33">
        <v>6.8236532880032327E-2</v>
      </c>
      <c r="D11" s="34">
        <v>6.0646969865803049E-2</v>
      </c>
    </row>
    <row r="12" spans="2:4" x14ac:dyDescent="0.25">
      <c r="B12" s="7" t="s">
        <v>37</v>
      </c>
      <c r="C12" s="33">
        <v>6.8144833351651474E-2</v>
      </c>
      <c r="D12" s="34">
        <v>6.7185243925796112E-2</v>
      </c>
    </row>
    <row r="13" spans="2:4" x14ac:dyDescent="0.25">
      <c r="B13" s="7" t="s">
        <v>36</v>
      </c>
      <c r="C13" s="33">
        <v>0.10587818077428497</v>
      </c>
      <c r="D13" s="34">
        <v>0.1210058713710091</v>
      </c>
    </row>
    <row r="14" spans="2:4" x14ac:dyDescent="0.25">
      <c r="B14" s="7" t="s">
        <v>35</v>
      </c>
      <c r="C14" s="33">
        <v>4.7533621536519848E-2</v>
      </c>
      <c r="D14" s="34">
        <v>4.2718321731024592E-2</v>
      </c>
    </row>
    <row r="15" spans="2:4" x14ac:dyDescent="0.25">
      <c r="B15" s="7" t="s">
        <v>34</v>
      </c>
      <c r="C15" s="33">
        <v>1.4554987913217562E-2</v>
      </c>
      <c r="D15" s="34">
        <v>1.8765206440162743E-2</v>
      </c>
    </row>
    <row r="16" spans="2:4" x14ac:dyDescent="0.25">
      <c r="B16" s="7" t="s">
        <v>33</v>
      </c>
      <c r="C16" s="33">
        <v>6.6718112543280347E-2</v>
      </c>
      <c r="D16" s="34">
        <v>5.5172873641477105E-2</v>
      </c>
    </row>
    <row r="17" spans="2:4" x14ac:dyDescent="0.25">
      <c r="B17" s="9" t="s">
        <v>19</v>
      </c>
      <c r="C17" s="35">
        <v>4.647087004158184E-2</v>
      </c>
      <c r="D17" s="36">
        <v>8.252635633219492E-2</v>
      </c>
    </row>
    <row r="18" spans="2:4" x14ac:dyDescent="0.25">
      <c r="B18" s="4" t="s">
        <v>20</v>
      </c>
      <c r="C18" s="31">
        <v>4.275691380496096E-2</v>
      </c>
      <c r="D18" s="32">
        <v>7.2541470226208757E-2</v>
      </c>
    </row>
    <row r="19" spans="2:4" x14ac:dyDescent="0.25">
      <c r="B19" s="7" t="s">
        <v>21</v>
      </c>
      <c r="C19" s="33">
        <v>5.3327096872924321E-2</v>
      </c>
      <c r="D19" s="34">
        <v>5.7640004995037887E-2</v>
      </c>
    </row>
    <row r="20" spans="2:4" x14ac:dyDescent="0.25">
      <c r="B20" s="9" t="s">
        <v>22</v>
      </c>
      <c r="C20" s="35">
        <v>5.572023284325088E-2</v>
      </c>
      <c r="D20" s="36">
        <v>3.8534083248286846E-2</v>
      </c>
    </row>
    <row r="21" spans="2:4" x14ac:dyDescent="0.25">
      <c r="B21" s="4" t="s">
        <v>32</v>
      </c>
      <c r="C21" s="31">
        <v>1.2242916838063526E-2</v>
      </c>
      <c r="D21" s="32">
        <v>2.4723616959940103E-2</v>
      </c>
    </row>
    <row r="22" spans="2:4" x14ac:dyDescent="0.25">
      <c r="B22" s="7" t="s">
        <v>25</v>
      </c>
      <c r="C22" s="33">
        <v>1.975960675612046E-2</v>
      </c>
      <c r="D22" s="34">
        <v>3.1497360223222456E-2</v>
      </c>
    </row>
    <row r="23" spans="2:4" x14ac:dyDescent="0.25">
      <c r="B23" s="9" t="s">
        <v>31</v>
      </c>
      <c r="C23" s="35">
        <v>1.0182187258300441E-2</v>
      </c>
      <c r="D23" s="36">
        <v>2.1569711936646387E-2</v>
      </c>
    </row>
    <row r="24" spans="2:4" x14ac:dyDescent="0.25">
      <c r="B24" s="9" t="s">
        <v>28</v>
      </c>
      <c r="C24" s="35">
        <v>3.6283784964855313E-3</v>
      </c>
      <c r="D24" s="36">
        <v>1.4162833696519495E-2</v>
      </c>
    </row>
    <row r="25" spans="2:4" x14ac:dyDescent="0.25">
      <c r="B25" s="11" t="s">
        <v>0</v>
      </c>
      <c r="C25" s="37">
        <f>SUM(C3:C24)</f>
        <v>0.99999999999999989</v>
      </c>
      <c r="D25" s="37">
        <f>SUM(D3:D24)</f>
        <v>1.0000000000000002</v>
      </c>
    </row>
    <row r="26" spans="2:4" x14ac:dyDescent="0.25">
      <c r="B26" s="43" t="s">
        <v>61</v>
      </c>
    </row>
    <row r="27" spans="2:4" x14ac:dyDescent="0.25">
      <c r="B27" s="43" t="s">
        <v>62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31"/>
  <sheetViews>
    <sheetView workbookViewId="0">
      <selection activeCell="G4" sqref="G4"/>
    </sheetView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3" width="21.7109375" style="1" customWidth="1"/>
    <col min="4" max="6" width="13" style="1" customWidth="1"/>
    <col min="7" max="7" width="9.140625" style="46"/>
    <col min="8" max="8" width="14.28515625" style="46" bestFit="1" customWidth="1"/>
    <col min="9" max="9" width="9.140625" style="46"/>
    <col min="10" max="16384" width="9.140625" style="1"/>
  </cols>
  <sheetData>
    <row r="1" spans="2:10" x14ac:dyDescent="0.25">
      <c r="B1" s="41" t="s">
        <v>67</v>
      </c>
    </row>
    <row r="2" spans="2:10" x14ac:dyDescent="0.25">
      <c r="B2" s="2" t="s">
        <v>1</v>
      </c>
      <c r="C2" s="3" t="s">
        <v>2</v>
      </c>
      <c r="H2" s="47"/>
    </row>
    <row r="3" spans="2:10" x14ac:dyDescent="0.25">
      <c r="B3" s="4" t="s">
        <v>3</v>
      </c>
      <c r="C3" s="5">
        <v>0.67213801189179934</v>
      </c>
      <c r="D3" s="16"/>
      <c r="E3" s="16"/>
      <c r="F3" s="16"/>
      <c r="G3" s="48"/>
      <c r="H3" s="49"/>
      <c r="I3" s="48"/>
    </row>
    <row r="4" spans="2:10" x14ac:dyDescent="0.25">
      <c r="B4" s="7" t="s">
        <v>4</v>
      </c>
      <c r="C4" s="8">
        <v>0.71182439691856148</v>
      </c>
      <c r="D4" s="16"/>
      <c r="E4" s="16"/>
      <c r="F4" s="16"/>
      <c r="G4" s="48"/>
      <c r="H4" s="49"/>
      <c r="I4" s="48"/>
    </row>
    <row r="5" spans="2:10" x14ac:dyDescent="0.25">
      <c r="B5" s="7" t="s">
        <v>5</v>
      </c>
      <c r="C5" s="8">
        <v>0.39145907473309671</v>
      </c>
      <c r="D5" s="16"/>
      <c r="E5" s="16"/>
      <c r="F5" s="16"/>
      <c r="G5" s="48"/>
      <c r="H5" s="49"/>
      <c r="I5" s="48"/>
    </row>
    <row r="6" spans="2:10" x14ac:dyDescent="0.25">
      <c r="B6" s="7" t="s">
        <v>6</v>
      </c>
      <c r="C6" s="8">
        <v>0.67897171138114598</v>
      </c>
      <c r="D6" s="16"/>
      <c r="E6" s="16"/>
      <c r="F6" s="16"/>
      <c r="G6" s="48"/>
      <c r="H6" s="49"/>
      <c r="I6" s="48"/>
    </row>
    <row r="7" spans="2:10" x14ac:dyDescent="0.25">
      <c r="B7" s="7" t="s">
        <v>7</v>
      </c>
      <c r="C7" s="8">
        <v>0.69740506629658161</v>
      </c>
      <c r="D7" s="16"/>
      <c r="E7" s="16"/>
      <c r="F7" s="16"/>
      <c r="G7" s="48"/>
      <c r="H7" s="49"/>
      <c r="I7" s="48"/>
    </row>
    <row r="8" spans="2:10" x14ac:dyDescent="0.25">
      <c r="B8" s="4" t="s">
        <v>8</v>
      </c>
      <c r="C8" s="5">
        <v>0.7817780536588429</v>
      </c>
      <c r="D8" s="16"/>
      <c r="E8" s="16"/>
      <c r="F8" s="16"/>
      <c r="G8" s="48"/>
      <c r="H8" s="49"/>
      <c r="I8" s="48"/>
    </row>
    <row r="9" spans="2:10" x14ac:dyDescent="0.25">
      <c r="B9" s="7" t="s">
        <v>9</v>
      </c>
      <c r="C9" s="8">
        <v>0.77317959248147028</v>
      </c>
      <c r="D9" s="16"/>
      <c r="E9" s="16"/>
      <c r="F9" s="16"/>
      <c r="G9" s="48"/>
      <c r="H9" s="49"/>
      <c r="I9" s="48"/>
      <c r="J9" s="20"/>
    </row>
    <row r="10" spans="2:10" x14ac:dyDescent="0.25">
      <c r="B10" s="7" t="s">
        <v>10</v>
      </c>
      <c r="C10" s="8">
        <v>0.70332873140050411</v>
      </c>
      <c r="D10" s="16"/>
      <c r="E10" s="16"/>
      <c r="F10" s="16"/>
      <c r="G10" s="48"/>
      <c r="H10" s="49"/>
      <c r="I10" s="48"/>
    </row>
    <row r="11" spans="2:10" x14ac:dyDescent="0.25">
      <c r="B11" s="7" t="s">
        <v>11</v>
      </c>
      <c r="C11" s="8">
        <v>0.68579749871508167</v>
      </c>
      <c r="D11" s="16"/>
      <c r="E11" s="16"/>
      <c r="F11" s="16"/>
      <c r="G11" s="48"/>
      <c r="H11" s="49"/>
      <c r="I11" s="48"/>
    </row>
    <row r="12" spans="2:10" x14ac:dyDescent="0.25">
      <c r="B12" s="7" t="s">
        <v>12</v>
      </c>
      <c r="C12" s="8">
        <v>0.67555102602566341</v>
      </c>
      <c r="D12" s="16"/>
      <c r="E12" s="16"/>
      <c r="F12" s="16"/>
      <c r="G12" s="48"/>
      <c r="H12" s="49"/>
      <c r="I12" s="48"/>
    </row>
    <row r="13" spans="2:10" x14ac:dyDescent="0.25">
      <c r="B13" s="7" t="s">
        <v>13</v>
      </c>
      <c r="C13" s="8">
        <v>0.67012282273174617</v>
      </c>
      <c r="D13" s="16"/>
      <c r="E13" s="16"/>
      <c r="F13" s="16"/>
      <c r="G13" s="48"/>
      <c r="H13" s="49"/>
      <c r="I13" s="48"/>
    </row>
    <row r="14" spans="2:10" x14ac:dyDescent="0.25">
      <c r="B14" s="7" t="s">
        <v>14</v>
      </c>
      <c r="C14" s="8">
        <v>0.65660471046911095</v>
      </c>
      <c r="D14" s="16"/>
      <c r="E14" s="16"/>
      <c r="F14" s="16"/>
      <c r="G14" s="48"/>
      <c r="H14" s="49"/>
      <c r="I14" s="48"/>
    </row>
    <row r="15" spans="2:10" x14ac:dyDescent="0.25">
      <c r="B15" s="7" t="s">
        <v>15</v>
      </c>
      <c r="C15" s="8">
        <v>0.65514018691588249</v>
      </c>
      <c r="D15" s="16"/>
      <c r="E15" s="16"/>
      <c r="F15" s="16"/>
      <c r="G15" s="48"/>
      <c r="H15" s="49"/>
      <c r="I15" s="48"/>
    </row>
    <row r="16" spans="2:10" x14ac:dyDescent="0.25">
      <c r="B16" s="7" t="s">
        <v>16</v>
      </c>
      <c r="C16" s="8">
        <v>0.59319925357661629</v>
      </c>
      <c r="D16" s="16"/>
      <c r="E16" s="16"/>
      <c r="F16" s="16"/>
      <c r="G16" s="48"/>
      <c r="H16" s="49"/>
      <c r="I16" s="48"/>
    </row>
    <row r="17" spans="2:9" x14ac:dyDescent="0.25">
      <c r="B17" s="7" t="s">
        <v>17</v>
      </c>
      <c r="C17" s="8">
        <v>0.67186353631694118</v>
      </c>
      <c r="D17" s="16"/>
      <c r="E17" s="16"/>
      <c r="F17" s="16"/>
      <c r="G17" s="48"/>
      <c r="H17" s="49"/>
      <c r="I17" s="48"/>
    </row>
    <row r="18" spans="2:9" x14ac:dyDescent="0.25">
      <c r="B18" s="9" t="s">
        <v>18</v>
      </c>
      <c r="C18" s="10">
        <v>0.68756523376600409</v>
      </c>
      <c r="D18" s="16"/>
      <c r="E18" s="16"/>
      <c r="F18" s="16"/>
      <c r="G18" s="48"/>
      <c r="H18" s="49"/>
      <c r="I18" s="48"/>
    </row>
    <row r="19" spans="2:9" x14ac:dyDescent="0.25">
      <c r="B19" s="7" t="s">
        <v>19</v>
      </c>
      <c r="C19" s="8">
        <v>0.86998624717324902</v>
      </c>
      <c r="D19" s="16"/>
      <c r="E19" s="16"/>
      <c r="F19" s="16"/>
      <c r="G19" s="48"/>
      <c r="H19" s="49"/>
      <c r="I19" s="48"/>
    </row>
    <row r="20" spans="2:9" x14ac:dyDescent="0.25">
      <c r="B20" s="4" t="s">
        <v>20</v>
      </c>
      <c r="C20" s="5">
        <v>0.69584900055992904</v>
      </c>
      <c r="D20" s="16"/>
      <c r="E20" s="16"/>
      <c r="F20" s="16"/>
      <c r="G20" s="48"/>
      <c r="H20" s="49"/>
      <c r="I20" s="48"/>
    </row>
    <row r="21" spans="2:9" x14ac:dyDescent="0.25">
      <c r="B21" s="7" t="s">
        <v>21</v>
      </c>
      <c r="C21" s="8">
        <v>0.55743192516885853</v>
      </c>
      <c r="D21" s="16"/>
      <c r="E21" s="16"/>
      <c r="F21" s="16"/>
      <c r="G21" s="48"/>
      <c r="H21" s="49"/>
      <c r="I21" s="48"/>
    </row>
    <row r="22" spans="2:9" x14ac:dyDescent="0.25">
      <c r="B22" s="7" t="s">
        <v>22</v>
      </c>
      <c r="C22" s="8">
        <v>0.4681266571272682</v>
      </c>
      <c r="D22" s="16"/>
      <c r="E22" s="16"/>
      <c r="F22" s="16"/>
      <c r="G22" s="48"/>
      <c r="H22" s="49"/>
      <c r="I22" s="48"/>
    </row>
    <row r="23" spans="2:9" x14ac:dyDescent="0.25">
      <c r="B23" s="9" t="s">
        <v>23</v>
      </c>
      <c r="C23" s="10">
        <v>0.59654913273364407</v>
      </c>
      <c r="D23" s="16"/>
      <c r="E23" s="16"/>
      <c r="F23" s="16"/>
      <c r="G23" s="48"/>
      <c r="H23" s="49"/>
      <c r="I23" s="48"/>
    </row>
    <row r="24" spans="2:9" x14ac:dyDescent="0.25">
      <c r="B24" s="4" t="s">
        <v>24</v>
      </c>
      <c r="C24" s="5">
        <v>0.84022539792863427</v>
      </c>
      <c r="D24" s="16"/>
      <c r="E24" s="16"/>
      <c r="F24" s="16"/>
      <c r="G24" s="48"/>
      <c r="H24" s="49"/>
      <c r="I24" s="48"/>
    </row>
    <row r="25" spans="2:9" x14ac:dyDescent="0.25">
      <c r="B25" s="7" t="s">
        <v>25</v>
      </c>
      <c r="C25" s="8">
        <v>0.42695426158728617</v>
      </c>
      <c r="D25" s="16"/>
      <c r="E25" s="16"/>
      <c r="F25" s="16"/>
      <c r="G25" s="48"/>
      <c r="H25" s="49"/>
      <c r="I25" s="48"/>
    </row>
    <row r="26" spans="2:9" x14ac:dyDescent="0.25">
      <c r="B26" s="7" t="s">
        <v>26</v>
      </c>
      <c r="C26" s="8">
        <v>0.88301763775535358</v>
      </c>
      <c r="D26" s="16"/>
      <c r="E26" s="16"/>
      <c r="F26" s="16"/>
      <c r="G26" s="48"/>
      <c r="H26" s="49"/>
      <c r="I26" s="48"/>
    </row>
    <row r="27" spans="2:9" x14ac:dyDescent="0.25">
      <c r="B27" s="9" t="s">
        <v>27</v>
      </c>
      <c r="C27" s="10">
        <v>0.68475777446550179</v>
      </c>
      <c r="D27" s="16"/>
      <c r="E27" s="16"/>
      <c r="F27" s="16"/>
      <c r="G27" s="48"/>
      <c r="H27" s="49"/>
      <c r="I27" s="48"/>
    </row>
    <row r="28" spans="2:9" x14ac:dyDescent="0.25">
      <c r="B28" s="9" t="s">
        <v>28</v>
      </c>
      <c r="C28" s="8">
        <v>0.55149060002290928</v>
      </c>
      <c r="D28" s="16"/>
      <c r="E28" s="16"/>
      <c r="F28" s="16"/>
      <c r="G28" s="48"/>
      <c r="H28" s="49"/>
      <c r="I28" s="48"/>
    </row>
    <row r="29" spans="2:9" x14ac:dyDescent="0.25">
      <c r="B29" s="11" t="s">
        <v>0</v>
      </c>
      <c r="C29" s="50">
        <v>0.68552035562599289</v>
      </c>
      <c r="D29" s="16"/>
      <c r="E29" s="16"/>
      <c r="F29" s="16"/>
      <c r="G29" s="48"/>
      <c r="H29" s="51"/>
      <c r="I29" s="48"/>
    </row>
    <row r="30" spans="2:9" x14ac:dyDescent="0.25">
      <c r="B30" s="43" t="s">
        <v>61</v>
      </c>
    </row>
    <row r="31" spans="2:9" x14ac:dyDescent="0.25">
      <c r="B31" s="43" t="s">
        <v>62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7"/>
  <sheetViews>
    <sheetView workbookViewId="0">
      <selection activeCell="L2" sqref="L2:O2"/>
    </sheetView>
  </sheetViews>
  <sheetFormatPr baseColWidth="10" defaultColWidth="9.140625" defaultRowHeight="15" x14ac:dyDescent="0.25"/>
  <cols>
    <col min="1" max="1" width="5.7109375" style="1" customWidth="1"/>
    <col min="2" max="4" width="13" style="1" customWidth="1"/>
    <col min="5" max="11" width="9.140625" style="1"/>
    <col min="12" max="12" width="41" style="1" customWidth="1"/>
    <col min="13" max="13" width="13.5703125" style="1" bestFit="1" customWidth="1"/>
    <col min="14" max="14" width="11.140625" style="1" bestFit="1" customWidth="1"/>
    <col min="15" max="15" width="12.28515625" style="1" bestFit="1" customWidth="1"/>
    <col min="16" max="16384" width="9.140625" style="1"/>
  </cols>
  <sheetData>
    <row r="1" spans="1:15" x14ac:dyDescent="0.25">
      <c r="B1" s="41" t="s">
        <v>68</v>
      </c>
    </row>
    <row r="2" spans="1:15" x14ac:dyDescent="0.25">
      <c r="A2" s="46"/>
      <c r="B2" s="1" t="s">
        <v>69</v>
      </c>
      <c r="C2" s="1" t="s">
        <v>70</v>
      </c>
      <c r="D2" s="1" t="s">
        <v>71</v>
      </c>
      <c r="L2" s="89" t="s">
        <v>1</v>
      </c>
      <c r="M2" s="92" t="s">
        <v>69</v>
      </c>
      <c r="N2" s="92" t="s">
        <v>70</v>
      </c>
      <c r="O2" s="92" t="s">
        <v>71</v>
      </c>
    </row>
    <row r="3" spans="1:15" x14ac:dyDescent="0.25">
      <c r="B3" s="16">
        <v>8344.2153141640138</v>
      </c>
      <c r="C3" s="16">
        <v>2289.3612140575069</v>
      </c>
      <c r="D3" s="16">
        <v>2087.8807241746549</v>
      </c>
      <c r="L3" s="85" t="s">
        <v>3</v>
      </c>
      <c r="M3" s="90">
        <f t="shared" ref="M3:M24" si="0">B3/SUM($B3:$D3)</f>
        <v>0.65591662563597597</v>
      </c>
      <c r="N3" s="90">
        <f t="shared" ref="N3:N24" si="1">C3/SUM($B3:$D3)</f>
        <v>0.17996061053668122</v>
      </c>
      <c r="O3" s="90">
        <f t="shared" ref="O3:O24" si="2">D3/SUM($B3:$D3)</f>
        <v>0.16412276382734281</v>
      </c>
    </row>
    <row r="4" spans="1:15" x14ac:dyDescent="0.25">
      <c r="B4" s="16">
        <v>19470.635736338543</v>
      </c>
      <c r="C4" s="16">
        <v>5717.6377353151111</v>
      </c>
      <c r="D4" s="16">
        <v>4114.8852674311665</v>
      </c>
      <c r="L4" s="85" t="s">
        <v>4</v>
      </c>
      <c r="M4" s="90">
        <f t="shared" si="0"/>
        <v>0.66445518415625382</v>
      </c>
      <c r="N4" s="90">
        <f t="shared" si="1"/>
        <v>0.19512018435367084</v>
      </c>
      <c r="O4" s="90">
        <f t="shared" si="2"/>
        <v>0.14042463149007534</v>
      </c>
    </row>
    <row r="5" spans="1:15" x14ac:dyDescent="0.25">
      <c r="B5" s="16">
        <v>1004.0486846209803</v>
      </c>
      <c r="C5" s="16">
        <v>144.73800561505681</v>
      </c>
      <c r="D5" s="16">
        <v>132.20164292398886</v>
      </c>
      <c r="L5" s="85" t="s">
        <v>5</v>
      </c>
      <c r="M5" s="90">
        <f t="shared" si="0"/>
        <v>0.78380782918149394</v>
      </c>
      <c r="N5" s="90">
        <f t="shared" si="1"/>
        <v>0.11298932384341674</v>
      </c>
      <c r="O5" s="90">
        <f t="shared" si="2"/>
        <v>0.10320284697508929</v>
      </c>
    </row>
    <row r="6" spans="1:15" x14ac:dyDescent="0.25">
      <c r="B6" s="16">
        <v>1545.5445908398351</v>
      </c>
      <c r="C6" s="16">
        <v>166.50811149950695</v>
      </c>
      <c r="D6" s="16">
        <v>192.6964237698304</v>
      </c>
      <c r="L6" s="85" t="s">
        <v>6</v>
      </c>
      <c r="M6" s="90">
        <f t="shared" si="0"/>
        <v>0.81141635381501209</v>
      </c>
      <c r="N6" s="90">
        <f t="shared" si="1"/>
        <v>8.7417345002085797E-2</v>
      </c>
      <c r="O6" s="90">
        <f t="shared" si="2"/>
        <v>0.10116630118290226</v>
      </c>
    </row>
    <row r="7" spans="1:15" x14ac:dyDescent="0.25">
      <c r="B7" s="16">
        <v>16521.406404091318</v>
      </c>
      <c r="C7" s="16">
        <v>2994.1031255661051</v>
      </c>
      <c r="D7" s="16">
        <v>3847.4948376840384</v>
      </c>
      <c r="L7" s="85" t="s">
        <v>42</v>
      </c>
      <c r="M7" s="90">
        <f t="shared" si="0"/>
        <v>0.70716103735297686</v>
      </c>
      <c r="N7" s="90">
        <f t="shared" si="1"/>
        <v>0.12815574052417181</v>
      </c>
      <c r="O7" s="90">
        <f t="shared" si="2"/>
        <v>0.16468322212285127</v>
      </c>
    </row>
    <row r="8" spans="1:15" x14ac:dyDescent="0.25">
      <c r="B8" s="16">
        <v>8140.4028963271558</v>
      </c>
      <c r="C8" s="16">
        <v>777.82113743166394</v>
      </c>
      <c r="D8" s="16">
        <v>617.50685719765704</v>
      </c>
      <c r="L8" s="85" t="s">
        <v>41</v>
      </c>
      <c r="M8" s="90">
        <f t="shared" si="0"/>
        <v>0.85367372353674265</v>
      </c>
      <c r="N8" s="90">
        <f t="shared" si="1"/>
        <v>8.1569115815688154E-2</v>
      </c>
      <c r="O8" s="90">
        <f t="shared" si="2"/>
        <v>6.4757160647569229E-2</v>
      </c>
    </row>
    <row r="9" spans="1:15" x14ac:dyDescent="0.25">
      <c r="B9" s="16">
        <v>8051.4479651166794</v>
      </c>
      <c r="C9" s="16">
        <v>626.9684593023245</v>
      </c>
      <c r="D9" s="16">
        <v>497.10639534883734</v>
      </c>
      <c r="L9" s="85" t="s">
        <v>40</v>
      </c>
      <c r="M9" s="90">
        <f t="shared" si="0"/>
        <v>0.87749201034850643</v>
      </c>
      <c r="N9" s="90">
        <f t="shared" si="1"/>
        <v>6.833054329629884E-2</v>
      </c>
      <c r="O9" s="90">
        <f t="shared" si="2"/>
        <v>5.4177446355194739E-2</v>
      </c>
    </row>
    <row r="10" spans="1:15" x14ac:dyDescent="0.25">
      <c r="B10" s="16">
        <v>6175.769271347177</v>
      </c>
      <c r="C10" s="16">
        <v>637.02424256324127</v>
      </c>
      <c r="D10" s="16">
        <v>541.03428820439728</v>
      </c>
      <c r="L10" s="85" t="s">
        <v>39</v>
      </c>
      <c r="M10" s="90">
        <f t="shared" si="0"/>
        <v>0.83980335650110649</v>
      </c>
      <c r="N10" s="90">
        <f t="shared" si="1"/>
        <v>8.6624851669771991E-2</v>
      </c>
      <c r="O10" s="90">
        <f t="shared" si="2"/>
        <v>7.3571791829121505E-2</v>
      </c>
    </row>
    <row r="11" spans="1:15" x14ac:dyDescent="0.25">
      <c r="B11" s="16">
        <v>15527.334145531591</v>
      </c>
      <c r="C11" s="16">
        <v>1942.2582507703376</v>
      </c>
      <c r="D11" s="16">
        <v>2258.5532875088888</v>
      </c>
      <c r="L11" s="85" t="s">
        <v>38</v>
      </c>
      <c r="M11" s="90">
        <f t="shared" si="0"/>
        <v>0.787065058946393</v>
      </c>
      <c r="N11" s="90">
        <f t="shared" si="1"/>
        <v>9.8451130780333837E-2</v>
      </c>
      <c r="O11" s="90">
        <f t="shared" si="2"/>
        <v>0.11448381027327306</v>
      </c>
    </row>
    <row r="12" spans="1:15" x14ac:dyDescent="0.25">
      <c r="B12" s="16">
        <v>16807.739609805438</v>
      </c>
      <c r="C12" s="16">
        <v>2540.8085119006219</v>
      </c>
      <c r="D12" s="16">
        <v>2535.2757468184009</v>
      </c>
      <c r="L12" s="85" t="s">
        <v>37</v>
      </c>
      <c r="M12" s="90">
        <f t="shared" si="0"/>
        <v>0.76804399956718894</v>
      </c>
      <c r="N12" s="90">
        <f t="shared" si="1"/>
        <v>0.11610441242652621</v>
      </c>
      <c r="O12" s="90">
        <f t="shared" si="2"/>
        <v>0.11585158800628498</v>
      </c>
    </row>
    <row r="13" spans="1:15" x14ac:dyDescent="0.25">
      <c r="B13" s="16">
        <v>25621.7128528291</v>
      </c>
      <c r="C13" s="16">
        <v>6416.1483027586783</v>
      </c>
      <c r="D13" s="16">
        <v>7576.1842947985697</v>
      </c>
      <c r="L13" s="85" t="s">
        <v>36</v>
      </c>
      <c r="M13" s="90">
        <f t="shared" si="0"/>
        <v>0.64678354764141399</v>
      </c>
      <c r="N13" s="90">
        <f t="shared" si="1"/>
        <v>0.16196650026048026</v>
      </c>
      <c r="O13" s="90">
        <f t="shared" si="2"/>
        <v>0.19124995209810564</v>
      </c>
    </row>
    <row r="14" spans="1:15" x14ac:dyDescent="0.25">
      <c r="B14" s="16">
        <v>9097.2826009695436</v>
      </c>
      <c r="C14" s="16">
        <v>2212.9223945524077</v>
      </c>
      <c r="D14" s="16">
        <v>2520.5599704306128</v>
      </c>
      <c r="L14" s="85" t="s">
        <v>35</v>
      </c>
      <c r="M14" s="90">
        <f t="shared" si="0"/>
        <v>0.65775700934579417</v>
      </c>
      <c r="N14" s="90">
        <f t="shared" si="1"/>
        <v>0.15999999999999981</v>
      </c>
      <c r="O14" s="90">
        <f t="shared" si="2"/>
        <v>0.18224299065420599</v>
      </c>
    </row>
    <row r="15" spans="1:15" x14ac:dyDescent="0.25">
      <c r="B15" s="16">
        <v>2589.9490094186444</v>
      </c>
      <c r="C15" s="16">
        <v>1025.3981000324784</v>
      </c>
      <c r="D15" s="16">
        <v>2029.3812520298818</v>
      </c>
      <c r="L15" s="85" t="s">
        <v>34</v>
      </c>
      <c r="M15" s="90">
        <f t="shared" si="0"/>
        <v>0.4588261548761437</v>
      </c>
      <c r="N15" s="90">
        <f t="shared" si="1"/>
        <v>0.18165588038384281</v>
      </c>
      <c r="O15" s="90">
        <f t="shared" si="2"/>
        <v>0.35951796474001346</v>
      </c>
    </row>
    <row r="16" spans="1:15" x14ac:dyDescent="0.25">
      <c r="B16" s="16">
        <v>9878.4565207962787</v>
      </c>
      <c r="C16" s="16">
        <v>3163.9456650908596</v>
      </c>
      <c r="D16" s="16">
        <v>4820.7304679706622</v>
      </c>
      <c r="L16" s="85" t="s">
        <v>33</v>
      </c>
      <c r="M16" s="90">
        <f t="shared" si="0"/>
        <v>0.55300807043286915</v>
      </c>
      <c r="N16" s="90">
        <f t="shared" si="1"/>
        <v>0.17712154561017382</v>
      </c>
      <c r="O16" s="90">
        <f t="shared" si="2"/>
        <v>0.26987038395695706</v>
      </c>
    </row>
    <row r="17" spans="2:15" x14ac:dyDescent="0.25">
      <c r="B17" s="16">
        <v>20235.098409581391</v>
      </c>
      <c r="C17" s="16">
        <v>3524.9927036181225</v>
      </c>
      <c r="D17" s="16">
        <v>3153.1062364662798</v>
      </c>
      <c r="L17" s="85" t="s">
        <v>19</v>
      </c>
      <c r="M17" s="90">
        <f t="shared" si="0"/>
        <v>0.75186527065810227</v>
      </c>
      <c r="N17" s="90">
        <f t="shared" si="1"/>
        <v>0.13097636292782938</v>
      </c>
      <c r="O17" s="90">
        <f t="shared" si="2"/>
        <v>0.11715836641406842</v>
      </c>
    </row>
    <row r="18" spans="2:15" x14ac:dyDescent="0.25">
      <c r="B18" s="16">
        <v>17716.610353733056</v>
      </c>
      <c r="C18" s="16">
        <v>3304.1758258701384</v>
      </c>
      <c r="D18" s="16">
        <v>2584.8342092075654</v>
      </c>
      <c r="L18" s="85" t="s">
        <v>20</v>
      </c>
      <c r="M18" s="90">
        <f t="shared" si="0"/>
        <v>0.75052508944568397</v>
      </c>
      <c r="N18" s="90">
        <f t="shared" si="1"/>
        <v>0.13997411512371616</v>
      </c>
      <c r="O18" s="90">
        <f t="shared" si="2"/>
        <v>0.10950079543059991</v>
      </c>
    </row>
    <row r="19" spans="2:15" x14ac:dyDescent="0.25">
      <c r="B19" s="16">
        <v>12754.197482480193</v>
      </c>
      <c r="C19" s="16">
        <v>3149.4542827725709</v>
      </c>
      <c r="D19" s="16">
        <v>2796.44863662028</v>
      </c>
      <c r="L19" s="85" t="s">
        <v>21</v>
      </c>
      <c r="M19" s="90">
        <f t="shared" si="0"/>
        <v>0.68203898419725606</v>
      </c>
      <c r="N19" s="90">
        <f t="shared" si="1"/>
        <v>0.16841911086515418</v>
      </c>
      <c r="O19" s="90">
        <f t="shared" si="2"/>
        <v>0.14954190493758959</v>
      </c>
    </row>
    <row r="20" spans="2:15" x14ac:dyDescent="0.25">
      <c r="B20" s="16">
        <v>7631.3390299070106</v>
      </c>
      <c r="C20" s="16">
        <v>2676.5290273938167</v>
      </c>
      <c r="D20" s="16">
        <v>2168.1803216888657</v>
      </c>
      <c r="L20" s="85" t="s">
        <v>22</v>
      </c>
      <c r="M20" s="90">
        <f t="shared" si="0"/>
        <v>0.61167917902262847</v>
      </c>
      <c r="N20" s="90">
        <f t="shared" si="1"/>
        <v>0.21453339599910731</v>
      </c>
      <c r="O20" s="90">
        <f t="shared" si="2"/>
        <v>0.17378742497826416</v>
      </c>
    </row>
    <row r="21" spans="2:15" x14ac:dyDescent="0.25">
      <c r="B21" s="16">
        <v>5895.6270148390468</v>
      </c>
      <c r="C21" s="16">
        <v>916.0279862029206</v>
      </c>
      <c r="D21" s="16">
        <v>1233.2236468295557</v>
      </c>
      <c r="L21" s="85" t="s">
        <v>32</v>
      </c>
      <c r="M21" s="90">
        <f t="shared" si="0"/>
        <v>0.73284225566272332</v>
      </c>
      <c r="N21" s="90">
        <f t="shared" si="1"/>
        <v>0.11386473634941394</v>
      </c>
      <c r="O21" s="90">
        <f t="shared" si="2"/>
        <v>0.15329300798786274</v>
      </c>
    </row>
    <row r="22" spans="2:15" x14ac:dyDescent="0.25">
      <c r="B22" s="16">
        <v>7099.3505663653887</v>
      </c>
      <c r="C22" s="16">
        <v>1496.1181403111336</v>
      </c>
      <c r="D22" s="16">
        <v>1647.8586480713602</v>
      </c>
      <c r="L22" s="85" t="s">
        <v>25</v>
      </c>
      <c r="M22" s="90">
        <f t="shared" si="0"/>
        <v>0.69307074942545599</v>
      </c>
      <c r="N22" s="90">
        <f t="shared" si="1"/>
        <v>0.14605782754933319</v>
      </c>
      <c r="O22" s="90">
        <f t="shared" si="2"/>
        <v>0.16087142302521082</v>
      </c>
    </row>
    <row r="23" spans="2:15" x14ac:dyDescent="0.25">
      <c r="B23" s="16">
        <v>5159.3392614499662</v>
      </c>
      <c r="C23" s="16">
        <v>801.89794917241704</v>
      </c>
      <c r="D23" s="16">
        <v>999.78272702136383</v>
      </c>
      <c r="L23" s="85" t="s">
        <v>31</v>
      </c>
      <c r="M23" s="90">
        <f t="shared" si="0"/>
        <v>0.74117576269956265</v>
      </c>
      <c r="N23" s="90">
        <f t="shared" si="1"/>
        <v>0.11519834109882661</v>
      </c>
      <c r="O23" s="90">
        <f t="shared" si="2"/>
        <v>0.14362589620161076</v>
      </c>
    </row>
    <row r="24" spans="2:15" x14ac:dyDescent="0.25">
      <c r="B24" s="16">
        <v>2574.1494178510129</v>
      </c>
      <c r="C24" s="16">
        <v>700.21971577368004</v>
      </c>
      <c r="D24" s="16">
        <v>1318.915647484416</v>
      </c>
      <c r="L24" s="85" t="s">
        <v>28</v>
      </c>
      <c r="M24" s="90">
        <f t="shared" si="0"/>
        <v>0.56041581145540265</v>
      </c>
      <c r="N24" s="90">
        <f t="shared" si="1"/>
        <v>0.15244422001733646</v>
      </c>
      <c r="O24" s="90">
        <f t="shared" si="2"/>
        <v>0.28713996852726092</v>
      </c>
    </row>
    <row r="25" spans="2:15" x14ac:dyDescent="0.25">
      <c r="M25" s="6"/>
      <c r="N25" s="6"/>
      <c r="O25" s="6"/>
    </row>
    <row r="26" spans="2:15" x14ac:dyDescent="0.25">
      <c r="B26" s="43" t="s">
        <v>61</v>
      </c>
      <c r="C26" s="16"/>
      <c r="D26" s="16"/>
      <c r="M26" s="6"/>
      <c r="N26" s="6"/>
      <c r="O26" s="6"/>
    </row>
    <row r="27" spans="2:15" x14ac:dyDescent="0.25">
      <c r="B27" s="43" t="s">
        <v>62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23"/>
  <sheetViews>
    <sheetView workbookViewId="0">
      <selection activeCell="L7" sqref="L7"/>
    </sheetView>
  </sheetViews>
  <sheetFormatPr baseColWidth="10" defaultColWidth="9.140625" defaultRowHeight="15" x14ac:dyDescent="0.25"/>
  <cols>
    <col min="1" max="1" width="5.7109375" style="1" customWidth="1"/>
    <col min="2" max="2" width="13" style="1" customWidth="1"/>
    <col min="3" max="11" width="9.140625" style="1"/>
    <col min="12" max="12" width="41" style="1" customWidth="1"/>
    <col min="13" max="13" width="14.5703125" style="1" bestFit="1" customWidth="1"/>
    <col min="14" max="16384" width="9.140625" style="1"/>
  </cols>
  <sheetData>
    <row r="1" spans="2:13" x14ac:dyDescent="0.25">
      <c r="B1" s="41" t="s">
        <v>72</v>
      </c>
    </row>
    <row r="2" spans="2:13" x14ac:dyDescent="0.25">
      <c r="L2" s="92" t="s">
        <v>165</v>
      </c>
      <c r="M2" s="92" t="s">
        <v>73</v>
      </c>
    </row>
    <row r="3" spans="2:13" x14ac:dyDescent="0.25">
      <c r="B3" s="16"/>
      <c r="L3" s="85" t="s">
        <v>74</v>
      </c>
      <c r="M3" s="91">
        <v>11209.65750130495</v>
      </c>
    </row>
    <row r="4" spans="2:13" x14ac:dyDescent="0.25">
      <c r="B4" s="16"/>
      <c r="L4" s="85" t="s">
        <v>75</v>
      </c>
      <c r="M4" s="91">
        <v>2239.5511625488348</v>
      </c>
    </row>
    <row r="5" spans="2:13" x14ac:dyDescent="0.25">
      <c r="B5" s="16"/>
      <c r="L5" s="85" t="s">
        <v>76</v>
      </c>
      <c r="M5" s="91">
        <v>4858.1781020007875</v>
      </c>
    </row>
    <row r="6" spans="2:13" x14ac:dyDescent="0.25">
      <c r="B6" s="16"/>
      <c r="L6" s="85" t="s">
        <v>77</v>
      </c>
      <c r="M6" s="91">
        <v>332.10854753268285</v>
      </c>
    </row>
    <row r="7" spans="2:13" ht="60" x14ac:dyDescent="0.25">
      <c r="B7" s="16"/>
      <c r="L7" s="88" t="s">
        <v>78</v>
      </c>
      <c r="M7" s="91">
        <v>10070.616885724645</v>
      </c>
    </row>
    <row r="8" spans="2:13" x14ac:dyDescent="0.25">
      <c r="B8" s="16"/>
      <c r="L8" s="85" t="s">
        <v>79</v>
      </c>
      <c r="M8" s="91">
        <v>58314.445919027763</v>
      </c>
    </row>
    <row r="9" spans="2:13" x14ac:dyDescent="0.25">
      <c r="B9" s="16"/>
      <c r="L9" s="85" t="s">
        <v>80</v>
      </c>
      <c r="M9" s="91">
        <v>6923.8661436397342</v>
      </c>
    </row>
    <row r="10" spans="2:13" x14ac:dyDescent="0.25">
      <c r="B10" s="16"/>
      <c r="L10" s="85" t="s">
        <v>81</v>
      </c>
      <c r="M10" s="91">
        <v>99462.654014209926</v>
      </c>
    </row>
    <row r="11" spans="2:13" x14ac:dyDescent="0.25">
      <c r="B11" s="16"/>
      <c r="L11" s="85" t="s">
        <v>82</v>
      </c>
      <c r="M11" s="91">
        <v>77033.409711753164</v>
      </c>
    </row>
    <row r="12" spans="2:13" x14ac:dyDescent="0.25">
      <c r="B12" s="16"/>
      <c r="L12" s="100"/>
      <c r="M12" s="101"/>
    </row>
    <row r="13" spans="2:13" x14ac:dyDescent="0.25">
      <c r="B13" s="16"/>
      <c r="L13" s="85" t="s">
        <v>83</v>
      </c>
      <c r="M13" s="91">
        <f>SUM(M3:M11)</f>
        <v>270444.48798774253</v>
      </c>
    </row>
    <row r="14" spans="2:13" x14ac:dyDescent="0.25">
      <c r="B14" s="16"/>
      <c r="L14" s="85" t="s">
        <v>84</v>
      </c>
      <c r="M14" s="91">
        <v>53322.09284933313</v>
      </c>
    </row>
    <row r="16" spans="2:13" x14ac:dyDescent="0.25">
      <c r="M16" s="27"/>
    </row>
    <row r="22" spans="2:2" x14ac:dyDescent="0.25">
      <c r="B22" s="43" t="s">
        <v>61</v>
      </c>
    </row>
    <row r="23" spans="2:2" x14ac:dyDescent="0.25">
      <c r="B23" s="43" t="s">
        <v>62</v>
      </c>
    </row>
  </sheetData>
  <mergeCells count="1">
    <mergeCell ref="L12:M12"/>
  </mergeCells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Q20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5.7109375" style="1" customWidth="1"/>
    <col min="2" max="2" width="13.7109375" style="1" customWidth="1"/>
    <col min="3" max="3" width="6" style="1" bestFit="1" customWidth="1"/>
    <col min="4" max="4" width="14.7109375" style="1" customWidth="1"/>
    <col min="5" max="10" width="9.140625" style="1"/>
    <col min="11" max="11" width="22.7109375" style="1" customWidth="1"/>
    <col min="12" max="12" width="0" style="1" hidden="1" customWidth="1"/>
    <col min="13" max="13" width="9.140625" style="1"/>
    <col min="14" max="14" width="16.42578125" style="1" bestFit="1" customWidth="1"/>
    <col min="15" max="15" width="16.7109375" style="1" bestFit="1" customWidth="1"/>
    <col min="16" max="16" width="22.85546875" style="1" bestFit="1" customWidth="1"/>
    <col min="17" max="17" width="11" style="1" bestFit="1" customWidth="1"/>
    <col min="18" max="16384" width="9.140625" style="1"/>
  </cols>
  <sheetData>
    <row r="1" spans="2:17" x14ac:dyDescent="0.25">
      <c r="B1" s="41" t="s">
        <v>85</v>
      </c>
    </row>
    <row r="2" spans="2:17" x14ac:dyDescent="0.25">
      <c r="C2" s="1" t="s">
        <v>86</v>
      </c>
      <c r="D2" s="1" t="s">
        <v>87</v>
      </c>
      <c r="E2" s="1" t="s">
        <v>88</v>
      </c>
      <c r="F2" s="1" t="s">
        <v>89</v>
      </c>
      <c r="G2" s="1" t="s">
        <v>90</v>
      </c>
      <c r="K2" s="85"/>
      <c r="L2" s="92" t="s">
        <v>91</v>
      </c>
      <c r="M2" s="92" t="s">
        <v>86</v>
      </c>
      <c r="N2" s="92" t="s">
        <v>87</v>
      </c>
      <c r="O2" s="92" t="s">
        <v>88</v>
      </c>
      <c r="P2" s="92" t="s">
        <v>89</v>
      </c>
      <c r="Q2" s="92" t="s">
        <v>90</v>
      </c>
    </row>
    <row r="3" spans="2:17" x14ac:dyDescent="0.25">
      <c r="B3" s="1" t="s">
        <v>45</v>
      </c>
      <c r="C3" s="16">
        <v>4346.7017274776299</v>
      </c>
      <c r="D3" s="16">
        <v>7176.785887385653</v>
      </c>
      <c r="E3" s="16">
        <v>15333.272371111316</v>
      </c>
      <c r="F3" s="16">
        <v>4729.6961912052902</v>
      </c>
      <c r="G3" s="16">
        <f t="shared" ref="G3:G11" si="0">L3-SUM(D3:F3)</f>
        <v>6220.7059743118771</v>
      </c>
      <c r="H3" s="16"/>
      <c r="I3" s="16"/>
      <c r="J3" s="16"/>
      <c r="K3" s="85" t="s">
        <v>45</v>
      </c>
      <c r="L3" s="91">
        <v>33460.460424014134</v>
      </c>
      <c r="M3" s="90">
        <f>C3/SUM($C3:$G3)</f>
        <v>0.11497032520083292</v>
      </c>
      <c r="N3" s="90">
        <v>0.18982609323145078</v>
      </c>
      <c r="O3" s="90">
        <v>0.40556528177575235</v>
      </c>
      <c r="P3" s="90">
        <v>0.12510053445041946</v>
      </c>
      <c r="Q3" s="90">
        <v>0.16453776534154457</v>
      </c>
    </row>
    <row r="4" spans="2:17" x14ac:dyDescent="0.25">
      <c r="B4" s="1" t="s">
        <v>46</v>
      </c>
      <c r="C4" s="16">
        <v>13.806814851497986</v>
      </c>
      <c r="D4" s="16">
        <v>174.27675299414761</v>
      </c>
      <c r="E4" s="16">
        <v>144.75450724712186</v>
      </c>
      <c r="F4" s="16">
        <v>66.492214189975726</v>
      </c>
      <c r="G4" s="16">
        <f t="shared" si="0"/>
        <v>31.881337473428403</v>
      </c>
      <c r="H4" s="16"/>
      <c r="I4" s="16"/>
      <c r="J4" s="16"/>
      <c r="K4" s="85" t="s">
        <v>46</v>
      </c>
      <c r="L4" s="91">
        <v>417.40481190467358</v>
      </c>
      <c r="M4" s="90">
        <f t="shared" ref="M4:M11" si="1">C4/SUM($C4:$G4)</f>
        <v>3.2018651619764985E-2</v>
      </c>
      <c r="N4" s="90">
        <v>0.40415596932105069</v>
      </c>
      <c r="O4" s="90">
        <v>0.33569249590056449</v>
      </c>
      <c r="P4" s="90">
        <v>0.15419856530810502</v>
      </c>
      <c r="Q4" s="90">
        <v>7.393431785051495E-2</v>
      </c>
    </row>
    <row r="5" spans="2:17" x14ac:dyDescent="0.25">
      <c r="B5" s="1" t="s">
        <v>47</v>
      </c>
      <c r="C5" s="16">
        <v>21.192415805510198</v>
      </c>
      <c r="D5" s="16">
        <v>10.111770680866529</v>
      </c>
      <c r="E5" s="16">
        <v>6.4087320805044561</v>
      </c>
      <c r="F5" s="16">
        <v>9.0822702834811881</v>
      </c>
      <c r="G5" s="16">
        <f t="shared" si="0"/>
        <v>13.69562063930087</v>
      </c>
      <c r="H5" s="16"/>
      <c r="I5" s="16"/>
      <c r="J5" s="16"/>
      <c r="K5" s="85" t="s">
        <v>47</v>
      </c>
      <c r="L5" s="91">
        <v>39.298393684153041</v>
      </c>
      <c r="M5" s="90">
        <f t="shared" si="1"/>
        <v>0.35034108460941638</v>
      </c>
      <c r="N5" s="90">
        <v>0.16716209893991324</v>
      </c>
      <c r="O5" s="90">
        <v>0.10594554998639238</v>
      </c>
      <c r="P5" s="90">
        <v>0.15014297808385552</v>
      </c>
      <c r="Q5" s="90">
        <v>0.22640828838042246</v>
      </c>
    </row>
    <row r="6" spans="2:17" x14ac:dyDescent="0.25">
      <c r="B6" s="1" t="s">
        <v>48</v>
      </c>
      <c r="C6" s="16">
        <v>5257.3057813585037</v>
      </c>
      <c r="D6" s="16">
        <v>12275.363814711158</v>
      </c>
      <c r="E6" s="16">
        <v>9667.8797038942339</v>
      </c>
      <c r="F6" s="16">
        <v>6934.9908748615653</v>
      </c>
      <c r="G6" s="16">
        <f t="shared" si="0"/>
        <v>3201.1664667807672</v>
      </c>
      <c r="H6" s="16"/>
      <c r="I6" s="16"/>
      <c r="J6" s="16"/>
      <c r="K6" s="85" t="s">
        <v>48</v>
      </c>
      <c r="L6" s="91">
        <v>32079.400860247722</v>
      </c>
      <c r="M6" s="90">
        <f t="shared" si="1"/>
        <v>0.14080796766097242</v>
      </c>
      <c r="N6" s="90">
        <v>0.32877468097392615</v>
      </c>
      <c r="O6" s="90">
        <v>0.25893766680323149</v>
      </c>
      <c r="P6" s="90">
        <v>0.18574190116526093</v>
      </c>
      <c r="Q6" s="90">
        <v>8.5737783396608994E-2</v>
      </c>
    </row>
    <row r="7" spans="2:17" x14ac:dyDescent="0.25">
      <c r="B7" s="12" t="s">
        <v>49</v>
      </c>
      <c r="C7" s="16">
        <v>2352.6695451332589</v>
      </c>
      <c r="D7" s="16">
        <v>5186.2454162185595</v>
      </c>
      <c r="E7" s="16">
        <v>6937.6436362689865</v>
      </c>
      <c r="F7" s="16">
        <v>3771.7399564684447</v>
      </c>
      <c r="G7" s="16">
        <f t="shared" si="0"/>
        <v>1180.3878315422007</v>
      </c>
      <c r="H7" s="16"/>
      <c r="I7" s="16"/>
      <c r="J7" s="16"/>
      <c r="K7" s="93" t="s">
        <v>49</v>
      </c>
      <c r="L7" s="91">
        <v>17076.016840498192</v>
      </c>
      <c r="M7" s="90">
        <f t="shared" si="1"/>
        <v>0.12109256891774131</v>
      </c>
      <c r="N7" s="90">
        <v>0.26693752286073569</v>
      </c>
      <c r="O7" s="90">
        <v>0.35708248610156901</v>
      </c>
      <c r="P7" s="90">
        <v>0.19413252556579672</v>
      </c>
      <c r="Q7" s="90">
        <v>6.0754896554157174E-2</v>
      </c>
    </row>
    <row r="8" spans="2:17" x14ac:dyDescent="0.25">
      <c r="B8" s="1" t="s">
        <v>50</v>
      </c>
      <c r="C8" s="16">
        <v>5849.1508974550688</v>
      </c>
      <c r="D8" s="16">
        <v>2825.8408779665583</v>
      </c>
      <c r="E8" s="16">
        <v>8158.1342924921955</v>
      </c>
      <c r="F8" s="16">
        <v>3667.9601032263545</v>
      </c>
      <c r="G8" s="16">
        <f t="shared" si="0"/>
        <v>2165.32119569717</v>
      </c>
      <c r="H8" s="16"/>
      <c r="I8" s="16"/>
      <c r="J8" s="16"/>
      <c r="K8" s="85" t="s">
        <v>50</v>
      </c>
      <c r="L8" s="91">
        <v>16817.256469382279</v>
      </c>
      <c r="M8" s="90">
        <f t="shared" si="1"/>
        <v>0.25805372694451856</v>
      </c>
      <c r="N8" s="90">
        <v>0.12467087669574736</v>
      </c>
      <c r="O8" s="90">
        <v>0.35992180677155561</v>
      </c>
      <c r="P8" s="90">
        <v>0.16182362047339074</v>
      </c>
      <c r="Q8" s="90">
        <v>9.5529969114787783E-2</v>
      </c>
    </row>
    <row r="9" spans="2:17" x14ac:dyDescent="0.25">
      <c r="B9" s="1" t="s">
        <v>51</v>
      </c>
      <c r="C9" s="16">
        <v>744.66097834854338</v>
      </c>
      <c r="D9" s="16">
        <v>661.30128927963744</v>
      </c>
      <c r="E9" s="16">
        <v>1688.3404468314502</v>
      </c>
      <c r="F9" s="16">
        <v>825.00538407521685</v>
      </c>
      <c r="G9" s="16">
        <f t="shared" si="0"/>
        <v>301.41810425731455</v>
      </c>
      <c r="H9" s="16"/>
      <c r="I9" s="16"/>
      <c r="J9" s="16"/>
      <c r="K9" s="85" t="s">
        <v>51</v>
      </c>
      <c r="L9" s="91">
        <v>3476.0652244436187</v>
      </c>
      <c r="M9" s="90">
        <f t="shared" si="1"/>
        <v>0.17642958641949419</v>
      </c>
      <c r="N9" s="90">
        <v>0.15667950430951025</v>
      </c>
      <c r="O9" s="90">
        <v>0.40001183817954178</v>
      </c>
      <c r="P9" s="90">
        <v>0.1954652693485415</v>
      </c>
      <c r="Q9" s="90">
        <v>7.14138017429123E-2</v>
      </c>
    </row>
    <row r="10" spans="2:17" x14ac:dyDescent="0.25">
      <c r="B10" s="1" t="s">
        <v>52</v>
      </c>
      <c r="C10" s="16">
        <v>20628.863291015918</v>
      </c>
      <c r="D10" s="16">
        <v>38484.207473022994</v>
      </c>
      <c r="E10" s="16">
        <v>39686.349518508359</v>
      </c>
      <c r="F10" s="16">
        <v>19562.226328782446</v>
      </c>
      <c r="G10" s="16">
        <f t="shared" si="0"/>
        <v>17589.997056562308</v>
      </c>
      <c r="H10" s="16"/>
      <c r="I10" s="16"/>
      <c r="J10" s="16"/>
      <c r="K10" s="85" t="s">
        <v>52</v>
      </c>
      <c r="L10" s="91">
        <v>115322.78037687611</v>
      </c>
      <c r="M10" s="90">
        <f t="shared" si="1"/>
        <v>0.15173677003426975</v>
      </c>
      <c r="N10" s="90">
        <v>0.28307276348224014</v>
      </c>
      <c r="O10" s="90">
        <v>0.29191518725184168</v>
      </c>
      <c r="P10" s="90">
        <v>0.14389106156428541</v>
      </c>
      <c r="Q10" s="90">
        <v>0.12938421766736294</v>
      </c>
    </row>
    <row r="11" spans="2:17" x14ac:dyDescent="0.25">
      <c r="B11" s="1" t="s">
        <v>53</v>
      </c>
      <c r="C11" s="16">
        <v>14296.118562426418</v>
      </c>
      <c r="D11" s="16">
        <v>10239.276429504871</v>
      </c>
      <c r="E11" s="16">
        <v>17839.870805779185</v>
      </c>
      <c r="F11" s="16">
        <v>18747.252595932943</v>
      </c>
      <c r="G11" s="16">
        <f t="shared" si="0"/>
        <v>8317.2484763847169</v>
      </c>
      <c r="H11" s="16"/>
      <c r="I11" s="16"/>
      <c r="J11" s="16"/>
      <c r="K11" s="85" t="s">
        <v>53</v>
      </c>
      <c r="L11" s="91">
        <v>55143.648307601718</v>
      </c>
      <c r="M11" s="90">
        <f t="shared" si="1"/>
        <v>0.2058779746364178</v>
      </c>
      <c r="N11" s="90">
        <v>0.14745551275639993</v>
      </c>
      <c r="O11" s="90">
        <v>0.25691144440577462</v>
      </c>
      <c r="P11" s="90">
        <v>0.26997862235082914</v>
      </c>
      <c r="Q11" s="90">
        <v>0.11977644585057846</v>
      </c>
    </row>
    <row r="19" spans="2:2" x14ac:dyDescent="0.25">
      <c r="B19" s="43" t="s">
        <v>61</v>
      </c>
    </row>
    <row r="20" spans="2:2" x14ac:dyDescent="0.25">
      <c r="B20" s="43" t="s">
        <v>62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2</vt:i4>
      </vt:variant>
    </vt:vector>
  </HeadingPairs>
  <TitlesOfParts>
    <vt:vector size="26" baseType="lpstr">
      <vt:lpstr>A1 - Fig 1</vt:lpstr>
      <vt:lpstr>A1 - Fig 2</vt:lpstr>
      <vt:lpstr>A1 - Fig 3</vt:lpstr>
      <vt:lpstr>A1 - Fig 4</vt:lpstr>
      <vt:lpstr>A2 - Fig 1</vt:lpstr>
      <vt:lpstr>A2 - Fig 2</vt:lpstr>
      <vt:lpstr>A2 - Fig 3</vt:lpstr>
      <vt:lpstr>A2 - Fig 4</vt:lpstr>
      <vt:lpstr>A2 - Fig 5</vt:lpstr>
      <vt:lpstr>A2 - Fig 6</vt:lpstr>
      <vt:lpstr>A3 - Fig 1</vt:lpstr>
      <vt:lpstr>A3 - Fig 2 &amp; 3</vt:lpstr>
      <vt:lpstr>A3 - Fig 4</vt:lpstr>
      <vt:lpstr>A4 - Fig 1</vt:lpstr>
      <vt:lpstr>A4 - Fig 2</vt:lpstr>
      <vt:lpstr>A4 - Fig 3</vt:lpstr>
      <vt:lpstr>A5 - Fig 1</vt:lpstr>
      <vt:lpstr>A5 - Fig 2 &amp; 3</vt:lpstr>
      <vt:lpstr>A5 - Fig 4</vt:lpstr>
      <vt:lpstr>A5 - Fig 5</vt:lpstr>
      <vt:lpstr>A6 - Fig 1</vt:lpstr>
      <vt:lpstr>A6 - Fig 2</vt:lpstr>
      <vt:lpstr>A6 - Fig 3</vt:lpstr>
      <vt:lpstr>A6 - Fig 4</vt:lpstr>
      <vt:lpstr>'A4 - Fig 3'!_fil</vt:lpstr>
      <vt:lpstr>'A1 - Fig 4'!_FilterDatabase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2024-10-30T15:19:44Z</dcterms:modified>
</cp:coreProperties>
</file>