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spaceDESL\Donnees\RSU - Bilans Sociaux\RSU 2021\4. DIFFUSION\ZZ - Doc finaux\VF\Fichiers agrégés\"/>
    </mc:Choice>
  </mc:AlternateContent>
  <bookViews>
    <workbookView xWindow="0" yWindow="0" windowWidth="21945" windowHeight="10470"/>
  </bookViews>
  <sheets>
    <sheet name="A_tableaux_2021" sheetId="3" r:id="rId1"/>
    <sheet name="B_tableaux_2021" sheetId="2" r:id="rId2"/>
    <sheet name="Fig 1 - taux de réponse au RSU 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7" i="3" l="1"/>
  <c r="D256" i="3"/>
  <c r="D255" i="3"/>
  <c r="D254" i="3"/>
  <c r="D252" i="3"/>
  <c r="D251" i="3"/>
  <c r="D250" i="3"/>
  <c r="D253" i="3" s="1"/>
  <c r="D247" i="3"/>
  <c r="D246" i="3"/>
  <c r="D245" i="3"/>
  <c r="D244" i="3"/>
  <c r="D242" i="3"/>
  <c r="D241" i="3"/>
  <c r="D243" i="3" s="1"/>
  <c r="D238" i="3"/>
  <c r="D237" i="3"/>
  <c r="D236" i="3"/>
  <c r="D235" i="3"/>
  <c r="D233" i="3"/>
  <c r="D232" i="3"/>
  <c r="D231" i="3"/>
  <c r="D234" i="3" s="1"/>
  <c r="D230" i="3"/>
  <c r="D229" i="3"/>
  <c r="D228" i="3"/>
  <c r="D227" i="3"/>
  <c r="D225" i="3"/>
  <c r="D224" i="3"/>
  <c r="D223" i="3"/>
  <c r="D226" i="3" s="1"/>
  <c r="D222" i="3"/>
  <c r="D221" i="3"/>
  <c r="D220" i="3"/>
  <c r="D219" i="3"/>
  <c r="D217" i="3"/>
  <c r="D216" i="3"/>
  <c r="D215" i="3"/>
  <c r="D218" i="3" s="1"/>
  <c r="D214" i="3"/>
  <c r="D213" i="3"/>
  <c r="D212" i="3"/>
  <c r="D206" i="3"/>
  <c r="D205" i="3"/>
  <c r="D207" i="3" s="1"/>
  <c r="D203" i="3"/>
  <c r="D202" i="3"/>
  <c r="D201" i="3"/>
  <c r="D204" i="3" s="1"/>
  <c r="D199" i="3"/>
  <c r="D198" i="3"/>
  <c r="D197" i="3"/>
  <c r="D200" i="3" s="1"/>
  <c r="D195" i="3"/>
  <c r="D194" i="3"/>
  <c r="D196" i="3" s="1"/>
  <c r="D191" i="3"/>
  <c r="D190" i="3"/>
  <c r="D189" i="3"/>
  <c r="D187" i="3"/>
  <c r="D186" i="3"/>
  <c r="D185" i="3"/>
  <c r="D188" i="3" s="1"/>
  <c r="D184" i="3"/>
  <c r="D183" i="3"/>
  <c r="D182" i="3"/>
  <c r="D181" i="3"/>
  <c r="D177" i="3"/>
  <c r="D176" i="3"/>
  <c r="D175" i="3"/>
  <c r="D178" i="3" s="1"/>
  <c r="D172" i="3"/>
  <c r="D171" i="3"/>
  <c r="D170" i="3"/>
  <c r="D168" i="3"/>
  <c r="D167" i="3"/>
  <c r="D169" i="3" s="1"/>
  <c r="D165" i="3"/>
  <c r="D164" i="3"/>
  <c r="D166" i="3" s="1"/>
  <c r="D163" i="3"/>
  <c r="D162" i="3"/>
  <c r="D161" i="3"/>
  <c r="D160" i="3"/>
  <c r="D159" i="3"/>
  <c r="D158" i="3"/>
  <c r="D154" i="3"/>
  <c r="D153" i="3"/>
  <c r="D152" i="3"/>
  <c r="D155" i="3" s="1"/>
  <c r="D150" i="3"/>
  <c r="D149" i="3"/>
  <c r="D151" i="3" s="1"/>
  <c r="D147" i="3"/>
  <c r="D146" i="3"/>
  <c r="D148" i="3" s="1"/>
  <c r="D145" i="3"/>
  <c r="D144" i="3"/>
  <c r="D143" i="3"/>
  <c r="D142" i="3"/>
  <c r="D141" i="3"/>
  <c r="D140" i="3"/>
  <c r="D139" i="3"/>
  <c r="D137" i="3"/>
  <c r="D138" i="3" s="1"/>
  <c r="D136" i="3"/>
  <c r="D134" i="3"/>
  <c r="D133" i="3"/>
  <c r="D132" i="3"/>
  <c r="D135" i="3" s="1"/>
  <c r="D128" i="3"/>
  <c r="D127" i="3"/>
  <c r="D126" i="3"/>
  <c r="D129" i="3" s="1"/>
  <c r="D122" i="3"/>
  <c r="D121" i="3"/>
  <c r="D123" i="3" s="1"/>
  <c r="D119" i="3"/>
  <c r="D118" i="3"/>
  <c r="D120" i="3" s="1"/>
  <c r="D117" i="3"/>
  <c r="D116" i="3"/>
  <c r="D115" i="3"/>
  <c r="D113" i="3"/>
  <c r="D114" i="3" s="1"/>
  <c r="D112" i="3"/>
  <c r="D110" i="3"/>
  <c r="D109" i="3"/>
  <c r="D108" i="3"/>
  <c r="D111" i="3" s="1"/>
  <c r="D104" i="3"/>
  <c r="D103" i="3"/>
  <c r="D102" i="3"/>
  <c r="D105" i="3" s="1"/>
  <c r="D100" i="3"/>
  <c r="D99" i="3"/>
  <c r="D98" i="3"/>
  <c r="D101" i="3" s="1"/>
  <c r="D96" i="3"/>
  <c r="D95" i="3"/>
  <c r="D97" i="3" s="1"/>
  <c r="D89" i="3"/>
  <c r="D88" i="3"/>
  <c r="D87" i="3"/>
  <c r="D90" i="3" s="1"/>
  <c r="D86" i="3"/>
  <c r="D85" i="3"/>
  <c r="D84" i="3"/>
  <c r="D83" i="3"/>
  <c r="D81" i="3"/>
  <c r="D80" i="3"/>
  <c r="D79" i="3"/>
  <c r="D82" i="3" s="1"/>
  <c r="D78" i="3"/>
  <c r="D77" i="3"/>
  <c r="D76" i="3"/>
  <c r="D74" i="3"/>
  <c r="D73" i="3"/>
  <c r="D75" i="3" s="1"/>
  <c r="D71" i="3"/>
  <c r="D72" i="3" s="1"/>
  <c r="D70" i="3"/>
  <c r="D68" i="3"/>
  <c r="D67" i="3"/>
  <c r="D69" i="3" s="1"/>
  <c r="D65" i="3"/>
  <c r="D64" i="3"/>
  <c r="D66" i="3" s="1"/>
  <c r="D63" i="3"/>
  <c r="D62" i="3"/>
  <c r="D61" i="3"/>
  <c r="D55" i="3"/>
  <c r="D54" i="3"/>
  <c r="D53" i="3"/>
  <c r="D56" i="3" s="1"/>
  <c r="D52" i="3"/>
  <c r="D51" i="3"/>
  <c r="D50" i="3"/>
  <c r="D49" i="3"/>
  <c r="D48" i="3"/>
  <c r="D47" i="3"/>
  <c r="D46" i="3"/>
  <c r="D44" i="3"/>
  <c r="D45" i="3" s="1"/>
  <c r="D43" i="3"/>
  <c r="D42" i="3"/>
  <c r="D40" i="3"/>
  <c r="D39" i="3"/>
  <c r="D38" i="3"/>
  <c r="D41" i="3" s="1"/>
  <c r="D36" i="3"/>
  <c r="D37" i="3" s="1"/>
  <c r="D35" i="3"/>
  <c r="D34" i="3"/>
  <c r="D32" i="3"/>
  <c r="D33" i="3" s="1"/>
  <c r="D31" i="3"/>
  <c r="D25" i="3"/>
  <c r="D24" i="3"/>
  <c r="D23" i="3"/>
  <c r="D26" i="3" s="1"/>
  <c r="D21" i="3"/>
  <c r="D20" i="3"/>
  <c r="D19" i="3"/>
  <c r="D22" i="3" s="1"/>
  <c r="D17" i="3"/>
  <c r="D18" i="3" s="1"/>
  <c r="D16" i="3"/>
  <c r="D15" i="3"/>
  <c r="D14" i="3"/>
  <c r="D13" i="3"/>
  <c r="D12" i="3"/>
  <c r="D10" i="3"/>
  <c r="D9" i="3"/>
  <c r="D8" i="3"/>
  <c r="D11" i="3" s="1"/>
  <c r="D7" i="3"/>
  <c r="D6" i="3"/>
  <c r="D5" i="3"/>
  <c r="I68" i="2"/>
  <c r="C68" i="2"/>
  <c r="J68" i="2" s="1"/>
  <c r="D57" i="3" l="1"/>
  <c r="K68" i="2"/>
  <c r="D68" i="2"/>
  <c r="L68" i="2"/>
  <c r="E68" i="2"/>
  <c r="F68" i="2"/>
  <c r="G68" i="2"/>
  <c r="H68" i="2"/>
</calcChain>
</file>

<file path=xl/sharedStrings.xml><?xml version="1.0" encoding="utf-8"?>
<sst xmlns="http://schemas.openxmlformats.org/spreadsheetml/2006/main" count="431" uniqueCount="358">
  <si>
    <t>Régions</t>
  </si>
  <si>
    <t>Départements</t>
  </si>
  <si>
    <t>SDIS</t>
  </si>
  <si>
    <t>Centres de gestion et CNFPT</t>
  </si>
  <si>
    <t>Organismes départementaux</t>
  </si>
  <si>
    <t>Commune de moins de 1 000 habitants</t>
  </si>
  <si>
    <t>Commune de 1 000 à  1 999 habitants</t>
  </si>
  <si>
    <t>Commune de 2 000 à 3 499 habitants</t>
  </si>
  <si>
    <t>Commune de 3 500 à 4 999 habitants</t>
  </si>
  <si>
    <t>Commune de 5 000 à 9 999 habitants</t>
  </si>
  <si>
    <t>Commune de 10 000 à 19 999 habitants</t>
  </si>
  <si>
    <t>Commune de 20 000 et 49 999 habitants</t>
  </si>
  <si>
    <t>Commune de 50 000 et 79 999 habitants</t>
  </si>
  <si>
    <t>Commune de 80 000 et 99 999 habitants</t>
  </si>
  <si>
    <t>Commune de plus de 100 000 habitants</t>
  </si>
  <si>
    <t>Total des communes</t>
  </si>
  <si>
    <t>Total Etablissements communaux</t>
  </si>
  <si>
    <t>Communauté de commune</t>
  </si>
  <si>
    <t>Communauté d'aglomération</t>
  </si>
  <si>
    <t>Communautés urbaines et métropoles</t>
  </si>
  <si>
    <t>Total des EPCI à fiscalité propre</t>
  </si>
  <si>
    <t>Syndicats intercommunaux (SIVU, SIVOM)</t>
  </si>
  <si>
    <t>Syndicats mixtes</t>
  </si>
  <si>
    <t>Autres étab. publics intercommunaux</t>
  </si>
  <si>
    <t>Total des groupements intercom. sans FP</t>
  </si>
  <si>
    <t>Autres</t>
  </si>
  <si>
    <t>Ensemble</t>
  </si>
  <si>
    <t>Nombre de collectivités attendues</t>
  </si>
  <si>
    <t>Taux de réponse des collectivités au RSU 2021</t>
  </si>
  <si>
    <t>Taux de couverture en effectifs des collectivités au RSU 2021</t>
  </si>
  <si>
    <t>Effectifs (*)</t>
  </si>
  <si>
    <t>Affectés sur poste vacant</t>
  </si>
  <si>
    <t>Rempla-çants</t>
  </si>
  <si>
    <t>Pas de cadre d'emplois existant</t>
  </si>
  <si>
    <t>Besoins de service</t>
  </si>
  <si>
    <t>Com. de moins de 1000 hab. et group. de com. de moins de 15 000 hab.</t>
  </si>
  <si>
    <t>TNC des autres coll. (art. 2) avec quotité&lt;50%</t>
  </si>
  <si>
    <t>Com. de moins de 2000 hab. et group. de com. de moins de 10 000 hab. crées ou suppr.</t>
  </si>
  <si>
    <t xml:space="preserve">Autres contractuels (articles 38, 38bis, 47,136...)  </t>
  </si>
  <si>
    <t>CDI</t>
  </si>
  <si>
    <t>Part des femmes</t>
  </si>
  <si>
    <t>en %</t>
  </si>
  <si>
    <t>Adjoints administratifs</t>
  </si>
  <si>
    <t>Administrateur</t>
  </si>
  <si>
    <t>Attachés</t>
  </si>
  <si>
    <t>Rédacteurs</t>
  </si>
  <si>
    <t>Secrétaires de mairie</t>
  </si>
  <si>
    <t>Filière administrative</t>
  </si>
  <si>
    <t>Adjoints techniques</t>
  </si>
  <si>
    <t>Adjoints techniques des étab. d'ens.</t>
  </si>
  <si>
    <t>Agents de maîtrise</t>
  </si>
  <si>
    <t>Ingénieurs</t>
  </si>
  <si>
    <t>Ingénieurs en chef</t>
  </si>
  <si>
    <t>Techniciens</t>
  </si>
  <si>
    <t>Filière technique</t>
  </si>
  <si>
    <t>Conseillers des APS</t>
  </si>
  <si>
    <t>Educateurs des APS</t>
  </si>
  <si>
    <t>Opérateurs des APS</t>
  </si>
  <si>
    <t>Filière sportive</t>
  </si>
  <si>
    <t>Adjoints territoriaux du patrimoine</t>
  </si>
  <si>
    <t>Assistants d'enseignement artistique</t>
  </si>
  <si>
    <t>Ass. de cons. du pat.. et des bibliothèques</t>
  </si>
  <si>
    <t>Attachés de conservation du patrimoine</t>
  </si>
  <si>
    <t>Bibliothécaire</t>
  </si>
  <si>
    <t>Conservateurs des bibliothèques</t>
  </si>
  <si>
    <t>Conservateurs du patrimoine</t>
  </si>
  <si>
    <t>Directeurs d'étab. d'ens. artistique</t>
  </si>
  <si>
    <t>Professeur d'enseignement artistique</t>
  </si>
  <si>
    <t>Filière culturelle</t>
  </si>
  <si>
    <t>Auxiliaires de puériculture</t>
  </si>
  <si>
    <t>Auxiliaires de soins</t>
  </si>
  <si>
    <t>Biologistes, vétérinaires, pharmaciens</t>
  </si>
  <si>
    <t>Cadres de santé infirmiers, rééducateurs…</t>
  </si>
  <si>
    <t>Cadres de santé paramédicaux</t>
  </si>
  <si>
    <t>Infirmiers</t>
  </si>
  <si>
    <t>Infirmiers en soins généraux</t>
  </si>
  <si>
    <t>Masseurs-kiné., psychomotriciens et ortho.</t>
  </si>
  <si>
    <t>Médecins</t>
  </si>
  <si>
    <t>Psychologues</t>
  </si>
  <si>
    <t>Puéricultrices (décret n° 2014-923)</t>
  </si>
  <si>
    <t>Puéricultrices (décret n° 92-859)</t>
  </si>
  <si>
    <t>Puéricultrices-Cadres de santé</t>
  </si>
  <si>
    <t>Pédicures-podologues, ergothérapeutes…</t>
  </si>
  <si>
    <t>Sages-femmes</t>
  </si>
  <si>
    <t>Techniciens Paramedicaux</t>
  </si>
  <si>
    <t>Filière médico-sociale et médico-technique</t>
  </si>
  <si>
    <t>ASEM</t>
  </si>
  <si>
    <t>Agents sociaux</t>
  </si>
  <si>
    <t>Ass. socio-éducatifs (Décret n° 2017-901)</t>
  </si>
  <si>
    <t>Conseillers socio-éducatifs</t>
  </si>
  <si>
    <t>Educ. de jeunes enfants (Décret n° 2017)</t>
  </si>
  <si>
    <t>Moniteurs éduc. et intervenants familiaux</t>
  </si>
  <si>
    <t>Filière sociale</t>
  </si>
  <si>
    <t>Agents de police municipale</t>
  </si>
  <si>
    <t>Directeur de police municipale</t>
  </si>
  <si>
    <t>Gardes-champêtres</t>
  </si>
  <si>
    <t>Filière police municipale</t>
  </si>
  <si>
    <t>Capitaines, commandants, lieutenants-col.</t>
  </si>
  <si>
    <t>Infirmiers des sapeurs pompiers</t>
  </si>
  <si>
    <t>Médecins, pharmaciens</t>
  </si>
  <si>
    <t>Sapeurs et caporaux des sapeurs pompiers</t>
  </si>
  <si>
    <t>Sous-officiers des sapeurs pompiers</t>
  </si>
  <si>
    <t>Filière  incendie secours</t>
  </si>
  <si>
    <t>Adjoints territoriaux d'animation</t>
  </si>
  <si>
    <t>Animateurs</t>
  </si>
  <si>
    <t>Filière animation</t>
  </si>
  <si>
    <t xml:space="preserve">Effectifs titulaires </t>
  </si>
  <si>
    <t>Poids du grade dans le cadre d'emplois (en %)</t>
  </si>
  <si>
    <t>Part des femmes (en %)</t>
  </si>
  <si>
    <t>Part des agents fonctionnaires à temps non complets (en %)</t>
  </si>
  <si>
    <t>Siasp 2021</t>
  </si>
  <si>
    <t>FILIERE ADMINISTRATIVE</t>
  </si>
  <si>
    <t>Directeur général des services ou directeurs</t>
  </si>
  <si>
    <t>Directeur général des services ou directeurs adjoints</t>
  </si>
  <si>
    <t>EMPLOIS FONCTIONNELS ADMINISTRATIFS</t>
  </si>
  <si>
    <t>Administrateur général</t>
  </si>
  <si>
    <t>Administrateur hors classe</t>
  </si>
  <si>
    <t>ADMINSITRATEURS</t>
  </si>
  <si>
    <t>Attaché hors classe</t>
  </si>
  <si>
    <t>Directeur territorial</t>
  </si>
  <si>
    <t>Attaché principal</t>
  </si>
  <si>
    <t>Attaché</t>
  </si>
  <si>
    <t>ATTACHES</t>
  </si>
  <si>
    <t>Secrétaire de mairie</t>
  </si>
  <si>
    <t>SECRETAIRES DE MAIRIE</t>
  </si>
  <si>
    <t>Rédacteur principal 1ère classe</t>
  </si>
  <si>
    <t>Rédacteur principal 2ème classe</t>
  </si>
  <si>
    <t>Rédacteur</t>
  </si>
  <si>
    <t>REDACTEURS</t>
  </si>
  <si>
    <t>Adjoint administratif principal de 1ère classe</t>
  </si>
  <si>
    <t>Adjoint administratif principal de 2ème classe</t>
  </si>
  <si>
    <t>Adjoint administratif</t>
  </si>
  <si>
    <t>ADJOINTS ADMINISTRATIFS</t>
  </si>
  <si>
    <t>Autres emplois administratifs</t>
  </si>
  <si>
    <t>FILIERE TECHNIQUE</t>
  </si>
  <si>
    <t>Directeur général des services techniques</t>
  </si>
  <si>
    <t>Directeur des services techniques</t>
  </si>
  <si>
    <t>EMPLOIS FONCTIONNELS TECHNIQUES</t>
  </si>
  <si>
    <t>Ingénieur général</t>
  </si>
  <si>
    <t>Ingénieur en chef hors classe</t>
  </si>
  <si>
    <t>Ingénieur en chef</t>
  </si>
  <si>
    <t>INGENIEURS EN CHEF</t>
  </si>
  <si>
    <t>Ingénieur hors classe</t>
  </si>
  <si>
    <t>Ingénieur principal</t>
  </si>
  <si>
    <t>Ingénieur</t>
  </si>
  <si>
    <t>INGENIEURS</t>
  </si>
  <si>
    <t>Technicien principal de 1ère classe</t>
  </si>
  <si>
    <t>Technicien principal de 2ème classe</t>
  </si>
  <si>
    <t>Technicien</t>
  </si>
  <si>
    <t>TECHNICIENS</t>
  </si>
  <si>
    <t>Agent de maîtrise principal</t>
  </si>
  <si>
    <t>Agent de maîtrise</t>
  </si>
  <si>
    <t>AGENTS DE MAITRISE</t>
  </si>
  <si>
    <t>Adjoint technique principal de 1ère classe</t>
  </si>
  <si>
    <t>Adjoint technique principal de 2ème classe</t>
  </si>
  <si>
    <t>Adjoint technique</t>
  </si>
  <si>
    <t>ADJOINTS TECHNIQUES</t>
  </si>
  <si>
    <t>Adjoint technique principal de 1ère classe des établissements d enseignement</t>
  </si>
  <si>
    <t>Adjoint technique principal de 2ème classe des établissements d enseignement</t>
  </si>
  <si>
    <t>Adjoint technique des établissements d enseignement</t>
  </si>
  <si>
    <t>ADJOINTS TECHNIQUES DES ETABLISSEMENTS D ENSEIGNEMENT</t>
  </si>
  <si>
    <t>Autres emplois techniques</t>
  </si>
  <si>
    <t>FILIERE CULTURELLE</t>
  </si>
  <si>
    <t>Conservateur du patrimoine en chef</t>
  </si>
  <si>
    <t>Conservateur du patrimoine</t>
  </si>
  <si>
    <t>CONSERVATEURS DU PATRIMOINE</t>
  </si>
  <si>
    <t>Conservateur des bibliothèques en chef</t>
  </si>
  <si>
    <t>Conservateur des bibliothèques</t>
  </si>
  <si>
    <t>CONSERVATEURS DES BIBLIOTHEQUES</t>
  </si>
  <si>
    <t>Attaché principal de conservation du patrimoine</t>
  </si>
  <si>
    <t>Attaché de conservation du patrimoine</t>
  </si>
  <si>
    <t>ATTACHES DE CONSERVATION DU PATRIMOINE</t>
  </si>
  <si>
    <t>Bibliothécaire principal</t>
  </si>
  <si>
    <t>BIBLIOTHECAIRES</t>
  </si>
  <si>
    <t>Directeur d établissements d enseignement artistique de 1ère catégorie</t>
  </si>
  <si>
    <t>Directeur d établissements d enseignement artistique de 2ème catégorie</t>
  </si>
  <si>
    <t>DIRECTEURS D ETABLISSEMENTS D ENSEIGNEMENT ARTISTIQUE</t>
  </si>
  <si>
    <t>Professeur d enseignement artistique hors classe</t>
  </si>
  <si>
    <t>Professeur d enseignement artistique de classe normale</t>
  </si>
  <si>
    <t>PROFESSEUR D ENSEIGNEMENT ARTISTIQUE</t>
  </si>
  <si>
    <t>Assistant de conservation principal de 1ère classe</t>
  </si>
  <si>
    <t>Assistant de conservation principal de 2ème classe</t>
  </si>
  <si>
    <t>Assistant de conservation</t>
  </si>
  <si>
    <t>ASSISTANTS DE CONSERVATION DU PATRIMOINE ET DES BIBLIOTHEQUES</t>
  </si>
  <si>
    <t>Assistant d enseignement artistique principal de 1ère classe</t>
  </si>
  <si>
    <t>Assistant d enseignement artistique principal de 2ème classe</t>
  </si>
  <si>
    <t>Assistant d enseignement artistique</t>
  </si>
  <si>
    <t>ASSISTANTS D ENSEIGNEMENT ARTISTIQUE</t>
  </si>
  <si>
    <t>Adjoint territorial du patrimoine principal 1ère classe</t>
  </si>
  <si>
    <t>Adjoint territorial du patrimoine principal 2ème classe</t>
  </si>
  <si>
    <t>Adjoint territorial du patrimoine</t>
  </si>
  <si>
    <t>ADJOINTS TERRITORIAUX DU PATRIMOINE</t>
  </si>
  <si>
    <t>Autres emplois culturelles</t>
  </si>
  <si>
    <t>FILIERE SPORTIVE</t>
  </si>
  <si>
    <t>Conseiller principal</t>
  </si>
  <si>
    <t>Conseiller</t>
  </si>
  <si>
    <t>CONSEILLERS DES ACTIVITES PHYSIQUES ET SPORTIVES</t>
  </si>
  <si>
    <t>Educateur principal de 1ère classe</t>
  </si>
  <si>
    <t>Educateur principal de 2ème classe</t>
  </si>
  <si>
    <t>Educateur</t>
  </si>
  <si>
    <t>EDUCATEURS DES ACTIVITES PHYSIQUES ET SPORTIVES</t>
  </si>
  <si>
    <t>Opérateur principal</t>
  </si>
  <si>
    <t>Opérateur qualifié</t>
  </si>
  <si>
    <t>Opérateur</t>
  </si>
  <si>
    <t>OPERATEURS DES ACTIVITES PHYSIQUES ET SPORTIVES</t>
  </si>
  <si>
    <t>Autres emplois sportifs</t>
  </si>
  <si>
    <t>FILIERE SOCIALE</t>
  </si>
  <si>
    <t>Conseiller hors classe socio-éducatif</t>
  </si>
  <si>
    <t>Conseiller supérieur socio-éducatif</t>
  </si>
  <si>
    <t>Conseiller socio-éducatif</t>
  </si>
  <si>
    <t>CONSEILLERS SOCIO-EDUCATIFS</t>
  </si>
  <si>
    <t>Assistant socio-éducatif de classe exceptionnelle</t>
  </si>
  <si>
    <t>Assistant socio-éducatif</t>
  </si>
  <si>
    <t>ASSISTANTS SOCIAUX EDUCATIFS</t>
  </si>
  <si>
    <t>Educateur de jeunes enfants de classe exceptionnelle</t>
  </si>
  <si>
    <t>Educateur de jeunes enfants</t>
  </si>
  <si>
    <t>EDUCATEURS DE JEUNES ENFANTS</t>
  </si>
  <si>
    <t>Moniteur-éducatif et intervenant familial principal</t>
  </si>
  <si>
    <t>Moniteur-éducatif et intervenant familial</t>
  </si>
  <si>
    <t>MONITEURS EDUCATEURS ET INTERVENANTS FAMILIAUX</t>
  </si>
  <si>
    <t>Agent spécialisé principal de 1ère classe des écoles maternelles</t>
  </si>
  <si>
    <t>Agent spécialisé principal de 2ème classe des écoles maternelles</t>
  </si>
  <si>
    <t>AGENTS SPECIALISES DES ECOLES MATERNELLES</t>
  </si>
  <si>
    <t>Agent social principal de 1ère classe</t>
  </si>
  <si>
    <t>Agent social principal de 2ème classe</t>
  </si>
  <si>
    <t>Agent social</t>
  </si>
  <si>
    <t>AGENTS SOCIAUX</t>
  </si>
  <si>
    <t>Autres emplois sociaux</t>
  </si>
  <si>
    <t>FILIERE MEDICO-SOCIALE</t>
  </si>
  <si>
    <t>Médecin hors classe</t>
  </si>
  <si>
    <t>Médecin de 1ère classe</t>
  </si>
  <si>
    <t>Médecin de 2ème classe</t>
  </si>
  <si>
    <t>MEDECINS</t>
  </si>
  <si>
    <t>Psychologue hors classe</t>
  </si>
  <si>
    <t>Psychologue de classe normale</t>
  </si>
  <si>
    <t>PSYCHOLOGUES</t>
  </si>
  <si>
    <t>Sage-femme hors classe</t>
  </si>
  <si>
    <t>Sage-femme de classe normale</t>
  </si>
  <si>
    <t>SAGES-FEMMES</t>
  </si>
  <si>
    <t>Cadre supérieur de santé</t>
  </si>
  <si>
    <t>Cadre de santé 1ère classe</t>
  </si>
  <si>
    <t>Cadre de santé 2ème classe</t>
  </si>
  <si>
    <t>CADRE DE SANTE PARAMEDICAUX</t>
  </si>
  <si>
    <t>Puéricultrice cadre supérieur de santé</t>
  </si>
  <si>
    <t>Puéricultrice cadre de santé</t>
  </si>
  <si>
    <t>PUERICULTRICE - CADRE DE SANTE</t>
  </si>
  <si>
    <t>Puéricultrice de classe supérieure (1992)</t>
  </si>
  <si>
    <t>Puéricultrice de classe normale (1992)</t>
  </si>
  <si>
    <t>PUERICULTRICES (1992)</t>
  </si>
  <si>
    <t>Puéricultrice hors classe (2014)</t>
  </si>
  <si>
    <t>Puéricultrice de classe supérieure (2014)</t>
  </si>
  <si>
    <t>Puéricultrice de classe normale (2014)</t>
  </si>
  <si>
    <t>PUERICULTRICES (2014)</t>
  </si>
  <si>
    <t>Cadre de santé</t>
  </si>
  <si>
    <t>CADRES DE SANTE INFIRMIERS,REEDUCATEURS ET ASSISTANTS MEDICO-TECHNIQUES</t>
  </si>
  <si>
    <t>Infirmier en soins généraux hors classe</t>
  </si>
  <si>
    <t>Infirmier en soins généraux de classe supérieure</t>
  </si>
  <si>
    <t>Infirmier en soins généraux de classe normale</t>
  </si>
  <si>
    <t>INFIRMIERS EN SOINS GENERAUX</t>
  </si>
  <si>
    <t>Infirmier de classe supérieure</t>
  </si>
  <si>
    <t>Infirmier de classe normale</t>
  </si>
  <si>
    <t>INFIRMIERS</t>
  </si>
  <si>
    <t>Auxiliaire de puériculture principal de 1ère classe</t>
  </si>
  <si>
    <t>Auxiliaire de puériculture principal de 2ème classe</t>
  </si>
  <si>
    <t>AUXILIAIRES DE PUERICULTURE</t>
  </si>
  <si>
    <t>Auxiliaire de soins principal de 1ère classe</t>
  </si>
  <si>
    <t>Auxiliaire de soins principal de 2ème classe</t>
  </si>
  <si>
    <t>AUXILIAIRES DE SOINS</t>
  </si>
  <si>
    <t>Autres emplois médico-sociaux</t>
  </si>
  <si>
    <t>FILIERE MEDICO-TECHNIQUE</t>
  </si>
  <si>
    <t>Masseur-kinésithérapeute, psychomotricien et orthophoniste hors classe</t>
  </si>
  <si>
    <t>Masseur-kinésithérapeute, psychomotricien et orthophoniste de classe supérieure</t>
  </si>
  <si>
    <t>Masseur-kinésithérapeute, psychomotricien et orthophoniste, de classe normale</t>
  </si>
  <si>
    <t>MASSEURS-KINESITHERAPEUTES, PSYCHOMOTRICIENS, ORTHOPHONISTES</t>
  </si>
  <si>
    <t>Pédicure-podologue, ergothérapeute, orthoptiste et manipulateur d électroradiologie médicale hors classe</t>
  </si>
  <si>
    <t>Pédicure-podologue, ergothérapeute, orthoptiste et manipulateur d électroradiologie médicale de classe supérieure</t>
  </si>
  <si>
    <t>Pédicure-podologue, ergothérapeute, orthoptiste et manipulateur d électroradiologie médicale de classe normale</t>
  </si>
  <si>
    <t>PEDICURES-PODOLOGUE, ERGOTHERAPEUTES, ORTHOPTISTE, MANIPULATEUR D ELECTRORADIOLOGIE MEDICALE</t>
  </si>
  <si>
    <t>Biologiste, vétérinaire, pharmacien de classe exceptionnelle</t>
  </si>
  <si>
    <t>Biologiste, vétérinaire, pharmacien hors classe</t>
  </si>
  <si>
    <t>Biologiste, vétérinaire, pharmacien de classe normale</t>
  </si>
  <si>
    <t>BIOLOGISTES, VETERINAIRES, PHARMACIENS</t>
  </si>
  <si>
    <t>Technicien paramédical de classe supérieure</t>
  </si>
  <si>
    <t>Technicien paramédical de classe normale</t>
  </si>
  <si>
    <t>TECHNICIENS PARAMEDICAUX</t>
  </si>
  <si>
    <t>Autres emplois médico-techniques</t>
  </si>
  <si>
    <t>FILIERE POLICE MUNICIPALE</t>
  </si>
  <si>
    <t>Directeur principal de police municipale</t>
  </si>
  <si>
    <t>DIRECTEURS DE POLICE MUNICIPALE</t>
  </si>
  <si>
    <t>Chef de service de police municipale de 1ère classe</t>
  </si>
  <si>
    <t>Chef de service de police municipale de 2ème classe</t>
  </si>
  <si>
    <t>Chef de service de police municipale</t>
  </si>
  <si>
    <t>CHEFS DE SERVICE DE POLICE MINICIPALE</t>
  </si>
  <si>
    <t>Chef de police municipale</t>
  </si>
  <si>
    <t>Brigadier-chef principal</t>
  </si>
  <si>
    <t>Gardien-brigadier</t>
  </si>
  <si>
    <t>AGENTS DE POLICE MUNICIPALE</t>
  </si>
  <si>
    <t>Garde-champêtre chef principal</t>
  </si>
  <si>
    <t>Garde-champêtre chef</t>
  </si>
  <si>
    <t>GARDES-CHAMPETRES</t>
  </si>
  <si>
    <t>Autres emplois police municipale</t>
  </si>
  <si>
    <t>FILIERE INCENDIE-SECOURS</t>
  </si>
  <si>
    <t>Directeur départemental des services d incendie et secours</t>
  </si>
  <si>
    <t>Directeur départemental adjoint des services d incendie et secours</t>
  </si>
  <si>
    <t>EMPLOIS FONCTIONNELS DES SERVICES INCENDIE ET SECOURS</t>
  </si>
  <si>
    <t>Contrôleur général</t>
  </si>
  <si>
    <t>1 AGENT</t>
  </si>
  <si>
    <t>Colonel hors classe</t>
  </si>
  <si>
    <t>Colonel</t>
  </si>
  <si>
    <t>CONCEPTION ET DIRECTION DE SAPEURS-POMPIERS</t>
  </si>
  <si>
    <t>Lieutenant-colonel</t>
  </si>
  <si>
    <t>Commandant</t>
  </si>
  <si>
    <t>Capitaine</t>
  </si>
  <si>
    <t>CAPITAINES, COMMANDANTS,LIEUTENANTS-COLONELS DE SAPEURS-POMPIERS PROFESSIONNELS</t>
  </si>
  <si>
    <t>Médecin et pharmacien de classe exceptionnelle</t>
  </si>
  <si>
    <t>Médecin et pharmacien hors classe</t>
  </si>
  <si>
    <t>Médecin et pharmacien de classe normale</t>
  </si>
  <si>
    <t>MEDECINS, PHARMACIENS DE SAPEURS-POMPIERS PROFESSIONNELS</t>
  </si>
  <si>
    <t>Lieutenant hors classe</t>
  </si>
  <si>
    <t>Lieutenant de 1ère classe</t>
  </si>
  <si>
    <t>Lieutenant de 2ème classe</t>
  </si>
  <si>
    <t>LIEUTENANTS DE SAPEURS-POMPIERS PROFESSIONNELS</t>
  </si>
  <si>
    <t>Cadre supérieur de santé de sapeurs-pompiers professionnels</t>
  </si>
  <si>
    <t>Cadre de santé de sapeurs-pompiers professionnels de 1ère classe</t>
  </si>
  <si>
    <t>Cadre de santé de sapeurs-pompiers professionnels de 2ème classe</t>
  </si>
  <si>
    <t>CADRES DE SANTE DE SAPEURS-POMPIERS PROFESSIONNELS</t>
  </si>
  <si>
    <t>Infirmier SPP hors classe</t>
  </si>
  <si>
    <t>Infirmier SPP de classe supérieure</t>
  </si>
  <si>
    <t>Infirmier SPP de classe normale</t>
  </si>
  <si>
    <t>INFIRMIERS DE SAPEURS-POMPIERS PROFESSIONNELS</t>
  </si>
  <si>
    <t>Adjudant</t>
  </si>
  <si>
    <t>Sergent</t>
  </si>
  <si>
    <t>SOUS-OFFICIERS DE SAPEURS-POMPIERS PROFESSIONNELS</t>
  </si>
  <si>
    <t>Caporal-chef</t>
  </si>
  <si>
    <t>Caporal</t>
  </si>
  <si>
    <t>Sapeur</t>
  </si>
  <si>
    <t>SAPEURS ET CAPORAUX DE SAPEURS-POMPIERS PROFESSIONNELS</t>
  </si>
  <si>
    <t>Autres emplois incendie et secours</t>
  </si>
  <si>
    <t>FILIERE ANIMATION</t>
  </si>
  <si>
    <t>Animateur principal de 1ère classe</t>
  </si>
  <si>
    <t>Animateur principal de 2ème classe</t>
  </si>
  <si>
    <t>Animateur</t>
  </si>
  <si>
    <t>ANIMATEURS</t>
  </si>
  <si>
    <t>Adjoint d animation principal de 1ère classe</t>
  </si>
  <si>
    <t>Adjoint d animation principal de 2ème classe</t>
  </si>
  <si>
    <t>Adjoint d animation</t>
  </si>
  <si>
    <t>ADJOINTS D ANIMATION</t>
  </si>
  <si>
    <t>Autres emplois d animation</t>
  </si>
  <si>
    <t>MARINS-POMPIERS DE MARSEILLE</t>
  </si>
  <si>
    <t>EMPLOI HORS FILIERE ET AUTRES</t>
  </si>
  <si>
    <t>ENSEMBLE DES FONCTIONNAIRES</t>
  </si>
  <si>
    <t>Champ : France métropolitaine et DOM, hors ville de Paris et statuts de militaires</t>
  </si>
  <si>
    <t>Sources : Rapports sociaux uniques 2021</t>
  </si>
  <si>
    <t>Figure 1 : Taux de réponse au RSU 2021 par type de collectivité selon le type de collectivité</t>
  </si>
  <si>
    <t>B. Structure par grade des effectifs contractuels sur emploi permanent, part des femmes et part des agents à temps non complet</t>
  </si>
  <si>
    <t>A. Structure par grade des effectifs fonctionnaires, part des femmes et part des agents à temps non complet</t>
  </si>
  <si>
    <t>Source : Insee, SIASP 2021</t>
  </si>
  <si>
    <t>Champ : Fonctionnaires de la FPT en France (hors Mayotte et COM) en emploi principal au 31 décembre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</si>
</sst>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8" tint="-0.249977111117893"/>
      <name val="Arial"/>
      <family val="2"/>
    </font>
    <font>
      <b/>
      <sz val="12"/>
      <color theme="8" tint="-0.249977111117893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8" tint="-0.249977111117893"/>
      <name val="Arial"/>
      <family val="2"/>
    </font>
    <font>
      <b/>
      <sz val="11"/>
      <color theme="8" tint="-0.249977111117893"/>
      <name val="Calibri"/>
      <family val="2"/>
      <scheme val="minor"/>
    </font>
    <font>
      <b/>
      <sz val="12.5"/>
      <color theme="8" tint="-0.249977111117893"/>
      <name val="Arial"/>
      <family val="2"/>
    </font>
    <font>
      <b/>
      <sz val="12.5"/>
      <color theme="8" tint="-0.249977111117893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77111117893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77111117893"/>
      </top>
      <bottom/>
      <diagonal/>
    </border>
    <border>
      <left style="thin">
        <color theme="8" tint="-0.24994659260841701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4659260841701"/>
      </right>
      <top/>
      <bottom style="thin">
        <color theme="8" tint="-0.249977111117893"/>
      </bottom>
      <diagonal/>
    </border>
    <border>
      <left style="thin">
        <color theme="8" tint="-0.24994659260841701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/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4659260841701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4659260841701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4659260841701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4659260841701"/>
      </left>
      <right/>
      <top style="thin">
        <color theme="8" tint="-0.249977111117893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 style="thin">
        <color theme="8" tint="-0.249977111117893"/>
      </bottom>
      <diagonal/>
    </border>
    <border>
      <left style="thin">
        <color theme="8" tint="-0.24994659260841701"/>
      </left>
      <right/>
      <top/>
      <bottom style="thin">
        <color theme="8" tint="-0.249977111117893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77111117893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77111117893"/>
      </right>
      <top style="thin">
        <color theme="8" tint="-0.249977111117893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4659260841701"/>
      </top>
      <bottom/>
      <diagonal/>
    </border>
    <border>
      <left style="thin">
        <color theme="8" tint="-0.249977111117893"/>
      </left>
      <right/>
      <top style="thin">
        <color theme="8" tint="-0.24994659260841701"/>
      </top>
      <bottom style="thin">
        <color theme="8" tint="-0.249977111117893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vertical="center" wrapText="1"/>
    </xf>
    <xf numFmtId="0" fontId="0" fillId="2" borderId="2" xfId="0" applyFill="1" applyBorder="1"/>
    <xf numFmtId="3" fontId="0" fillId="2" borderId="3" xfId="0" applyNumberFormat="1" applyFill="1" applyBorder="1" applyAlignment="1">
      <alignment horizontal="center"/>
    </xf>
    <xf numFmtId="9" fontId="0" fillId="2" borderId="4" xfId="1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9" fontId="0" fillId="2" borderId="5" xfId="1" applyNumberFormat="1" applyFont="1" applyFill="1" applyBorder="1" applyAlignment="1">
      <alignment horizontal="center"/>
    </xf>
    <xf numFmtId="0" fontId="0" fillId="2" borderId="3" xfId="0" applyFill="1" applyBorder="1"/>
    <xf numFmtId="3" fontId="0" fillId="2" borderId="4" xfId="0" applyNumberFormat="1" applyFill="1" applyBorder="1" applyAlignment="1">
      <alignment horizontal="center"/>
    </xf>
    <xf numFmtId="0" fontId="0" fillId="2" borderId="6" xfId="0" applyFill="1" applyBorder="1"/>
    <xf numFmtId="3" fontId="0" fillId="2" borderId="7" xfId="0" applyNumberFormat="1" applyFill="1" applyBorder="1" applyAlignment="1">
      <alignment horizontal="center"/>
    </xf>
    <xf numFmtId="9" fontId="0" fillId="2" borderId="7" xfId="1" applyNumberFormat="1" applyFont="1" applyFill="1" applyBorder="1" applyAlignment="1">
      <alignment horizontal="center"/>
    </xf>
    <xf numFmtId="0" fontId="0" fillId="2" borderId="8" xfId="0" applyFill="1" applyBorder="1"/>
    <xf numFmtId="9" fontId="0" fillId="2" borderId="1" xfId="1" applyNumberFormat="1" applyFont="1" applyFill="1" applyBorder="1" applyAlignment="1">
      <alignment horizontal="center"/>
    </xf>
    <xf numFmtId="0" fontId="2" fillId="2" borderId="8" xfId="0" applyFont="1" applyFill="1" applyBorder="1"/>
    <xf numFmtId="9" fontId="2" fillId="2" borderId="1" xfId="1" applyNumberFormat="1" applyFont="1" applyFill="1" applyBorder="1" applyAlignment="1">
      <alignment horizontal="center"/>
    </xf>
    <xf numFmtId="9" fontId="0" fillId="2" borderId="0" xfId="1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/>
    </xf>
    <xf numFmtId="3" fontId="0" fillId="2" borderId="11" xfId="0" applyNumberFormat="1" applyFill="1" applyBorder="1" applyAlignment="1">
      <alignment vertical="center"/>
    </xf>
    <xf numFmtId="1" fontId="0" fillId="2" borderId="10" xfId="0" applyNumberFormat="1" applyFill="1" applyBorder="1" applyAlignment="1">
      <alignment vertical="center"/>
    </xf>
    <xf numFmtId="1" fontId="0" fillId="2" borderId="11" xfId="0" applyNumberFormat="1" applyFill="1" applyBorder="1" applyAlignment="1">
      <alignment vertical="center"/>
    </xf>
    <xf numFmtId="1" fontId="0" fillId="3" borderId="12" xfId="1" applyNumberFormat="1" applyFont="1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1" fontId="0" fillId="2" borderId="13" xfId="0" applyNumberFormat="1" applyFill="1" applyBorder="1" applyAlignment="1">
      <alignment vertical="center"/>
    </xf>
    <xf numFmtId="1" fontId="0" fillId="2" borderId="0" xfId="0" applyNumberFormat="1" applyFill="1" applyBorder="1" applyAlignment="1">
      <alignment vertical="center"/>
    </xf>
    <xf numFmtId="1" fontId="0" fillId="3" borderId="14" xfId="1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" fontId="0" fillId="2" borderId="16" xfId="0" applyNumberFormat="1" applyFill="1" applyBorder="1" applyAlignment="1">
      <alignment vertical="center"/>
    </xf>
    <xf numFmtId="1" fontId="0" fillId="2" borderId="15" xfId="0" applyNumberFormat="1" applyFill="1" applyBorder="1" applyAlignment="1">
      <alignment vertical="center"/>
    </xf>
    <xf numFmtId="1" fontId="0" fillId="2" borderId="16" xfId="0" applyNumberFormat="1" applyFill="1" applyBorder="1" applyAlignment="1">
      <alignment vertical="center"/>
    </xf>
    <xf numFmtId="1" fontId="0" fillId="3" borderId="17" xfId="1" applyNumberFormat="1" applyFont="1" applyFill="1" applyBorder="1" applyAlignment="1">
      <alignment vertical="center"/>
    </xf>
    <xf numFmtId="0" fontId="0" fillId="2" borderId="13" xfId="0" applyFill="1" applyBorder="1"/>
    <xf numFmtId="3" fontId="0" fillId="2" borderId="0" xfId="0" applyNumberFormat="1" applyFill="1" applyBorder="1"/>
    <xf numFmtId="1" fontId="0" fillId="2" borderId="13" xfId="0" applyNumberFormat="1" applyFill="1" applyBorder="1"/>
    <xf numFmtId="1" fontId="0" fillId="2" borderId="0" xfId="0" applyNumberFormat="1" applyFill="1" applyBorder="1"/>
    <xf numFmtId="1" fontId="0" fillId="3" borderId="14" xfId="1" applyNumberFormat="1" applyFont="1" applyFill="1" applyBorder="1"/>
    <xf numFmtId="0" fontId="2" fillId="2" borderId="15" xfId="0" applyFont="1" applyFill="1" applyBorder="1"/>
    <xf numFmtId="3" fontId="0" fillId="2" borderId="16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1" fontId="0" fillId="3" borderId="17" xfId="1" applyNumberFormat="1" applyFont="1" applyFill="1" applyBorder="1"/>
    <xf numFmtId="0" fontId="0" fillId="2" borderId="10" xfId="0" applyFill="1" applyBorder="1"/>
    <xf numFmtId="3" fontId="0" fillId="2" borderId="11" xfId="0" applyNumberFormat="1" applyFill="1" applyBorder="1"/>
    <xf numFmtId="1" fontId="0" fillId="2" borderId="10" xfId="0" applyNumberFormat="1" applyFill="1" applyBorder="1"/>
    <xf numFmtId="1" fontId="0" fillId="2" borderId="11" xfId="0" applyNumberFormat="1" applyFill="1" applyBorder="1"/>
    <xf numFmtId="1" fontId="0" fillId="3" borderId="12" xfId="1" applyNumberFormat="1" applyFont="1" applyFill="1" applyBorder="1"/>
    <xf numFmtId="0" fontId="2" fillId="2" borderId="13" xfId="0" applyFont="1" applyFill="1" applyBorder="1"/>
    <xf numFmtId="0" fontId="2" fillId="2" borderId="9" xfId="0" applyFont="1" applyFill="1" applyBorder="1"/>
    <xf numFmtId="3" fontId="0" fillId="2" borderId="18" xfId="0" applyNumberFormat="1" applyFill="1" applyBorder="1"/>
    <xf numFmtId="1" fontId="0" fillId="2" borderId="9" xfId="0" applyNumberFormat="1" applyFill="1" applyBorder="1"/>
    <xf numFmtId="1" fontId="0" fillId="2" borderId="18" xfId="0" applyNumberFormat="1" applyFill="1" applyBorder="1"/>
    <xf numFmtId="1" fontId="0" fillId="3" borderId="19" xfId="1" applyNumberFormat="1" applyFont="1" applyFill="1" applyBorder="1"/>
    <xf numFmtId="3" fontId="5" fillId="2" borderId="21" xfId="0" applyNumberFormat="1" applyFont="1" applyFill="1" applyBorder="1" applyAlignment="1">
      <alignment horizontal="center" vertical="center" wrapText="1"/>
    </xf>
    <xf numFmtId="3" fontId="5" fillId="2" borderId="20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top" wrapText="1"/>
    </xf>
    <xf numFmtId="3" fontId="7" fillId="2" borderId="20" xfId="0" applyNumberFormat="1" applyFont="1" applyFill="1" applyBorder="1" applyAlignment="1">
      <alignment horizontal="right" vertical="top" wrapText="1"/>
    </xf>
    <xf numFmtId="3" fontId="7" fillId="2" borderId="20" xfId="0" applyNumberFormat="1" applyFont="1" applyFill="1" applyBorder="1" applyAlignment="1">
      <alignment horizontal="center" vertical="top" wrapText="1"/>
    </xf>
    <xf numFmtId="164" fontId="7" fillId="2" borderId="20" xfId="0" applyNumberFormat="1" applyFont="1" applyFill="1" applyBorder="1" applyAlignment="1">
      <alignment horizontal="right" vertical="top" wrapText="1"/>
    </xf>
    <xf numFmtId="164" fontId="0" fillId="2" borderId="0" xfId="0" applyNumberFormat="1" applyFill="1"/>
    <xf numFmtId="0" fontId="8" fillId="2" borderId="20" xfId="0" applyFont="1" applyFill="1" applyBorder="1" applyAlignment="1">
      <alignment horizontal="left" vertical="top" wrapText="1"/>
    </xf>
    <xf numFmtId="3" fontId="0" fillId="2" borderId="23" xfId="0" applyNumberFormat="1" applyFont="1" applyFill="1" applyBorder="1" applyAlignment="1">
      <alignment horizontal="right" vertical="top" wrapText="1"/>
    </xf>
    <xf numFmtId="165" fontId="0" fillId="2" borderId="23" xfId="0" applyNumberFormat="1" applyFont="1" applyFill="1" applyBorder="1" applyAlignment="1">
      <alignment horizontal="right" vertical="top" wrapText="1"/>
    </xf>
    <xf numFmtId="0" fontId="9" fillId="2" borderId="20" xfId="0" applyFont="1" applyFill="1" applyBorder="1" applyAlignment="1">
      <alignment horizontal="left" vertical="top" wrapText="1"/>
    </xf>
    <xf numFmtId="3" fontId="2" fillId="2" borderId="24" xfId="0" applyNumberFormat="1" applyFont="1" applyFill="1" applyBorder="1" applyAlignment="1">
      <alignment horizontal="right" vertical="top" wrapText="1"/>
    </xf>
    <xf numFmtId="165" fontId="2" fillId="2" borderId="24" xfId="0" applyNumberFormat="1" applyFont="1" applyFill="1" applyBorder="1" applyAlignment="1">
      <alignment horizontal="right" vertical="top" wrapText="1"/>
    </xf>
    <xf numFmtId="3" fontId="2" fillId="2" borderId="23" xfId="0" applyNumberFormat="1" applyFont="1" applyFill="1" applyBorder="1" applyAlignment="1">
      <alignment horizontal="right" vertical="top" wrapText="1"/>
    </xf>
    <xf numFmtId="165" fontId="2" fillId="2" borderId="23" xfId="0" applyNumberFormat="1" applyFont="1" applyFill="1" applyBorder="1" applyAlignment="1">
      <alignment horizontal="right" vertical="top" wrapText="1"/>
    </xf>
    <xf numFmtId="0" fontId="8" fillId="2" borderId="25" xfId="0" applyFont="1" applyFill="1" applyBorder="1" applyAlignment="1">
      <alignment horizontal="left" vertical="top" wrapText="1"/>
    </xf>
    <xf numFmtId="3" fontId="0" fillId="2" borderId="26" xfId="0" applyNumberFormat="1" applyFont="1" applyFill="1" applyBorder="1" applyAlignment="1">
      <alignment horizontal="right" vertical="top" wrapText="1"/>
    </xf>
    <xf numFmtId="165" fontId="0" fillId="2" borderId="27" xfId="0" applyNumberFormat="1" applyFont="1" applyFill="1" applyBorder="1" applyAlignment="1">
      <alignment horizontal="right" vertical="top" wrapText="1"/>
    </xf>
    <xf numFmtId="165" fontId="0" fillId="2" borderId="28" xfId="0" applyNumberFormat="1" applyFont="1" applyFill="1" applyBorder="1" applyAlignment="1">
      <alignment horizontal="right" vertical="top" wrapText="1"/>
    </xf>
    <xf numFmtId="0" fontId="9" fillId="2" borderId="25" xfId="0" applyFont="1" applyFill="1" applyBorder="1" applyAlignment="1">
      <alignment horizontal="left" vertical="top" wrapText="1"/>
    </xf>
    <xf numFmtId="3" fontId="2" fillId="2" borderId="29" xfId="0" applyNumberFormat="1" applyFont="1" applyFill="1" applyBorder="1" applyAlignment="1">
      <alignment horizontal="right" vertical="top" wrapText="1"/>
    </xf>
    <xf numFmtId="165" fontId="2" fillId="2" borderId="30" xfId="0" applyNumberFormat="1" applyFont="1" applyFill="1" applyBorder="1" applyAlignment="1">
      <alignment horizontal="right" vertical="top" wrapText="1"/>
    </xf>
    <xf numFmtId="3" fontId="0" fillId="2" borderId="31" xfId="0" applyNumberFormat="1" applyFont="1" applyFill="1" applyBorder="1" applyAlignment="1">
      <alignment horizontal="right" vertical="top" wrapText="1"/>
    </xf>
    <xf numFmtId="165" fontId="0" fillId="2" borderId="32" xfId="0" applyNumberFormat="1" applyFont="1" applyFill="1" applyBorder="1" applyAlignment="1">
      <alignment horizontal="right" vertical="top" wrapText="1"/>
    </xf>
    <xf numFmtId="3" fontId="0" fillId="2" borderId="33" xfId="0" applyNumberFormat="1" applyFont="1" applyFill="1" applyBorder="1" applyAlignment="1">
      <alignment horizontal="right" vertical="top" wrapText="1"/>
    </xf>
    <xf numFmtId="165" fontId="0" fillId="2" borderId="34" xfId="0" applyNumberFormat="1" applyFont="1" applyFill="1" applyBorder="1" applyAlignment="1">
      <alignment horizontal="right" vertical="top" wrapText="1"/>
    </xf>
    <xf numFmtId="3" fontId="2" fillId="2" borderId="33" xfId="0" applyNumberFormat="1" applyFont="1" applyFill="1" applyBorder="1" applyAlignment="1">
      <alignment horizontal="right" vertical="top" wrapText="1"/>
    </xf>
    <xf numFmtId="165" fontId="2" fillId="2" borderId="34" xfId="0" applyNumberFormat="1" applyFont="1" applyFill="1" applyBorder="1" applyAlignment="1">
      <alignment horizontal="right" vertical="top" wrapText="1"/>
    </xf>
    <xf numFmtId="3" fontId="0" fillId="2" borderId="35" xfId="0" applyNumberFormat="1" applyFont="1" applyFill="1" applyBorder="1" applyAlignment="1">
      <alignment horizontal="right" vertical="top" wrapText="1"/>
    </xf>
    <xf numFmtId="165" fontId="0" fillId="2" borderId="36" xfId="0" applyNumberFormat="1" applyFont="1" applyFill="1" applyBorder="1" applyAlignment="1">
      <alignment horizontal="right" vertical="top" wrapText="1"/>
    </xf>
    <xf numFmtId="165" fontId="0" fillId="2" borderId="37" xfId="0" applyNumberFormat="1" applyFont="1" applyFill="1" applyBorder="1" applyAlignment="1">
      <alignment horizontal="right" vertical="top" wrapText="1"/>
    </xf>
    <xf numFmtId="165" fontId="0" fillId="2" borderId="38" xfId="0" applyNumberFormat="1" applyFont="1" applyFill="1" applyBorder="1" applyAlignment="1">
      <alignment horizontal="right" vertical="top" wrapText="1"/>
    </xf>
    <xf numFmtId="3" fontId="5" fillId="2" borderId="22" xfId="0" applyNumberFormat="1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vertical="top" wrapText="1"/>
    </xf>
    <xf numFmtId="3" fontId="0" fillId="2" borderId="20" xfId="0" applyNumberFormat="1" applyFont="1" applyFill="1" applyBorder="1" applyAlignment="1">
      <alignment horizontal="right" vertical="top" wrapText="1"/>
    </xf>
    <xf numFmtId="165" fontId="0" fillId="2" borderId="20" xfId="0" applyNumberFormat="1" applyFont="1" applyFill="1" applyBorder="1" applyAlignment="1">
      <alignment horizontal="right" vertical="top" wrapText="1"/>
    </xf>
    <xf numFmtId="165" fontId="0" fillId="2" borderId="39" xfId="0" applyNumberFormat="1" applyFont="1" applyFill="1" applyBorder="1" applyAlignment="1">
      <alignment horizontal="right" vertical="top" wrapText="1"/>
    </xf>
    <xf numFmtId="165" fontId="0" fillId="2" borderId="40" xfId="0" applyNumberFormat="1" applyFont="1" applyFill="1" applyBorder="1" applyAlignment="1">
      <alignment horizontal="right" vertical="top" wrapText="1"/>
    </xf>
    <xf numFmtId="165" fontId="0" fillId="2" borderId="41" xfId="0" applyNumberFormat="1" applyFont="1" applyFill="1" applyBorder="1" applyAlignment="1">
      <alignment horizontal="right" vertical="top" wrapText="1"/>
    </xf>
    <xf numFmtId="165" fontId="0" fillId="2" borderId="0" xfId="0" applyNumberFormat="1" applyFont="1" applyFill="1" applyBorder="1" applyAlignment="1">
      <alignment horizontal="right" vertical="top" wrapText="1"/>
    </xf>
    <xf numFmtId="165" fontId="2" fillId="2" borderId="41" xfId="0" applyNumberFormat="1" applyFont="1" applyFill="1" applyBorder="1" applyAlignment="1">
      <alignment horizontal="right" vertical="top" wrapText="1"/>
    </xf>
    <xf numFmtId="165" fontId="2" fillId="2" borderId="0" xfId="0" applyNumberFormat="1" applyFont="1" applyFill="1" applyBorder="1" applyAlignment="1">
      <alignment horizontal="right" vertical="top" wrapText="1"/>
    </xf>
    <xf numFmtId="3" fontId="2" fillId="2" borderId="42" xfId="0" applyNumberFormat="1" applyFont="1" applyFill="1" applyBorder="1" applyAlignment="1">
      <alignment horizontal="right" vertical="top" wrapText="1"/>
    </xf>
    <xf numFmtId="165" fontId="2" fillId="2" borderId="43" xfId="0" applyNumberFormat="1" applyFont="1" applyFill="1" applyBorder="1" applyAlignment="1">
      <alignment horizontal="right" vertical="top" wrapText="1"/>
    </xf>
    <xf numFmtId="165" fontId="2" fillId="2" borderId="44" xfId="0" applyNumberFormat="1" applyFont="1" applyFill="1" applyBorder="1" applyAlignment="1">
      <alignment horizontal="right" vertical="top" wrapText="1"/>
    </xf>
    <xf numFmtId="3" fontId="5" fillId="2" borderId="25" xfId="0" applyNumberFormat="1" applyFont="1" applyFill="1" applyBorder="1" applyAlignment="1">
      <alignment horizontal="center" vertical="center" wrapText="1"/>
    </xf>
    <xf numFmtId="3" fontId="5" fillId="2" borderId="45" xfId="0" applyNumberFormat="1" applyFont="1" applyFill="1" applyBorder="1" applyAlignment="1">
      <alignment horizontal="center" vertical="center" wrapText="1"/>
    </xf>
    <xf numFmtId="3" fontId="5" fillId="2" borderId="46" xfId="0" applyNumberFormat="1" applyFont="1" applyFill="1" applyBorder="1" applyAlignment="1">
      <alignment horizontal="center" vertical="center" wrapText="1"/>
    </xf>
    <xf numFmtId="3" fontId="5" fillId="2" borderId="47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wrapText="1"/>
    </xf>
    <xf numFmtId="165" fontId="2" fillId="2" borderId="22" xfId="0" applyNumberFormat="1" applyFont="1" applyFill="1" applyBorder="1" applyAlignment="1">
      <alignment horizontal="right" vertical="top" wrapText="1"/>
    </xf>
    <xf numFmtId="3" fontId="7" fillId="2" borderId="23" xfId="0" applyNumberFormat="1" applyFont="1" applyFill="1" applyBorder="1" applyAlignment="1">
      <alignment wrapText="1"/>
    </xf>
    <xf numFmtId="3" fontId="0" fillId="2" borderId="39" xfId="0" applyNumberFormat="1" applyFont="1" applyFill="1" applyBorder="1" applyAlignment="1">
      <alignment horizontal="right" vertical="top" wrapText="1"/>
    </xf>
    <xf numFmtId="165" fontId="0" fillId="2" borderId="48" xfId="0" applyNumberFormat="1" applyFont="1" applyFill="1" applyBorder="1" applyAlignment="1">
      <alignment horizontal="right" vertical="top" wrapText="1"/>
    </xf>
    <xf numFmtId="3" fontId="0" fillId="2" borderId="41" xfId="0" applyNumberFormat="1" applyFont="1" applyFill="1" applyBorder="1" applyAlignment="1">
      <alignment horizontal="right" vertical="top" wrapText="1"/>
    </xf>
    <xf numFmtId="165" fontId="0" fillId="2" borderId="49" xfId="0" applyNumberFormat="1" applyFont="1" applyFill="1" applyBorder="1" applyAlignment="1">
      <alignment horizontal="right" vertical="top" wrapText="1"/>
    </xf>
    <xf numFmtId="3" fontId="2" fillId="2" borderId="41" xfId="0" applyNumberFormat="1" applyFont="1" applyFill="1" applyBorder="1" applyAlignment="1">
      <alignment horizontal="right" vertical="top" wrapText="1"/>
    </xf>
    <xf numFmtId="165" fontId="2" fillId="2" borderId="49" xfId="0" applyNumberFormat="1" applyFont="1" applyFill="1" applyBorder="1" applyAlignment="1">
      <alignment horizontal="right" vertical="top" wrapText="1"/>
    </xf>
    <xf numFmtId="3" fontId="2" fillId="2" borderId="43" xfId="0" applyNumberFormat="1" applyFont="1" applyFill="1" applyBorder="1" applyAlignment="1">
      <alignment horizontal="right" vertical="top" wrapText="1"/>
    </xf>
    <xf numFmtId="165" fontId="2" fillId="2" borderId="50" xfId="0" applyNumberFormat="1" applyFont="1" applyFill="1" applyBorder="1" applyAlignment="1">
      <alignment horizontal="right" vertical="top" wrapText="1"/>
    </xf>
    <xf numFmtId="3" fontId="5" fillId="2" borderId="49" xfId="0" applyNumberFormat="1" applyFont="1" applyFill="1" applyBorder="1" applyAlignment="1">
      <alignment horizontal="center" vertical="top" wrapText="1"/>
    </xf>
    <xf numFmtId="164" fontId="10" fillId="2" borderId="27" xfId="0" applyNumberFormat="1" applyFont="1" applyFill="1" applyBorder="1" applyAlignment="1">
      <alignment vertical="top" wrapText="1"/>
    </xf>
    <xf numFmtId="0" fontId="6" fillId="2" borderId="25" xfId="0" applyFont="1" applyFill="1" applyBorder="1" applyAlignment="1">
      <alignment horizontal="left" vertical="top" wrapText="1"/>
    </xf>
    <xf numFmtId="3" fontId="7" fillId="2" borderId="26" xfId="0" applyNumberFormat="1" applyFont="1" applyFill="1" applyBorder="1" applyAlignment="1">
      <alignment horizontal="right" vertical="top" wrapText="1"/>
    </xf>
    <xf numFmtId="3" fontId="7" fillId="2" borderId="27" xfId="0" applyNumberFormat="1" applyFont="1" applyFill="1" applyBorder="1" applyAlignment="1">
      <alignment wrapText="1"/>
    </xf>
    <xf numFmtId="164" fontId="7" fillId="2" borderId="51" xfId="0" applyNumberFormat="1" applyFont="1" applyFill="1" applyBorder="1" applyAlignment="1">
      <alignment wrapText="1"/>
    </xf>
    <xf numFmtId="164" fontId="7" fillId="2" borderId="39" xfId="0" applyNumberFormat="1" applyFont="1" applyFill="1" applyBorder="1" applyAlignment="1">
      <alignment wrapText="1"/>
    </xf>
    <xf numFmtId="165" fontId="0" fillId="2" borderId="52" xfId="0" applyNumberFormat="1" applyFont="1" applyFill="1" applyBorder="1" applyAlignment="1">
      <alignment horizontal="right" vertical="top" wrapText="1"/>
    </xf>
    <xf numFmtId="165" fontId="2" fillId="2" borderId="53" xfId="0" applyNumberFormat="1" applyFont="1" applyFill="1" applyBorder="1" applyAlignment="1">
      <alignment horizontal="right" vertical="top" wrapText="1"/>
    </xf>
    <xf numFmtId="165" fontId="2" fillId="2" borderId="54" xfId="0" applyNumberFormat="1" applyFont="1" applyFill="1" applyBorder="1" applyAlignment="1">
      <alignment horizontal="right" vertical="top" wrapText="1"/>
    </xf>
    <xf numFmtId="0" fontId="2" fillId="2" borderId="0" xfId="0" applyFont="1" applyFill="1"/>
    <xf numFmtId="3" fontId="0" fillId="2" borderId="42" xfId="0" applyNumberFormat="1" applyFont="1" applyFill="1" applyBorder="1" applyAlignment="1">
      <alignment horizontal="right" vertical="top" wrapText="1"/>
    </xf>
    <xf numFmtId="165" fontId="0" fillId="2" borderId="43" xfId="0" applyNumberFormat="1" applyFont="1" applyFill="1" applyBorder="1" applyAlignment="1">
      <alignment horizontal="right" vertical="top" wrapText="1"/>
    </xf>
    <xf numFmtId="165" fontId="0" fillId="2" borderId="44" xfId="0" applyNumberFormat="1" applyFont="1" applyFill="1" applyBorder="1" applyAlignment="1">
      <alignment horizontal="right" vertical="top" wrapText="1"/>
    </xf>
    <xf numFmtId="3" fontId="7" fillId="2" borderId="39" xfId="0" applyNumberFormat="1" applyFont="1" applyFill="1" applyBorder="1" applyAlignment="1">
      <alignment horizontal="right" vertical="top" wrapText="1"/>
    </xf>
    <xf numFmtId="3" fontId="7" fillId="2" borderId="40" xfId="0" applyNumberFormat="1" applyFont="1" applyFill="1" applyBorder="1" applyAlignment="1">
      <alignment wrapText="1"/>
    </xf>
    <xf numFmtId="164" fontId="7" fillId="2" borderId="32" xfId="0" applyNumberFormat="1" applyFont="1" applyFill="1" applyBorder="1" applyAlignment="1">
      <alignment wrapText="1"/>
    </xf>
    <xf numFmtId="0" fontId="9" fillId="2" borderId="37" xfId="0" applyFont="1" applyFill="1" applyBorder="1" applyAlignment="1">
      <alignment horizontal="left" vertical="top" wrapText="1"/>
    </xf>
    <xf numFmtId="0" fontId="8" fillId="2" borderId="37" xfId="0" applyFont="1" applyFill="1" applyBorder="1" applyAlignment="1">
      <alignment horizontal="left" vertical="top" wrapText="1"/>
    </xf>
    <xf numFmtId="0" fontId="9" fillId="2" borderId="39" xfId="0" applyFont="1" applyFill="1" applyBorder="1" applyAlignment="1">
      <alignment horizontal="left" vertical="top" wrapText="1"/>
    </xf>
    <xf numFmtId="3" fontId="5" fillId="2" borderId="55" xfId="0" applyNumberFormat="1" applyFont="1" applyFill="1" applyBorder="1" applyAlignment="1">
      <alignment horizontal="center" vertical="center" wrapText="1"/>
    </xf>
    <xf numFmtId="3" fontId="5" fillId="2" borderId="56" xfId="0" applyNumberFormat="1" applyFont="1" applyFill="1" applyBorder="1" applyAlignment="1">
      <alignment horizontal="center" vertical="center" wrapText="1"/>
    </xf>
    <xf numFmtId="3" fontId="5" fillId="2" borderId="57" xfId="0" applyNumberFormat="1" applyFont="1" applyFill="1" applyBorder="1" applyAlignment="1">
      <alignment horizontal="center" vertical="center" wrapText="1"/>
    </xf>
    <xf numFmtId="3" fontId="0" fillId="2" borderId="43" xfId="0" applyNumberFormat="1" applyFont="1" applyFill="1" applyBorder="1" applyAlignment="1">
      <alignment horizontal="right" vertical="top" wrapText="1"/>
    </xf>
    <xf numFmtId="165" fontId="0" fillId="2" borderId="50" xfId="0" applyNumberFormat="1" applyFont="1" applyFill="1" applyBorder="1" applyAlignment="1">
      <alignment horizontal="right" vertical="top" wrapText="1"/>
    </xf>
    <xf numFmtId="3" fontId="7" fillId="2" borderId="39" xfId="0" applyNumberFormat="1" applyFont="1" applyFill="1" applyBorder="1" applyAlignment="1">
      <alignment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5" fillId="2" borderId="27" xfId="0" applyNumberFormat="1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 applyAlignment="1">
      <alignment horizontal="right" vertical="top" wrapText="1"/>
    </xf>
    <xf numFmtId="164" fontId="0" fillId="2" borderId="41" xfId="0" applyNumberFormat="1" applyFont="1" applyFill="1" applyBorder="1" applyAlignment="1">
      <alignment horizontal="right" vertical="top" wrapText="1"/>
    </xf>
    <xf numFmtId="164" fontId="0" fillId="2" borderId="34" xfId="0" applyNumberFormat="1" applyFont="1" applyFill="1" applyBorder="1" applyAlignment="1">
      <alignment horizontal="right" vertical="top" wrapText="1"/>
    </xf>
    <xf numFmtId="164" fontId="2" fillId="2" borderId="43" xfId="0" applyNumberFormat="1" applyFont="1" applyFill="1" applyBorder="1" applyAlignment="1">
      <alignment horizontal="right" vertical="top" wrapText="1"/>
    </xf>
    <xf numFmtId="164" fontId="2" fillId="2" borderId="50" xfId="0" applyNumberFormat="1" applyFont="1" applyFill="1" applyBorder="1" applyAlignment="1">
      <alignment horizontal="right" vertical="top" wrapText="1"/>
    </xf>
    <xf numFmtId="164" fontId="2" fillId="2" borderId="41" xfId="0" applyNumberFormat="1" applyFont="1" applyFill="1" applyBorder="1" applyAlignment="1">
      <alignment horizontal="right" vertical="top" wrapText="1"/>
    </xf>
    <xf numFmtId="164" fontId="2" fillId="2" borderId="34" xfId="0" applyNumberFormat="1" applyFont="1" applyFill="1" applyBorder="1" applyAlignment="1">
      <alignment horizontal="right" vertical="top" wrapText="1"/>
    </xf>
    <xf numFmtId="164" fontId="0" fillId="2" borderId="39" xfId="0" applyNumberFormat="1" applyFont="1" applyFill="1" applyBorder="1" applyAlignment="1">
      <alignment horizontal="right" vertical="top" wrapText="1"/>
    </xf>
    <xf numFmtId="164" fontId="0" fillId="2" borderId="32" xfId="0" applyNumberFormat="1" applyFont="1" applyFill="1" applyBorder="1" applyAlignment="1">
      <alignment horizontal="right" vertical="top" wrapText="1"/>
    </xf>
    <xf numFmtId="164" fontId="11" fillId="2" borderId="43" xfId="0" applyNumberFormat="1" applyFont="1" applyFill="1" applyBorder="1" applyAlignment="1">
      <alignment wrapText="1"/>
    </xf>
    <xf numFmtId="164" fontId="11" fillId="2" borderId="50" xfId="0" applyNumberFormat="1" applyFont="1" applyFill="1" applyBorder="1" applyAlignment="1">
      <alignment wrapText="1"/>
    </xf>
    <xf numFmtId="0" fontId="6" fillId="2" borderId="52" xfId="0" applyFont="1" applyFill="1" applyBorder="1" applyAlignment="1">
      <alignment horizontal="left" vertical="top" wrapText="1"/>
    </xf>
    <xf numFmtId="3" fontId="7" fillId="2" borderId="33" xfId="0" applyNumberFormat="1" applyFont="1" applyFill="1" applyBorder="1" applyAlignment="1">
      <alignment horizontal="right" vertical="top" wrapText="1"/>
    </xf>
    <xf numFmtId="3" fontId="7" fillId="2" borderId="41" xfId="0" applyNumberFormat="1" applyFont="1" applyFill="1" applyBorder="1" applyAlignment="1">
      <alignment wrapText="1"/>
    </xf>
    <xf numFmtId="164" fontId="7" fillId="2" borderId="34" xfId="0" applyNumberFormat="1" applyFont="1" applyFill="1" applyBorder="1" applyAlignment="1">
      <alignment wrapText="1"/>
    </xf>
    <xf numFmtId="0" fontId="8" fillId="2" borderId="31" xfId="0" applyFont="1" applyFill="1" applyBorder="1" applyAlignment="1">
      <alignment horizontal="left" vertical="top" wrapText="1"/>
    </xf>
    <xf numFmtId="165" fontId="0" fillId="2" borderId="10" xfId="0" applyNumberFormat="1" applyFont="1" applyFill="1" applyBorder="1" applyAlignment="1">
      <alignment horizontal="right" vertical="top" wrapText="1"/>
    </xf>
    <xf numFmtId="0" fontId="8" fillId="2" borderId="58" xfId="0" applyFont="1" applyFill="1" applyBorder="1" applyAlignment="1">
      <alignment horizontal="left" vertical="top" wrapText="1"/>
    </xf>
    <xf numFmtId="165" fontId="0" fillId="2" borderId="13" xfId="0" applyNumberFormat="1" applyFont="1" applyFill="1" applyBorder="1" applyAlignment="1">
      <alignment horizontal="right" vertical="top" wrapText="1"/>
    </xf>
    <xf numFmtId="0" fontId="9" fillId="2" borderId="59" xfId="0" applyFont="1" applyFill="1" applyBorder="1" applyAlignment="1">
      <alignment horizontal="left" vertical="top" wrapText="1"/>
    </xf>
    <xf numFmtId="165" fontId="2" fillId="2" borderId="15" xfId="0" applyNumberFormat="1" applyFont="1" applyFill="1" applyBorder="1" applyAlignment="1">
      <alignment horizontal="right" vertical="top" wrapText="1"/>
    </xf>
    <xf numFmtId="0" fontId="8" fillId="2" borderId="52" xfId="0" applyFont="1" applyFill="1" applyBorder="1" applyAlignment="1">
      <alignment horizontal="left" vertical="top" wrapText="1"/>
    </xf>
    <xf numFmtId="0" fontId="12" fillId="2" borderId="42" xfId="0" applyFont="1" applyFill="1" applyBorder="1" applyAlignment="1">
      <alignment horizontal="left" vertical="top" wrapText="1"/>
    </xf>
    <xf numFmtId="3" fontId="13" fillId="2" borderId="42" xfId="0" applyNumberFormat="1" applyFont="1" applyFill="1" applyBorder="1" applyAlignment="1">
      <alignment horizontal="right" vertical="top" wrapText="1"/>
    </xf>
    <xf numFmtId="3" fontId="13" fillId="2" borderId="43" xfId="0" applyNumberFormat="1" applyFont="1" applyFill="1" applyBorder="1" applyAlignment="1">
      <alignment wrapText="1"/>
    </xf>
    <xf numFmtId="164" fontId="13" fillId="2" borderId="50" xfId="0" applyNumberFormat="1" applyFont="1" applyFill="1" applyBorder="1" applyAlignment="1">
      <alignment wrapText="1"/>
    </xf>
    <xf numFmtId="0" fontId="14" fillId="0" borderId="22" xfId="0" applyFont="1" applyBorder="1" applyAlignment="1">
      <alignment horizontal="left" vertical="top" wrapText="1"/>
    </xf>
    <xf numFmtId="3" fontId="15" fillId="0" borderId="60" xfId="0" applyNumberFormat="1" applyFont="1" applyBorder="1" applyAlignment="1">
      <alignment horizontal="right" vertical="top" wrapText="1"/>
    </xf>
    <xf numFmtId="3" fontId="14" fillId="0" borderId="43" xfId="0" applyNumberFormat="1" applyFont="1" applyBorder="1" applyAlignment="1">
      <alignment horizontal="center" vertical="top" wrapText="1"/>
    </xf>
    <xf numFmtId="164" fontId="15" fillId="0" borderId="61" xfId="0" applyNumberFormat="1" applyFont="1" applyBorder="1" applyAlignment="1">
      <alignment horizontal="right" vertical="top" wrapText="1"/>
    </xf>
    <xf numFmtId="164" fontId="15" fillId="0" borderId="22" xfId="0" applyNumberFormat="1" applyFont="1" applyBorder="1" applyAlignment="1">
      <alignment horizontal="right" vertical="top" wrapText="1"/>
    </xf>
    <xf numFmtId="0" fontId="5" fillId="2" borderId="26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0" fillId="2" borderId="22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63"/>
  <sheetViews>
    <sheetView tabSelected="1" zoomScaleNormal="100" workbookViewId="0"/>
  </sheetViews>
  <sheetFormatPr baseColWidth="10" defaultColWidth="11.5703125" defaultRowHeight="15" x14ac:dyDescent="0.25"/>
  <cols>
    <col min="1" max="1" width="5.7109375" style="1" customWidth="1"/>
    <col min="2" max="2" width="66.7109375" style="1" customWidth="1"/>
    <col min="3" max="6" width="17.7109375" style="1" customWidth="1"/>
    <col min="7" max="7" width="4.28515625" style="1" customWidth="1"/>
    <col min="8" max="16384" width="11.5703125" style="1"/>
  </cols>
  <sheetData>
    <row r="1" spans="2:8" x14ac:dyDescent="0.25">
      <c r="B1" s="186" t="s">
        <v>355</v>
      </c>
    </row>
    <row r="2" spans="2:8" ht="60" x14ac:dyDescent="0.25">
      <c r="B2" s="180"/>
      <c r="C2" s="58" t="s">
        <v>106</v>
      </c>
      <c r="D2" s="58" t="s">
        <v>107</v>
      </c>
      <c r="E2" s="58" t="s">
        <v>108</v>
      </c>
      <c r="F2" s="58" t="s">
        <v>109</v>
      </c>
    </row>
    <row r="3" spans="2:8" x14ac:dyDescent="0.25">
      <c r="B3" s="181"/>
      <c r="C3" s="59" t="s">
        <v>110</v>
      </c>
      <c r="D3" s="59" t="s">
        <v>110</v>
      </c>
      <c r="E3" s="59" t="s">
        <v>110</v>
      </c>
      <c r="F3" s="59" t="s">
        <v>110</v>
      </c>
    </row>
    <row r="4" spans="2:8" ht="15.75" x14ac:dyDescent="0.25">
      <c r="B4" s="60" t="s">
        <v>111</v>
      </c>
      <c r="C4" s="61">
        <v>353792</v>
      </c>
      <c r="D4" s="62"/>
      <c r="E4" s="63">
        <v>84.768168867583213</v>
      </c>
      <c r="F4" s="63">
        <v>4.7544885130246017</v>
      </c>
      <c r="H4" s="64"/>
    </row>
    <row r="5" spans="2:8" x14ac:dyDescent="0.25">
      <c r="B5" s="65" t="s">
        <v>112</v>
      </c>
      <c r="C5" s="66">
        <v>2822</v>
      </c>
      <c r="D5" s="67">
        <f>C5/C$7*100</f>
        <v>58.730489073881373</v>
      </c>
      <c r="E5" s="67">
        <v>39.794472005669739</v>
      </c>
      <c r="F5" s="67">
        <v>0.1771793054571226</v>
      </c>
      <c r="H5" s="64"/>
    </row>
    <row r="6" spans="2:8" x14ac:dyDescent="0.25">
      <c r="B6" s="65" t="s">
        <v>113</v>
      </c>
      <c r="C6" s="66">
        <v>1983</v>
      </c>
      <c r="D6" s="67">
        <f t="shared" ref="D6" si="0">C6/C$7*100</f>
        <v>41.269510926118627</v>
      </c>
      <c r="E6" s="67">
        <v>48.461926374180536</v>
      </c>
      <c r="F6" s="67">
        <v>0.45385779122541603</v>
      </c>
      <c r="H6" s="64"/>
    </row>
    <row r="7" spans="2:8" x14ac:dyDescent="0.25">
      <c r="B7" s="68" t="s">
        <v>114</v>
      </c>
      <c r="C7" s="69">
        <v>4805</v>
      </c>
      <c r="D7" s="70">
        <f>SUM(D5:D6)</f>
        <v>100</v>
      </c>
      <c r="E7" s="70">
        <v>43.371488033298647</v>
      </c>
      <c r="F7" s="70">
        <v>0.29136316337148804</v>
      </c>
      <c r="H7" s="64"/>
    </row>
    <row r="8" spans="2:8" x14ac:dyDescent="0.25">
      <c r="B8" s="65" t="s">
        <v>115</v>
      </c>
      <c r="C8" s="66">
        <v>62</v>
      </c>
      <c r="D8" s="67">
        <f>C8/C$11*100</f>
        <v>6.5263157894736841</v>
      </c>
      <c r="E8" s="67">
        <v>19.35483870967742</v>
      </c>
      <c r="F8" s="67">
        <v>1.6129032258064515</v>
      </c>
      <c r="H8" s="64"/>
    </row>
    <row r="9" spans="2:8" x14ac:dyDescent="0.25">
      <c r="B9" s="65" t="s">
        <v>116</v>
      </c>
      <c r="C9" s="66">
        <v>339</v>
      </c>
      <c r="D9" s="67">
        <f>C9/C$11*100</f>
        <v>35.684210526315788</v>
      </c>
      <c r="E9" s="67">
        <v>44.837758112094392</v>
      </c>
      <c r="F9" s="67">
        <v>0</v>
      </c>
      <c r="H9" s="64"/>
    </row>
    <row r="10" spans="2:8" x14ac:dyDescent="0.25">
      <c r="B10" s="65" t="s">
        <v>43</v>
      </c>
      <c r="C10" s="66">
        <v>549</v>
      </c>
      <c r="D10" s="67">
        <f>C10/C$11*100</f>
        <v>57.78947368421052</v>
      </c>
      <c r="E10" s="67">
        <v>52.64116575591985</v>
      </c>
      <c r="F10" s="67">
        <v>0.72859744990892528</v>
      </c>
      <c r="H10" s="64"/>
    </row>
    <row r="11" spans="2:8" x14ac:dyDescent="0.25">
      <c r="B11" s="68" t="s">
        <v>117</v>
      </c>
      <c r="C11" s="69">
        <v>950</v>
      </c>
      <c r="D11" s="70">
        <f>SUM(D8:D10)</f>
        <v>100</v>
      </c>
      <c r="E11" s="70">
        <v>47.684210526315788</v>
      </c>
      <c r="F11" s="70">
        <v>0.52631578947368418</v>
      </c>
      <c r="H11" s="64"/>
    </row>
    <row r="12" spans="2:8" x14ac:dyDescent="0.25">
      <c r="B12" s="65" t="s">
        <v>118</v>
      </c>
      <c r="C12" s="66">
        <v>2357</v>
      </c>
      <c r="D12" s="67">
        <f>C12/C$16*100</f>
        <v>4.1625459169256853</v>
      </c>
      <c r="E12" s="67">
        <v>60.118795078489605</v>
      </c>
      <c r="F12" s="67">
        <v>0.21213406873143828</v>
      </c>
      <c r="H12" s="64"/>
    </row>
    <row r="13" spans="2:8" x14ac:dyDescent="0.25">
      <c r="B13" s="65" t="s">
        <v>119</v>
      </c>
      <c r="C13" s="66">
        <v>2243</v>
      </c>
      <c r="D13" s="67">
        <f>C13/C$16*100</f>
        <v>3.9612178581520205</v>
      </c>
      <c r="E13" s="67">
        <v>61.52474364690147</v>
      </c>
      <c r="F13" s="67">
        <v>8.9166295140436919E-2</v>
      </c>
      <c r="H13" s="64"/>
    </row>
    <row r="14" spans="2:8" x14ac:dyDescent="0.25">
      <c r="B14" s="65" t="s">
        <v>120</v>
      </c>
      <c r="C14" s="66">
        <v>20702</v>
      </c>
      <c r="D14" s="67">
        <f>C14/C$16*100</f>
        <v>36.560469059056231</v>
      </c>
      <c r="E14" s="67">
        <v>69.201043377451455</v>
      </c>
      <c r="F14" s="67">
        <v>0.22703120471452035</v>
      </c>
      <c r="H14" s="64"/>
    </row>
    <row r="15" spans="2:8" x14ac:dyDescent="0.25">
      <c r="B15" s="65" t="s">
        <v>121</v>
      </c>
      <c r="C15" s="66">
        <v>31322</v>
      </c>
      <c r="D15" s="67">
        <f>C15/C$16*100</f>
        <v>55.315767165866056</v>
      </c>
      <c r="E15" s="67">
        <v>73.833088563948664</v>
      </c>
      <c r="F15" s="67">
        <v>1.1908562671604623</v>
      </c>
      <c r="H15" s="64"/>
    </row>
    <row r="16" spans="2:8" x14ac:dyDescent="0.25">
      <c r="B16" s="68" t="s">
        <v>122</v>
      </c>
      <c r="C16" s="71">
        <v>56624</v>
      </c>
      <c r="D16" s="72">
        <f>SUM(D12:D15)</f>
        <v>100</v>
      </c>
      <c r="E16" s="72">
        <v>71.081166996326644</v>
      </c>
      <c r="F16" s="72">
        <v>0.75409720259960433</v>
      </c>
      <c r="H16" s="64"/>
    </row>
    <row r="17" spans="2:8" x14ac:dyDescent="0.25">
      <c r="B17" s="73" t="s">
        <v>123</v>
      </c>
      <c r="C17" s="74">
        <v>920</v>
      </c>
      <c r="D17" s="75">
        <f>C17/C$18*100</f>
        <v>100</v>
      </c>
      <c r="E17" s="76">
        <v>92.282608695652172</v>
      </c>
      <c r="F17" s="76">
        <v>58.913043478260875</v>
      </c>
      <c r="H17" s="64"/>
    </row>
    <row r="18" spans="2:8" x14ac:dyDescent="0.25">
      <c r="B18" s="77" t="s">
        <v>124</v>
      </c>
      <c r="C18" s="78">
        <v>920</v>
      </c>
      <c r="D18" s="70">
        <f>D17</f>
        <v>100</v>
      </c>
      <c r="E18" s="79">
        <v>92.282608695652172</v>
      </c>
      <c r="F18" s="79">
        <v>58.913043478260875</v>
      </c>
      <c r="H18" s="64"/>
    </row>
    <row r="19" spans="2:8" x14ac:dyDescent="0.25">
      <c r="B19" s="73" t="s">
        <v>125</v>
      </c>
      <c r="C19" s="66">
        <v>27393</v>
      </c>
      <c r="D19" s="67">
        <f>C19/C$22*100</f>
        <v>38.853665801455257</v>
      </c>
      <c r="E19" s="67">
        <v>86.343226371700794</v>
      </c>
      <c r="F19" s="67">
        <v>2.2012923009527983</v>
      </c>
      <c r="H19" s="64"/>
    </row>
    <row r="20" spans="2:8" x14ac:dyDescent="0.25">
      <c r="B20" s="73" t="s">
        <v>126</v>
      </c>
      <c r="C20" s="66">
        <v>18648</v>
      </c>
      <c r="D20" s="67">
        <f t="shared" ref="D20:D21" si="1">C20/C$22*100</f>
        <v>26.449938300497848</v>
      </c>
      <c r="E20" s="67">
        <v>86.797511797511788</v>
      </c>
      <c r="F20" s="67">
        <v>1.7374517374517375</v>
      </c>
      <c r="H20" s="64"/>
    </row>
    <row r="21" spans="2:8" x14ac:dyDescent="0.25">
      <c r="B21" s="73" t="s">
        <v>127</v>
      </c>
      <c r="C21" s="66">
        <v>24462</v>
      </c>
      <c r="D21" s="67">
        <f t="shared" si="1"/>
        <v>34.696395898046887</v>
      </c>
      <c r="E21" s="67">
        <v>87.372250838034503</v>
      </c>
      <c r="F21" s="67">
        <v>2.6530945956994523</v>
      </c>
      <c r="H21" s="64"/>
    </row>
    <row r="22" spans="2:8" x14ac:dyDescent="0.25">
      <c r="B22" s="77" t="s">
        <v>128</v>
      </c>
      <c r="C22" s="69">
        <v>70503</v>
      </c>
      <c r="D22" s="70">
        <f>SUM(D19:D21)</f>
        <v>100</v>
      </c>
      <c r="E22" s="70">
        <v>86.820418989262876</v>
      </c>
      <c r="F22" s="70">
        <v>2.2353658709558459</v>
      </c>
      <c r="H22" s="64"/>
    </row>
    <row r="23" spans="2:8" x14ac:dyDescent="0.25">
      <c r="B23" s="73" t="s">
        <v>129</v>
      </c>
      <c r="C23" s="80">
        <v>74080</v>
      </c>
      <c r="D23" s="75">
        <f>C23/C$26*100</f>
        <v>35.126817864983664</v>
      </c>
      <c r="E23" s="81">
        <v>91.151457883369332</v>
      </c>
      <c r="F23" s="81">
        <v>4.1198704103671702</v>
      </c>
      <c r="H23" s="64"/>
    </row>
    <row r="24" spans="2:8" x14ac:dyDescent="0.25">
      <c r="B24" s="73" t="s">
        <v>130</v>
      </c>
      <c r="C24" s="82">
        <v>71604</v>
      </c>
      <c r="D24" s="67">
        <f t="shared" ref="D24:D25" si="2">C24/C$26*100</f>
        <v>33.952762775435886</v>
      </c>
      <c r="E24" s="83">
        <v>89.201720574269601</v>
      </c>
      <c r="F24" s="83">
        <v>6.123959555332104</v>
      </c>
      <c r="H24" s="64"/>
    </row>
    <row r="25" spans="2:8" x14ac:dyDescent="0.25">
      <c r="B25" s="73" t="s">
        <v>131</v>
      </c>
      <c r="C25" s="82">
        <v>65209</v>
      </c>
      <c r="D25" s="67">
        <f t="shared" si="2"/>
        <v>30.920419359580453</v>
      </c>
      <c r="E25" s="83">
        <v>87.583002346301882</v>
      </c>
      <c r="F25" s="83">
        <v>10.322194789062859</v>
      </c>
      <c r="H25" s="64"/>
    </row>
    <row r="26" spans="2:8" x14ac:dyDescent="0.25">
      <c r="B26" s="77" t="s">
        <v>132</v>
      </c>
      <c r="C26" s="84">
        <v>210893</v>
      </c>
      <c r="D26" s="72">
        <f>SUM(D23:D25)</f>
        <v>100</v>
      </c>
      <c r="E26" s="85">
        <v>89.386086783345107</v>
      </c>
      <c r="F26" s="85">
        <v>6.7180987514995749</v>
      </c>
      <c r="H26" s="64"/>
    </row>
    <row r="27" spans="2:8" x14ac:dyDescent="0.25">
      <c r="B27" s="73" t="s">
        <v>133</v>
      </c>
      <c r="C27" s="86">
        <v>9097</v>
      </c>
      <c r="D27" s="87"/>
      <c r="E27" s="88">
        <v>71.979773551720356</v>
      </c>
      <c r="F27" s="89">
        <v>0.97834450917885019</v>
      </c>
      <c r="H27" s="64"/>
    </row>
    <row r="28" spans="2:8" ht="60" x14ac:dyDescent="0.25">
      <c r="B28" s="180"/>
      <c r="C28" s="90" t="s">
        <v>106</v>
      </c>
      <c r="D28" s="90" t="s">
        <v>107</v>
      </c>
      <c r="E28" s="90" t="s">
        <v>108</v>
      </c>
      <c r="F28" s="90" t="s">
        <v>109</v>
      </c>
      <c r="H28" s="64"/>
    </row>
    <row r="29" spans="2:8" x14ac:dyDescent="0.25">
      <c r="B29" s="181"/>
      <c r="C29" s="59" t="s">
        <v>110</v>
      </c>
      <c r="D29" s="59" t="s">
        <v>110</v>
      </c>
      <c r="E29" s="59" t="s">
        <v>110</v>
      </c>
      <c r="F29" s="59" t="s">
        <v>110</v>
      </c>
      <c r="H29" s="64"/>
    </row>
    <row r="30" spans="2:8" ht="15.75" x14ac:dyDescent="0.25">
      <c r="B30" s="60" t="s">
        <v>134</v>
      </c>
      <c r="C30" s="91">
        <v>689309</v>
      </c>
      <c r="D30" s="91"/>
      <c r="E30" s="63">
        <v>38.775643434221806</v>
      </c>
      <c r="F30" s="63">
        <v>8.457890438105407</v>
      </c>
      <c r="H30" s="64"/>
    </row>
    <row r="31" spans="2:8" x14ac:dyDescent="0.25">
      <c r="B31" s="65" t="s">
        <v>135</v>
      </c>
      <c r="C31" s="66">
        <v>140</v>
      </c>
      <c r="D31" s="67">
        <f>C31/C$33*100</f>
        <v>48.611111111111107</v>
      </c>
      <c r="E31" s="67">
        <v>14.285714285714285</v>
      </c>
      <c r="F31" s="67">
        <v>0.7142857142857143</v>
      </c>
      <c r="H31" s="64"/>
    </row>
    <row r="32" spans="2:8" x14ac:dyDescent="0.25">
      <c r="B32" s="65" t="s">
        <v>136</v>
      </c>
      <c r="C32" s="66">
        <v>148</v>
      </c>
      <c r="D32" s="67">
        <f t="shared" ref="D32" si="3">C32/C$33*100</f>
        <v>51.388888888888886</v>
      </c>
      <c r="E32" s="67">
        <v>16.891891891891891</v>
      </c>
      <c r="F32" s="67">
        <v>0.67567567567567566</v>
      </c>
      <c r="H32" s="64"/>
    </row>
    <row r="33" spans="2:8" x14ac:dyDescent="0.25">
      <c r="B33" s="68" t="s">
        <v>137</v>
      </c>
      <c r="C33" s="69">
        <v>288</v>
      </c>
      <c r="D33" s="70">
        <f>SUM(D31:D32)</f>
        <v>100</v>
      </c>
      <c r="E33" s="70">
        <v>15.625</v>
      </c>
      <c r="F33" s="70">
        <v>0.69444444444444442</v>
      </c>
      <c r="H33" s="64"/>
    </row>
    <row r="34" spans="2:8" x14ac:dyDescent="0.25">
      <c r="B34" s="65" t="s">
        <v>138</v>
      </c>
      <c r="C34" s="66">
        <v>50</v>
      </c>
      <c r="D34" s="67">
        <f>C34/C$37*100</f>
        <v>1.9297568506368199</v>
      </c>
      <c r="E34" s="67">
        <v>18</v>
      </c>
      <c r="F34" s="67">
        <v>0</v>
      </c>
      <c r="H34" s="64"/>
    </row>
    <row r="35" spans="2:8" x14ac:dyDescent="0.25">
      <c r="B35" s="65" t="s">
        <v>139</v>
      </c>
      <c r="C35" s="66">
        <v>804</v>
      </c>
      <c r="D35" s="67">
        <f>C35/C$37*100</f>
        <v>31.03049015824006</v>
      </c>
      <c r="E35" s="67">
        <v>26.741293532338307</v>
      </c>
      <c r="F35" s="67">
        <v>0</v>
      </c>
      <c r="H35" s="64"/>
    </row>
    <row r="36" spans="2:8" x14ac:dyDescent="0.25">
      <c r="B36" s="65" t="s">
        <v>140</v>
      </c>
      <c r="C36" s="66">
        <v>1737</v>
      </c>
      <c r="D36" s="67">
        <f>C36/C$37*100</f>
        <v>67.039752991123109</v>
      </c>
      <c r="E36" s="67">
        <v>31.318364997121474</v>
      </c>
      <c r="F36" s="67">
        <v>0</v>
      </c>
      <c r="H36" s="64"/>
    </row>
    <row r="37" spans="2:8" x14ac:dyDescent="0.25">
      <c r="B37" s="68" t="s">
        <v>141</v>
      </c>
      <c r="C37" s="69">
        <v>2591</v>
      </c>
      <c r="D37" s="70">
        <f>SUM(D34:D36)</f>
        <v>99.999999999999986</v>
      </c>
      <c r="E37" s="70">
        <v>29.641065225781549</v>
      </c>
      <c r="F37" s="70">
        <v>0</v>
      </c>
      <c r="H37" s="64"/>
    </row>
    <row r="38" spans="2:8" x14ac:dyDescent="0.25">
      <c r="B38" s="65" t="s">
        <v>142</v>
      </c>
      <c r="C38" s="66">
        <v>539</v>
      </c>
      <c r="D38" s="67">
        <f>C38/C$41*100</f>
        <v>2.2824475968663984</v>
      </c>
      <c r="E38" s="67">
        <v>26.716141001855288</v>
      </c>
      <c r="F38" s="67">
        <v>0.3710575139146568</v>
      </c>
      <c r="H38" s="64"/>
    </row>
    <row r="39" spans="2:8" x14ac:dyDescent="0.25">
      <c r="B39" s="65" t="s">
        <v>143</v>
      </c>
      <c r="C39" s="66">
        <v>13916</v>
      </c>
      <c r="D39" s="67">
        <f>C39/C$41*100</f>
        <v>58.92864704636883</v>
      </c>
      <c r="E39" s="67">
        <v>39.853406151192871</v>
      </c>
      <c r="F39" s="67">
        <v>0.21557918942224774</v>
      </c>
      <c r="H39" s="64"/>
    </row>
    <row r="40" spans="2:8" x14ac:dyDescent="0.25">
      <c r="B40" s="65" t="s">
        <v>144</v>
      </c>
      <c r="C40" s="66">
        <v>9160</v>
      </c>
      <c r="D40" s="67">
        <f>C40/C$41*100</f>
        <v>38.788905356764772</v>
      </c>
      <c r="E40" s="67">
        <v>38.340611353711793</v>
      </c>
      <c r="F40" s="67">
        <v>0.3056768558951965</v>
      </c>
      <c r="H40" s="64"/>
    </row>
    <row r="41" spans="2:8" x14ac:dyDescent="0.25">
      <c r="B41" s="68" t="s">
        <v>145</v>
      </c>
      <c r="C41" s="71">
        <v>23615</v>
      </c>
      <c r="D41" s="72">
        <f>SUM(D38:D40)</f>
        <v>100</v>
      </c>
      <c r="E41" s="72">
        <v>38.966758416260852</v>
      </c>
      <c r="F41" s="72">
        <v>0.25407579928011859</v>
      </c>
      <c r="H41" s="64"/>
    </row>
    <row r="42" spans="2:8" x14ac:dyDescent="0.25">
      <c r="B42" s="65" t="s">
        <v>146</v>
      </c>
      <c r="C42" s="92">
        <v>18668</v>
      </c>
      <c r="D42" s="93">
        <f>C42/C$45*100</f>
        <v>45.260146438442519</v>
      </c>
      <c r="E42" s="93">
        <v>21.314548960788514</v>
      </c>
      <c r="F42" s="93">
        <v>0.13391900578530105</v>
      </c>
      <c r="H42" s="64"/>
    </row>
    <row r="43" spans="2:8" x14ac:dyDescent="0.25">
      <c r="B43" s="65" t="s">
        <v>147</v>
      </c>
      <c r="C43" s="66">
        <v>11076</v>
      </c>
      <c r="D43" s="67">
        <f>C43/C$45*100</f>
        <v>26.853513067933861</v>
      </c>
      <c r="E43" s="67">
        <v>23.663777537016973</v>
      </c>
      <c r="F43" s="67">
        <v>0.34308414590104735</v>
      </c>
      <c r="H43" s="64"/>
    </row>
    <row r="44" spans="2:8" x14ac:dyDescent="0.25">
      <c r="B44" s="65" t="s">
        <v>148</v>
      </c>
      <c r="C44" s="66">
        <v>11502</v>
      </c>
      <c r="D44" s="67">
        <f>C44/C$45*100</f>
        <v>27.886340493623624</v>
      </c>
      <c r="E44" s="67">
        <v>16.875326030255607</v>
      </c>
      <c r="F44" s="67">
        <v>0.30429490523387237</v>
      </c>
      <c r="H44" s="64"/>
    </row>
    <row r="45" spans="2:8" x14ac:dyDescent="0.25">
      <c r="B45" s="68" t="s">
        <v>149</v>
      </c>
      <c r="C45" s="69">
        <v>41246</v>
      </c>
      <c r="D45" s="70">
        <f>SUM(D42:D44)</f>
        <v>100</v>
      </c>
      <c r="E45" s="70">
        <v>20.707462541822238</v>
      </c>
      <c r="F45" s="70">
        <v>0.23759879745914755</v>
      </c>
      <c r="H45" s="64"/>
    </row>
    <row r="46" spans="2:8" x14ac:dyDescent="0.25">
      <c r="B46" s="65" t="s">
        <v>150</v>
      </c>
      <c r="C46" s="66">
        <v>43582</v>
      </c>
      <c r="D46" s="67">
        <f>C46/C$48*100</f>
        <v>48.938296558306668</v>
      </c>
      <c r="E46" s="67">
        <v>10.708549401128908</v>
      </c>
      <c r="F46" s="67">
        <v>0.45890505254462854</v>
      </c>
      <c r="H46" s="64"/>
    </row>
    <row r="47" spans="2:8" x14ac:dyDescent="0.25">
      <c r="B47" s="65" t="s">
        <v>151</v>
      </c>
      <c r="C47" s="66">
        <v>45473</v>
      </c>
      <c r="D47" s="67">
        <f>C47/C$48*100</f>
        <v>51.061703441693339</v>
      </c>
      <c r="E47" s="67">
        <v>23.563433246102083</v>
      </c>
      <c r="F47" s="67">
        <v>2.2760759131792492</v>
      </c>
      <c r="H47" s="64"/>
    </row>
    <row r="48" spans="2:8" x14ac:dyDescent="0.25">
      <c r="B48" s="68" t="s">
        <v>152</v>
      </c>
      <c r="C48" s="71">
        <v>89055</v>
      </c>
      <c r="D48" s="72">
        <f>SUM(D46:D47)</f>
        <v>100</v>
      </c>
      <c r="E48" s="72">
        <v>17.272472067823255</v>
      </c>
      <c r="F48" s="72">
        <v>1.3867834484307451</v>
      </c>
      <c r="H48" s="64"/>
    </row>
    <row r="49" spans="2:8" x14ac:dyDescent="0.25">
      <c r="B49" s="73" t="s">
        <v>153</v>
      </c>
      <c r="C49" s="80">
        <v>93393</v>
      </c>
      <c r="D49" s="94">
        <f>C49/C$52*100</f>
        <v>21.077278615565856</v>
      </c>
      <c r="E49" s="95">
        <v>27.148715642499972</v>
      </c>
      <c r="F49" s="94">
        <v>3.2796890559249623</v>
      </c>
      <c r="H49" s="64"/>
    </row>
    <row r="50" spans="2:8" x14ac:dyDescent="0.25">
      <c r="B50" s="73" t="s">
        <v>154</v>
      </c>
      <c r="C50" s="82">
        <v>143613</v>
      </c>
      <c r="D50" s="96">
        <f t="shared" ref="D50:D51" si="4">C50/C$52*100</f>
        <v>32.411114471290773</v>
      </c>
      <c r="E50" s="97">
        <v>45.894870241551949</v>
      </c>
      <c r="F50" s="96">
        <v>11.041479531797261</v>
      </c>
      <c r="H50" s="64"/>
    </row>
    <row r="51" spans="2:8" x14ac:dyDescent="0.25">
      <c r="B51" s="73" t="s">
        <v>155</v>
      </c>
      <c r="C51" s="82">
        <v>206092</v>
      </c>
      <c r="D51" s="96">
        <f t="shared" si="4"/>
        <v>46.511606913143368</v>
      </c>
      <c r="E51" s="97">
        <v>45.733458843623239</v>
      </c>
      <c r="F51" s="96">
        <v>17.948780156434989</v>
      </c>
      <c r="H51" s="64"/>
    </row>
    <row r="52" spans="2:8" x14ac:dyDescent="0.25">
      <c r="B52" s="77" t="s">
        <v>156</v>
      </c>
      <c r="C52" s="84">
        <v>443098</v>
      </c>
      <c r="D52" s="98">
        <f>SUM(D49:D51)</f>
        <v>100</v>
      </c>
      <c r="E52" s="99">
        <v>41.868615972087433</v>
      </c>
      <c r="F52" s="98">
        <v>12.618201842481799</v>
      </c>
      <c r="H52" s="64"/>
    </row>
    <row r="53" spans="2:8" ht="28.5" x14ac:dyDescent="0.25">
      <c r="B53" s="73" t="s">
        <v>157</v>
      </c>
      <c r="C53" s="80">
        <v>21904</v>
      </c>
      <c r="D53" s="94">
        <f>C53/C$56*100</f>
        <v>32.079202120648496</v>
      </c>
      <c r="E53" s="95">
        <v>53.410336011687363</v>
      </c>
      <c r="F53" s="94">
        <v>0.3287070854638422</v>
      </c>
      <c r="H53" s="64"/>
    </row>
    <row r="54" spans="2:8" ht="28.5" x14ac:dyDescent="0.25">
      <c r="B54" s="73" t="s">
        <v>158</v>
      </c>
      <c r="C54" s="82">
        <v>25215</v>
      </c>
      <c r="D54" s="96">
        <f t="shared" ref="D54:D55" si="5">C54/C$56*100</f>
        <v>36.92828165961248</v>
      </c>
      <c r="E54" s="97">
        <v>65.952805869522109</v>
      </c>
      <c r="F54" s="96">
        <v>1.2333928217330954</v>
      </c>
      <c r="H54" s="64"/>
    </row>
    <row r="55" spans="2:8" x14ac:dyDescent="0.25">
      <c r="B55" s="73" t="s">
        <v>159</v>
      </c>
      <c r="C55" s="82">
        <v>21162</v>
      </c>
      <c r="D55" s="96">
        <f t="shared" si="5"/>
        <v>30.99251621973902</v>
      </c>
      <c r="E55" s="97">
        <v>62.952461960117191</v>
      </c>
      <c r="F55" s="96">
        <v>2.5375673376807484</v>
      </c>
      <c r="H55" s="64"/>
    </row>
    <row r="56" spans="2:8" ht="15.6" customHeight="1" x14ac:dyDescent="0.25">
      <c r="B56" s="77" t="s">
        <v>160</v>
      </c>
      <c r="C56" s="100">
        <v>68281</v>
      </c>
      <c r="D56" s="101">
        <f>SUM(D53:D55)</f>
        <v>99.999999999999986</v>
      </c>
      <c r="E56" s="102">
        <v>60.999399540135613</v>
      </c>
      <c r="F56" s="101">
        <v>1.3473733542273838</v>
      </c>
      <c r="H56" s="64"/>
    </row>
    <row r="57" spans="2:8" x14ac:dyDescent="0.25">
      <c r="B57" s="65" t="s">
        <v>161</v>
      </c>
      <c r="C57" s="66">
        <v>21135</v>
      </c>
      <c r="D57" s="67">
        <f>SUM(D54:D56)</f>
        <v>167.92079787935148</v>
      </c>
      <c r="E57" s="67">
        <v>29.221670215282707</v>
      </c>
      <c r="F57" s="67">
        <v>0.35486160397444994</v>
      </c>
      <c r="H57" s="64"/>
    </row>
    <row r="58" spans="2:8" ht="60" x14ac:dyDescent="0.25">
      <c r="B58" s="180"/>
      <c r="C58" s="58" t="s">
        <v>106</v>
      </c>
      <c r="D58" s="59" t="s">
        <v>107</v>
      </c>
      <c r="E58" s="59" t="s">
        <v>108</v>
      </c>
      <c r="F58" s="59" t="s">
        <v>109</v>
      </c>
      <c r="H58" s="64"/>
    </row>
    <row r="59" spans="2:8" x14ac:dyDescent="0.25">
      <c r="B59" s="181"/>
      <c r="C59" s="103" t="s">
        <v>110</v>
      </c>
      <c r="D59" s="104" t="s">
        <v>110</v>
      </c>
      <c r="E59" s="105" t="s">
        <v>110</v>
      </c>
      <c r="F59" s="106" t="s">
        <v>110</v>
      </c>
      <c r="H59" s="64"/>
    </row>
    <row r="60" spans="2:8" ht="15.75" x14ac:dyDescent="0.25">
      <c r="B60" s="60" t="s">
        <v>162</v>
      </c>
      <c r="C60" s="61">
        <v>53424</v>
      </c>
      <c r="D60" s="107"/>
      <c r="E60" s="107">
        <v>67.17018568433663</v>
      </c>
      <c r="F60" s="107">
        <v>12.181790955375861</v>
      </c>
      <c r="H60" s="64"/>
    </row>
    <row r="61" spans="2:8" x14ac:dyDescent="0.25">
      <c r="B61" s="65" t="s">
        <v>163</v>
      </c>
      <c r="C61" s="66">
        <v>329</v>
      </c>
      <c r="D61" s="67">
        <f>C61/C$63*100</f>
        <v>55.480607082630698</v>
      </c>
      <c r="E61" s="67">
        <v>62.91793313069909</v>
      </c>
      <c r="F61" s="67">
        <v>0.303951367781155</v>
      </c>
      <c r="H61" s="64"/>
    </row>
    <row r="62" spans="2:8" x14ac:dyDescent="0.25">
      <c r="B62" s="65" t="s">
        <v>164</v>
      </c>
      <c r="C62" s="66">
        <v>264</v>
      </c>
      <c r="D62" s="67">
        <f>C62/C$63*100</f>
        <v>44.519392917369309</v>
      </c>
      <c r="E62" s="67">
        <v>70.454545454545453</v>
      </c>
      <c r="F62" s="67">
        <v>0</v>
      </c>
      <c r="H62" s="64"/>
    </row>
    <row r="63" spans="2:8" x14ac:dyDescent="0.25">
      <c r="B63" s="68" t="s">
        <v>165</v>
      </c>
      <c r="C63" s="69">
        <v>593</v>
      </c>
      <c r="D63" s="72">
        <f>SUM(D61:D62)</f>
        <v>100</v>
      </c>
      <c r="E63" s="72">
        <v>66.273187183811132</v>
      </c>
      <c r="F63" s="72">
        <v>0.16863406408094433</v>
      </c>
      <c r="H63" s="64"/>
    </row>
    <row r="64" spans="2:8" x14ac:dyDescent="0.25">
      <c r="B64" s="65" t="s">
        <v>166</v>
      </c>
      <c r="C64" s="66">
        <v>215</v>
      </c>
      <c r="D64" s="93">
        <f>C64/C$66*100</f>
        <v>49.653579676674362</v>
      </c>
      <c r="E64" s="93">
        <v>69.302325581395351</v>
      </c>
      <c r="F64" s="93">
        <v>0</v>
      </c>
      <c r="H64" s="64"/>
    </row>
    <row r="65" spans="2:8" x14ac:dyDescent="0.25">
      <c r="B65" s="65" t="s">
        <v>167</v>
      </c>
      <c r="C65" s="66">
        <v>218</v>
      </c>
      <c r="D65" s="67">
        <f>C65/C$66*100</f>
        <v>50.346420323325638</v>
      </c>
      <c r="E65" s="67">
        <v>72.935779816513758</v>
      </c>
      <c r="F65" s="67">
        <v>0</v>
      </c>
      <c r="H65" s="64"/>
    </row>
    <row r="66" spans="2:8" x14ac:dyDescent="0.25">
      <c r="B66" s="68" t="s">
        <v>168</v>
      </c>
      <c r="C66" s="69">
        <v>433</v>
      </c>
      <c r="D66" s="108">
        <f>SUM(D64:D65)</f>
        <v>100</v>
      </c>
      <c r="E66" s="108">
        <v>71.131639722863738</v>
      </c>
      <c r="F66" s="108">
        <v>0</v>
      </c>
      <c r="H66" s="64"/>
    </row>
    <row r="67" spans="2:8" x14ac:dyDescent="0.25">
      <c r="B67" s="65" t="s">
        <v>169</v>
      </c>
      <c r="C67" s="66">
        <v>557</v>
      </c>
      <c r="D67" s="67">
        <f>C67/C$69*100</f>
        <v>27.065111758989307</v>
      </c>
      <c r="E67" s="67">
        <v>73.78815080789947</v>
      </c>
      <c r="F67" s="67">
        <v>0.89766606822262118</v>
      </c>
      <c r="H67" s="64"/>
    </row>
    <row r="68" spans="2:8" x14ac:dyDescent="0.25">
      <c r="B68" s="65" t="s">
        <v>170</v>
      </c>
      <c r="C68" s="66">
        <v>1501</v>
      </c>
      <c r="D68" s="67">
        <f>C68/C$69*100</f>
        <v>72.934888241010682</v>
      </c>
      <c r="E68" s="67">
        <v>72.551632245169884</v>
      </c>
      <c r="F68" s="67">
        <v>1.2658227848101267</v>
      </c>
      <c r="H68" s="64"/>
    </row>
    <row r="69" spans="2:8" x14ac:dyDescent="0.25">
      <c r="B69" s="68" t="s">
        <v>171</v>
      </c>
      <c r="C69" s="69">
        <v>2058</v>
      </c>
      <c r="D69" s="72">
        <f>SUM(D67:D68)</f>
        <v>99.999999999999986</v>
      </c>
      <c r="E69" s="72">
        <v>72.886297376093296</v>
      </c>
      <c r="F69" s="72">
        <v>1.1661807580174928</v>
      </c>
      <c r="H69" s="64"/>
    </row>
    <row r="70" spans="2:8" x14ac:dyDescent="0.25">
      <c r="B70" s="65" t="s">
        <v>172</v>
      </c>
      <c r="C70" s="66">
        <v>715</v>
      </c>
      <c r="D70" s="93">
        <f>C70/C$72*100</f>
        <v>36.572890025575447</v>
      </c>
      <c r="E70" s="93">
        <v>82.7972027972028</v>
      </c>
      <c r="F70" s="93">
        <v>0.27972027972027974</v>
      </c>
      <c r="H70" s="64"/>
    </row>
    <row r="71" spans="2:8" x14ac:dyDescent="0.25">
      <c r="B71" s="65" t="s">
        <v>63</v>
      </c>
      <c r="C71" s="66">
        <v>1240</v>
      </c>
      <c r="D71" s="67">
        <f>C71/C$72*100</f>
        <v>63.427109974424553</v>
      </c>
      <c r="E71" s="67">
        <v>82.822580645161295</v>
      </c>
      <c r="F71" s="67">
        <v>1.2096774193548387</v>
      </c>
      <c r="H71" s="64"/>
    </row>
    <row r="72" spans="2:8" x14ac:dyDescent="0.25">
      <c r="B72" s="68" t="s">
        <v>173</v>
      </c>
      <c r="C72" s="69">
        <v>1955</v>
      </c>
      <c r="D72" s="108">
        <f>SUM(D70:D71)</f>
        <v>100</v>
      </c>
      <c r="E72" s="108">
        <v>82.813299232736568</v>
      </c>
      <c r="F72" s="108">
        <v>0.86956521739130432</v>
      </c>
      <c r="H72" s="64"/>
    </row>
    <row r="73" spans="2:8" ht="28.5" x14ac:dyDescent="0.25">
      <c r="B73" s="65" t="s">
        <v>174</v>
      </c>
      <c r="C73" s="66">
        <v>47</v>
      </c>
      <c r="D73" s="67">
        <f>C73/C$75*100</f>
        <v>48.453608247422679</v>
      </c>
      <c r="E73" s="67">
        <v>23.404255319148938</v>
      </c>
      <c r="F73" s="67">
        <v>0</v>
      </c>
      <c r="H73" s="64"/>
    </row>
    <row r="74" spans="2:8" ht="28.5" x14ac:dyDescent="0.25">
      <c r="B74" s="65" t="s">
        <v>175</v>
      </c>
      <c r="C74" s="66">
        <v>50</v>
      </c>
      <c r="D74" s="67">
        <f>C74/C$75*100</f>
        <v>51.546391752577314</v>
      </c>
      <c r="E74" s="67">
        <v>30</v>
      </c>
      <c r="F74" s="67">
        <v>0</v>
      </c>
      <c r="H74" s="64"/>
    </row>
    <row r="75" spans="2:8" ht="30" x14ac:dyDescent="0.25">
      <c r="B75" s="68" t="s">
        <v>176</v>
      </c>
      <c r="C75" s="69">
        <v>97</v>
      </c>
      <c r="D75" s="72">
        <f>SUM(D73:D74)</f>
        <v>100</v>
      </c>
      <c r="E75" s="72">
        <v>26.804123711340207</v>
      </c>
      <c r="F75" s="72">
        <v>0</v>
      </c>
      <c r="H75" s="64"/>
    </row>
    <row r="76" spans="2:8" x14ac:dyDescent="0.25">
      <c r="B76" s="65" t="s">
        <v>177</v>
      </c>
      <c r="C76" s="66">
        <v>2911</v>
      </c>
      <c r="D76" s="93">
        <f>C76/C$78*100</f>
        <v>50.25897790055248</v>
      </c>
      <c r="E76" s="93">
        <v>45.139127447612502</v>
      </c>
      <c r="F76" s="93">
        <v>6.5956715905187213</v>
      </c>
      <c r="H76" s="64"/>
    </row>
    <row r="77" spans="2:8" x14ac:dyDescent="0.25">
      <c r="B77" s="65" t="s">
        <v>178</v>
      </c>
      <c r="C77" s="66">
        <v>2881</v>
      </c>
      <c r="D77" s="67">
        <f>C77/C$78*100</f>
        <v>49.741022099447513</v>
      </c>
      <c r="E77" s="67">
        <v>49.670253384241583</v>
      </c>
      <c r="F77" s="67">
        <v>16.695591808399861</v>
      </c>
      <c r="H77" s="64"/>
    </row>
    <row r="78" spans="2:8" x14ac:dyDescent="0.25">
      <c r="B78" s="68" t="s">
        <v>179</v>
      </c>
      <c r="C78" s="71">
        <v>5792</v>
      </c>
      <c r="D78" s="72">
        <f>SUM(D76:D77)</f>
        <v>100</v>
      </c>
      <c r="E78" s="72">
        <v>47.392955801104975</v>
      </c>
      <c r="F78" s="72">
        <v>11.619475138121548</v>
      </c>
      <c r="H78" s="64"/>
    </row>
    <row r="79" spans="2:8" x14ac:dyDescent="0.25">
      <c r="B79" s="73" t="s">
        <v>180</v>
      </c>
      <c r="C79" s="80">
        <v>4191</v>
      </c>
      <c r="D79" s="94">
        <f>C79/C$82*100</f>
        <v>46.120831957741828</v>
      </c>
      <c r="E79" s="94">
        <v>82.032927702219041</v>
      </c>
      <c r="F79" s="94">
        <v>1.7418277260796946</v>
      </c>
      <c r="H79" s="64"/>
    </row>
    <row r="80" spans="2:8" x14ac:dyDescent="0.25">
      <c r="B80" s="73" t="s">
        <v>181</v>
      </c>
      <c r="C80" s="82">
        <v>2623</v>
      </c>
      <c r="D80" s="96">
        <f>C80/C$82*100</f>
        <v>28.8654121272147</v>
      </c>
      <c r="E80" s="96">
        <v>80.632863133816244</v>
      </c>
      <c r="F80" s="96">
        <v>2.0968356843309186</v>
      </c>
      <c r="H80" s="64"/>
    </row>
    <row r="81" spans="2:8" x14ac:dyDescent="0.25">
      <c r="B81" s="73" t="s">
        <v>182</v>
      </c>
      <c r="C81" s="82">
        <v>2273</v>
      </c>
      <c r="D81" s="96">
        <f>C81/C$82*100</f>
        <v>25.013755915043468</v>
      </c>
      <c r="E81" s="96">
        <v>79.454465464144306</v>
      </c>
      <c r="F81" s="96">
        <v>3.0356357237131544</v>
      </c>
      <c r="H81" s="64"/>
    </row>
    <row r="82" spans="2:8" ht="30" x14ac:dyDescent="0.25">
      <c r="B82" s="77" t="s">
        <v>183</v>
      </c>
      <c r="C82" s="84">
        <v>9087</v>
      </c>
      <c r="D82" s="98">
        <f>SUM(D79:D81)</f>
        <v>100</v>
      </c>
      <c r="E82" s="98">
        <v>80.98382304390887</v>
      </c>
      <c r="F82" s="98">
        <v>2.1679322108506658</v>
      </c>
      <c r="H82" s="64"/>
    </row>
    <row r="83" spans="2:8" x14ac:dyDescent="0.25">
      <c r="B83" s="73" t="s">
        <v>184</v>
      </c>
      <c r="C83" s="80">
        <v>7265</v>
      </c>
      <c r="D83" s="94">
        <f>C83/C$86*100</f>
        <v>65.818082986048196</v>
      </c>
      <c r="E83" s="94">
        <v>56.572608396421195</v>
      </c>
      <c r="F83" s="94">
        <v>28.809359944941498</v>
      </c>
      <c r="H83" s="64"/>
    </row>
    <row r="84" spans="2:8" x14ac:dyDescent="0.25">
      <c r="B84" s="73" t="s">
        <v>185</v>
      </c>
      <c r="C84" s="82">
        <v>3113</v>
      </c>
      <c r="D84" s="96">
        <f t="shared" ref="D84:D85" si="6">C84/C$86*100</f>
        <v>28.202572929878599</v>
      </c>
      <c r="E84" s="96">
        <v>52.810793446835845</v>
      </c>
      <c r="F84" s="96">
        <v>42.756183745583037</v>
      </c>
      <c r="H84" s="64"/>
    </row>
    <row r="85" spans="2:8" x14ac:dyDescent="0.25">
      <c r="B85" s="73" t="s">
        <v>186</v>
      </c>
      <c r="C85" s="82">
        <v>660</v>
      </c>
      <c r="D85" s="96">
        <f t="shared" si="6"/>
        <v>5.9793440840732011</v>
      </c>
      <c r="E85" s="96">
        <v>50</v>
      </c>
      <c r="F85" s="96">
        <v>30.757575757575754</v>
      </c>
      <c r="H85" s="64"/>
    </row>
    <row r="86" spans="2:8" x14ac:dyDescent="0.25">
      <c r="B86" s="77" t="s">
        <v>187</v>
      </c>
      <c r="C86" s="100">
        <v>11038</v>
      </c>
      <c r="D86" s="101">
        <f>SUM(D83:D85)</f>
        <v>100</v>
      </c>
      <c r="E86" s="101">
        <v>55.118680920456612</v>
      </c>
      <c r="F86" s="101">
        <v>32.859213625656821</v>
      </c>
      <c r="H86" s="64"/>
    </row>
    <row r="87" spans="2:8" x14ac:dyDescent="0.25">
      <c r="B87" s="73" t="s">
        <v>188</v>
      </c>
      <c r="C87" s="82">
        <v>5739</v>
      </c>
      <c r="D87" s="97">
        <f>C87/C$90*100</f>
        <v>30.256221003795869</v>
      </c>
      <c r="E87" s="96">
        <v>73.985014810942673</v>
      </c>
      <c r="F87" s="96">
        <v>4.669803101585642</v>
      </c>
      <c r="H87" s="64"/>
    </row>
    <row r="88" spans="2:8" x14ac:dyDescent="0.25">
      <c r="B88" s="73" t="s">
        <v>189</v>
      </c>
      <c r="C88" s="82">
        <v>6598</v>
      </c>
      <c r="D88" s="97">
        <f t="shared" ref="D88:D89" si="7">C88/C$90*100</f>
        <v>34.784900885702235</v>
      </c>
      <c r="E88" s="96">
        <v>74.552894816611087</v>
      </c>
      <c r="F88" s="96">
        <v>9.7756896029099725</v>
      </c>
      <c r="H88" s="64"/>
    </row>
    <row r="89" spans="2:8" x14ac:dyDescent="0.25">
      <c r="B89" s="73" t="s">
        <v>190</v>
      </c>
      <c r="C89" s="82">
        <v>6631</v>
      </c>
      <c r="D89" s="97">
        <f t="shared" si="7"/>
        <v>34.958878110501892</v>
      </c>
      <c r="E89" s="96">
        <v>74.950987784647864</v>
      </c>
      <c r="F89" s="96">
        <v>15.638666867742421</v>
      </c>
      <c r="H89" s="64"/>
    </row>
    <row r="90" spans="2:8" x14ac:dyDescent="0.25">
      <c r="B90" s="77" t="s">
        <v>191</v>
      </c>
      <c r="C90" s="100">
        <v>18968</v>
      </c>
      <c r="D90" s="102">
        <f>SUM(D87:D89)</f>
        <v>100</v>
      </c>
      <c r="E90" s="101">
        <v>74.520244622522142</v>
      </c>
      <c r="F90" s="101">
        <v>10.280472374525516</v>
      </c>
      <c r="H90" s="64"/>
    </row>
    <row r="91" spans="2:8" x14ac:dyDescent="0.25">
      <c r="B91" s="65" t="s">
        <v>192</v>
      </c>
      <c r="C91" s="66">
        <v>3403</v>
      </c>
      <c r="D91" s="67"/>
      <c r="E91" s="67">
        <v>50.426094622392</v>
      </c>
      <c r="F91" s="67">
        <v>0.55833088451366442</v>
      </c>
      <c r="H91" s="64"/>
    </row>
    <row r="92" spans="2:8" ht="60" x14ac:dyDescent="0.25">
      <c r="B92" s="180"/>
      <c r="C92" s="58" t="s">
        <v>106</v>
      </c>
      <c r="D92" s="58" t="s">
        <v>107</v>
      </c>
      <c r="E92" s="58" t="s">
        <v>108</v>
      </c>
      <c r="F92" s="58" t="s">
        <v>109</v>
      </c>
      <c r="H92" s="64"/>
    </row>
    <row r="93" spans="2:8" x14ac:dyDescent="0.25">
      <c r="B93" s="181"/>
      <c r="C93" s="103" t="s">
        <v>110</v>
      </c>
      <c r="D93" s="104" t="s">
        <v>110</v>
      </c>
      <c r="E93" s="105" t="s">
        <v>110</v>
      </c>
      <c r="F93" s="106" t="s">
        <v>110</v>
      </c>
      <c r="H93" s="64"/>
    </row>
    <row r="94" spans="2:8" ht="15.75" x14ac:dyDescent="0.25">
      <c r="B94" s="60" t="s">
        <v>193</v>
      </c>
      <c r="C94" s="61">
        <v>12463</v>
      </c>
      <c r="D94" s="109"/>
      <c r="E94" s="107">
        <v>28.973762336516089</v>
      </c>
      <c r="F94" s="107">
        <v>2.0781513279306751</v>
      </c>
      <c r="H94" s="64"/>
    </row>
    <row r="95" spans="2:8" x14ac:dyDescent="0.25">
      <c r="B95" s="65" t="s">
        <v>194</v>
      </c>
      <c r="C95" s="66">
        <v>222</v>
      </c>
      <c r="D95" s="67">
        <f>C95/C$97*100</f>
        <v>39.501779359430607</v>
      </c>
      <c r="E95" s="67">
        <v>17.567567567567568</v>
      </c>
      <c r="F95" s="67">
        <v>0</v>
      </c>
      <c r="H95" s="64"/>
    </row>
    <row r="96" spans="2:8" x14ac:dyDescent="0.25">
      <c r="B96" s="65" t="s">
        <v>195</v>
      </c>
      <c r="C96" s="66">
        <v>340</v>
      </c>
      <c r="D96" s="67">
        <f>C96/C$97*100</f>
        <v>60.4982206405694</v>
      </c>
      <c r="E96" s="67">
        <v>20.882352941176471</v>
      </c>
      <c r="F96" s="67">
        <v>0</v>
      </c>
      <c r="H96" s="64"/>
    </row>
    <row r="97" spans="2:8" x14ac:dyDescent="0.25">
      <c r="B97" s="68" t="s">
        <v>196</v>
      </c>
      <c r="C97" s="71">
        <v>562</v>
      </c>
      <c r="D97" s="72">
        <f>SUM(D95:D96)</f>
        <v>100</v>
      </c>
      <c r="E97" s="72">
        <v>19.572953736654807</v>
      </c>
      <c r="F97" s="72">
        <v>0</v>
      </c>
      <c r="H97" s="64"/>
    </row>
    <row r="98" spans="2:8" x14ac:dyDescent="0.25">
      <c r="B98" s="73" t="s">
        <v>197</v>
      </c>
      <c r="C98" s="110">
        <v>5090</v>
      </c>
      <c r="D98" s="111">
        <f>C98/C$101*100</f>
        <v>47.951012717852102</v>
      </c>
      <c r="E98" s="93">
        <v>26.719056974459725</v>
      </c>
      <c r="F98" s="93">
        <v>1.0609037328094302</v>
      </c>
      <c r="H98" s="64"/>
    </row>
    <row r="99" spans="2:8" x14ac:dyDescent="0.25">
      <c r="B99" s="73" t="s">
        <v>198</v>
      </c>
      <c r="C99" s="112">
        <v>2409</v>
      </c>
      <c r="D99" s="113">
        <f>C99/C$101*100</f>
        <v>22.694300518134717</v>
      </c>
      <c r="E99" s="67">
        <v>33.042756330427565</v>
      </c>
      <c r="F99" s="67">
        <v>2.6982150269821501</v>
      </c>
      <c r="H99" s="64"/>
    </row>
    <row r="100" spans="2:8" x14ac:dyDescent="0.25">
      <c r="B100" s="73" t="s">
        <v>199</v>
      </c>
      <c r="C100" s="112">
        <v>3116</v>
      </c>
      <c r="D100" s="113">
        <f>C100/C$101*100</f>
        <v>29.354686764013188</v>
      </c>
      <c r="E100" s="67">
        <v>34.338896020539153</v>
      </c>
      <c r="F100" s="67">
        <v>3.6264441591784338</v>
      </c>
      <c r="H100" s="64"/>
    </row>
    <row r="101" spans="2:8" x14ac:dyDescent="0.25">
      <c r="B101" s="77" t="s">
        <v>200</v>
      </c>
      <c r="C101" s="114">
        <v>10615</v>
      </c>
      <c r="D101" s="115">
        <f>SUM(D98:D100)</f>
        <v>100</v>
      </c>
      <c r="E101" s="108">
        <v>30.390956194064998</v>
      </c>
      <c r="F101" s="108">
        <v>2.1855864342910976</v>
      </c>
      <c r="H101" s="64"/>
    </row>
    <row r="102" spans="2:8" x14ac:dyDescent="0.25">
      <c r="B102" s="73" t="s">
        <v>201</v>
      </c>
      <c r="C102" s="110">
        <v>472</v>
      </c>
      <c r="D102" s="81">
        <f>C102/C$105*100</f>
        <v>53.758542141230073</v>
      </c>
      <c r="E102" s="67">
        <v>19.279661016949152</v>
      </c>
      <c r="F102" s="67">
        <v>2.5423728813559325</v>
      </c>
      <c r="H102" s="64"/>
    </row>
    <row r="103" spans="2:8" x14ac:dyDescent="0.25">
      <c r="B103" s="73" t="s">
        <v>202</v>
      </c>
      <c r="C103" s="112">
        <v>188</v>
      </c>
      <c r="D103" s="83">
        <f>C103/C$105*100</f>
        <v>21.412300683371299</v>
      </c>
      <c r="E103" s="67">
        <v>19.680851063829788</v>
      </c>
      <c r="F103" s="67">
        <v>3.1914893617021276</v>
      </c>
      <c r="H103" s="64"/>
    </row>
    <row r="104" spans="2:8" x14ac:dyDescent="0.25">
      <c r="B104" s="73" t="s">
        <v>203</v>
      </c>
      <c r="C104" s="112">
        <v>218</v>
      </c>
      <c r="D104" s="83">
        <f>C104/C$105*100</f>
        <v>24.829157175398635</v>
      </c>
      <c r="E104" s="67">
        <v>21.559633027522938</v>
      </c>
      <c r="F104" s="67">
        <v>3.669724770642202</v>
      </c>
      <c r="H104" s="64"/>
    </row>
    <row r="105" spans="2:8" x14ac:dyDescent="0.25">
      <c r="B105" s="77" t="s">
        <v>204</v>
      </c>
      <c r="C105" s="116">
        <v>878</v>
      </c>
      <c r="D105" s="117">
        <f>SUM(D102:D104)</f>
        <v>100.00000000000001</v>
      </c>
      <c r="E105" s="70">
        <v>19.931662870159453</v>
      </c>
      <c r="F105" s="70">
        <v>2.9612756264236904</v>
      </c>
      <c r="H105" s="64"/>
    </row>
    <row r="106" spans="2:8" x14ac:dyDescent="0.25">
      <c r="B106" s="73" t="s">
        <v>205</v>
      </c>
      <c r="C106" s="112">
        <v>408</v>
      </c>
      <c r="D106" s="118"/>
      <c r="E106" s="119">
        <v>24.509803921568626</v>
      </c>
      <c r="F106" s="119">
        <v>0.24509803921568626</v>
      </c>
      <c r="H106" s="64"/>
    </row>
    <row r="107" spans="2:8" ht="15.75" x14ac:dyDescent="0.25">
      <c r="B107" s="120" t="s">
        <v>206</v>
      </c>
      <c r="C107" s="121">
        <v>124007</v>
      </c>
      <c r="D107" s="122"/>
      <c r="E107" s="123">
        <v>95.925230027337165</v>
      </c>
      <c r="F107" s="124">
        <v>17.178868934818194</v>
      </c>
      <c r="H107" s="64"/>
    </row>
    <row r="108" spans="2:8" x14ac:dyDescent="0.25">
      <c r="B108" s="73" t="s">
        <v>207</v>
      </c>
      <c r="C108" s="112">
        <v>175</v>
      </c>
      <c r="D108" s="113">
        <f>C108/C$111*100</f>
        <v>9.5576187875477885</v>
      </c>
      <c r="E108" s="125">
        <v>85.142857142857139</v>
      </c>
      <c r="F108" s="96">
        <v>0</v>
      </c>
      <c r="H108" s="64"/>
    </row>
    <row r="109" spans="2:8" x14ac:dyDescent="0.25">
      <c r="B109" s="73" t="s">
        <v>208</v>
      </c>
      <c r="C109" s="112">
        <v>694</v>
      </c>
      <c r="D109" s="113">
        <f>C109/C$111*100</f>
        <v>37.902785363189508</v>
      </c>
      <c r="E109" s="125">
        <v>88.040345821325644</v>
      </c>
      <c r="F109" s="96">
        <v>0</v>
      </c>
      <c r="H109" s="64"/>
    </row>
    <row r="110" spans="2:8" x14ac:dyDescent="0.25">
      <c r="B110" s="73" t="s">
        <v>209</v>
      </c>
      <c r="C110" s="112">
        <v>962</v>
      </c>
      <c r="D110" s="113">
        <f>C110/C$111*100</f>
        <v>52.539595849262696</v>
      </c>
      <c r="E110" s="125">
        <v>78.898128898128888</v>
      </c>
      <c r="F110" s="96">
        <v>0.31185031185031187</v>
      </c>
      <c r="H110" s="64"/>
    </row>
    <row r="111" spans="2:8" x14ac:dyDescent="0.25">
      <c r="B111" s="77" t="s">
        <v>210</v>
      </c>
      <c r="C111" s="116">
        <v>1831</v>
      </c>
      <c r="D111" s="126">
        <f>SUM(D108:D110)</f>
        <v>100</v>
      </c>
      <c r="E111" s="127">
        <v>82.960131075914802</v>
      </c>
      <c r="F111" s="101">
        <v>0.16384489350081921</v>
      </c>
      <c r="H111" s="64"/>
    </row>
    <row r="112" spans="2:8" x14ac:dyDescent="0.25">
      <c r="B112" s="73" t="s">
        <v>211</v>
      </c>
      <c r="C112" s="82">
        <v>8233</v>
      </c>
      <c r="D112" s="94">
        <f>C112/C$114*100</f>
        <v>26.726180814802792</v>
      </c>
      <c r="E112" s="97">
        <v>93.137373982752337</v>
      </c>
      <c r="F112" s="96">
        <v>0.18219361107737156</v>
      </c>
      <c r="H112" s="64"/>
    </row>
    <row r="113" spans="2:8" x14ac:dyDescent="0.25">
      <c r="B113" s="73" t="s">
        <v>212</v>
      </c>
      <c r="C113" s="82">
        <v>22572</v>
      </c>
      <c r="D113" s="96">
        <f t="shared" ref="D113" si="8">C113/C$114*100</f>
        <v>73.273819185197212</v>
      </c>
      <c r="E113" s="97">
        <v>91.675527201842982</v>
      </c>
      <c r="F113" s="96">
        <v>0.56264398369661528</v>
      </c>
      <c r="H113" s="64"/>
    </row>
    <row r="114" spans="2:8" x14ac:dyDescent="0.25">
      <c r="B114" s="77" t="s">
        <v>213</v>
      </c>
      <c r="C114" s="84">
        <v>30805</v>
      </c>
      <c r="D114" s="98">
        <f>SUM(D112:D113)</f>
        <v>100</v>
      </c>
      <c r="E114" s="99">
        <v>92.0662230157442</v>
      </c>
      <c r="F114" s="98">
        <v>0.46096412919980517</v>
      </c>
      <c r="H114" s="64"/>
    </row>
    <row r="115" spans="2:8" x14ac:dyDescent="0.25">
      <c r="B115" s="73" t="s">
        <v>214</v>
      </c>
      <c r="C115" s="80">
        <v>3141</v>
      </c>
      <c r="D115" s="94">
        <f>C115/C$117*100</f>
        <v>28.333032653797584</v>
      </c>
      <c r="E115" s="95">
        <v>97.516714422158543</v>
      </c>
      <c r="F115" s="94">
        <v>2.483285577841452</v>
      </c>
      <c r="H115" s="64"/>
    </row>
    <row r="116" spans="2:8" ht="15" customHeight="1" x14ac:dyDescent="0.25">
      <c r="B116" s="73" t="s">
        <v>215</v>
      </c>
      <c r="C116" s="82">
        <v>7945</v>
      </c>
      <c r="D116" s="96">
        <f>C116/C$117*100</f>
        <v>71.666967346202412</v>
      </c>
      <c r="E116" s="97">
        <v>97.847702957835111</v>
      </c>
      <c r="F116" s="96">
        <v>5.8023914411579609</v>
      </c>
      <c r="H116" s="64"/>
    </row>
    <row r="117" spans="2:8" ht="15" customHeight="1" x14ac:dyDescent="0.25">
      <c r="B117" s="77" t="s">
        <v>216</v>
      </c>
      <c r="C117" s="100">
        <v>11086</v>
      </c>
      <c r="D117" s="101">
        <f>SUM(D115:D116)</f>
        <v>100</v>
      </c>
      <c r="E117" s="102">
        <v>97.753923867941552</v>
      </c>
      <c r="F117" s="101">
        <v>4.8619880930903845</v>
      </c>
      <c r="H117" s="64"/>
    </row>
    <row r="118" spans="2:8" x14ac:dyDescent="0.25">
      <c r="B118" s="73" t="s">
        <v>217</v>
      </c>
      <c r="C118" s="82">
        <v>226</v>
      </c>
      <c r="D118" s="96">
        <f>C118/C$120*100</f>
        <v>21.523809523809522</v>
      </c>
      <c r="E118" s="97">
        <v>73.893805309734518</v>
      </c>
      <c r="F118" s="96">
        <v>1.7699115044247788</v>
      </c>
      <c r="H118" s="64"/>
    </row>
    <row r="119" spans="2:8" x14ac:dyDescent="0.25">
      <c r="B119" s="73" t="s">
        <v>218</v>
      </c>
      <c r="C119" s="82">
        <v>824</v>
      </c>
      <c r="D119" s="96">
        <f>C119/C$120*100</f>
        <v>78.476190476190482</v>
      </c>
      <c r="E119" s="97">
        <v>69.296116504854368</v>
      </c>
      <c r="F119" s="96">
        <v>0.36407766990291263</v>
      </c>
      <c r="H119" s="64"/>
    </row>
    <row r="120" spans="2:8" x14ac:dyDescent="0.25">
      <c r="B120" s="77" t="s">
        <v>219</v>
      </c>
      <c r="C120" s="84">
        <v>1050</v>
      </c>
      <c r="D120" s="98">
        <f>SUM(D118:D119)</f>
        <v>100</v>
      </c>
      <c r="E120" s="99">
        <v>70.285714285714278</v>
      </c>
      <c r="F120" s="98">
        <v>0.66666666666666674</v>
      </c>
      <c r="H120" s="64"/>
    </row>
    <row r="121" spans="2:8" x14ac:dyDescent="0.25">
      <c r="B121" s="73" t="s">
        <v>220</v>
      </c>
      <c r="C121" s="80">
        <v>25021</v>
      </c>
      <c r="D121" s="94">
        <f>C121/C$123*100</f>
        <v>57.681313108027112</v>
      </c>
      <c r="E121" s="95">
        <v>99.584349146716761</v>
      </c>
      <c r="F121" s="94">
        <v>16.673993845170056</v>
      </c>
      <c r="H121" s="64"/>
    </row>
    <row r="122" spans="2:8" x14ac:dyDescent="0.25">
      <c r="B122" s="73" t="s">
        <v>221</v>
      </c>
      <c r="C122" s="82">
        <v>18357</v>
      </c>
      <c r="D122" s="96">
        <f>C122/C$123*100</f>
        <v>42.318686891972888</v>
      </c>
      <c r="E122" s="97">
        <v>99.498828784659793</v>
      </c>
      <c r="F122" s="96">
        <v>24.889687857493055</v>
      </c>
      <c r="H122" s="64"/>
    </row>
    <row r="123" spans="2:8" x14ac:dyDescent="0.25">
      <c r="B123" s="77" t="s">
        <v>222</v>
      </c>
      <c r="C123" s="100">
        <v>43378</v>
      </c>
      <c r="D123" s="101">
        <f>SUM(D121:D122)</f>
        <v>100</v>
      </c>
      <c r="E123" s="102">
        <v>99.548158052468992</v>
      </c>
      <c r="F123" s="101">
        <v>20.150767670247589</v>
      </c>
      <c r="H123" s="64"/>
    </row>
    <row r="124" spans="2:8" ht="60" x14ac:dyDescent="0.25">
      <c r="B124" s="180"/>
      <c r="C124" s="90" t="s">
        <v>106</v>
      </c>
      <c r="D124" s="90" t="s">
        <v>107</v>
      </c>
      <c r="E124" s="90" t="s">
        <v>108</v>
      </c>
      <c r="F124" s="90" t="s">
        <v>109</v>
      </c>
      <c r="H124" s="64"/>
    </row>
    <row r="125" spans="2:8" x14ac:dyDescent="0.25">
      <c r="B125" s="181"/>
      <c r="C125" s="103" t="s">
        <v>110</v>
      </c>
      <c r="D125" s="104" t="s">
        <v>110</v>
      </c>
      <c r="E125" s="105" t="s">
        <v>110</v>
      </c>
      <c r="F125" s="106" t="s">
        <v>110</v>
      </c>
      <c r="H125" s="64"/>
    </row>
    <row r="126" spans="2:8" x14ac:dyDescent="0.25">
      <c r="B126" s="73" t="s">
        <v>223</v>
      </c>
      <c r="C126" s="80">
        <v>4491</v>
      </c>
      <c r="D126" s="94">
        <f>C126/C$129*100</f>
        <v>13.300361310193686</v>
      </c>
      <c r="E126" s="95">
        <v>95.435315074593632</v>
      </c>
      <c r="F126" s="94">
        <v>21.865954130483189</v>
      </c>
      <c r="H126" s="64"/>
    </row>
    <row r="127" spans="2:8" s="128" customFormat="1" x14ac:dyDescent="0.25">
      <c r="B127" s="73" t="s">
        <v>224</v>
      </c>
      <c r="C127" s="82">
        <v>10723</v>
      </c>
      <c r="D127" s="96">
        <f t="shared" ref="D127:D128" si="9">C127/C$129*100</f>
        <v>31.756796777823848</v>
      </c>
      <c r="E127" s="97">
        <v>96.670707824302909</v>
      </c>
      <c r="F127" s="96">
        <v>30.7469924461438</v>
      </c>
      <c r="H127" s="64"/>
    </row>
    <row r="128" spans="2:8" x14ac:dyDescent="0.25">
      <c r="B128" s="73" t="s">
        <v>225</v>
      </c>
      <c r="C128" s="82">
        <v>18552</v>
      </c>
      <c r="D128" s="96">
        <f t="shared" si="9"/>
        <v>54.942841911982462</v>
      </c>
      <c r="E128" s="97">
        <v>95.957309184993534</v>
      </c>
      <c r="F128" s="96">
        <v>40.64251832686503</v>
      </c>
      <c r="H128" s="64"/>
    </row>
    <row r="129" spans="2:8" x14ac:dyDescent="0.25">
      <c r="B129" s="77" t="s">
        <v>226</v>
      </c>
      <c r="C129" s="100">
        <v>33766</v>
      </c>
      <c r="D129" s="101">
        <f>SUM(D126:D128)</f>
        <v>100</v>
      </c>
      <c r="E129" s="102">
        <v>96.114434638393647</v>
      </c>
      <c r="F129" s="101">
        <v>35.002665403068171</v>
      </c>
      <c r="H129" s="64"/>
    </row>
    <row r="130" spans="2:8" x14ac:dyDescent="0.25">
      <c r="B130" s="73" t="s">
        <v>227</v>
      </c>
      <c r="C130" s="129">
        <v>2091</v>
      </c>
      <c r="D130" s="130"/>
      <c r="E130" s="131">
        <v>89.096126255380199</v>
      </c>
      <c r="F130" s="130">
        <v>2.4868483978957436</v>
      </c>
      <c r="H130" s="64"/>
    </row>
    <row r="131" spans="2:8" s="128" customFormat="1" ht="15.75" x14ac:dyDescent="0.25">
      <c r="B131" s="120" t="s">
        <v>228</v>
      </c>
      <c r="C131" s="132">
        <v>65500</v>
      </c>
      <c r="D131" s="133"/>
      <c r="E131" s="124">
        <v>97.068702290076331</v>
      </c>
      <c r="F131" s="134">
        <v>5.3068702290076333</v>
      </c>
      <c r="H131" s="64"/>
    </row>
    <row r="132" spans="2:8" x14ac:dyDescent="0.25">
      <c r="B132" s="73" t="s">
        <v>229</v>
      </c>
      <c r="C132" s="112">
        <v>1085</v>
      </c>
      <c r="D132" s="97">
        <f t="shared" ref="D132:D133" si="10">C132/C$135*100</f>
        <v>62.5</v>
      </c>
      <c r="E132" s="96">
        <v>91.15207373271889</v>
      </c>
      <c r="F132" s="83">
        <v>3.9631336405529951</v>
      </c>
      <c r="H132" s="64"/>
    </row>
    <row r="133" spans="2:8" x14ac:dyDescent="0.25">
      <c r="B133" s="73" t="s">
        <v>230</v>
      </c>
      <c r="C133" s="112">
        <v>392</v>
      </c>
      <c r="D133" s="97">
        <f t="shared" si="10"/>
        <v>22.58064516129032</v>
      </c>
      <c r="E133" s="96">
        <v>95.918367346938766</v>
      </c>
      <c r="F133" s="83">
        <v>5.3571428571428568</v>
      </c>
      <c r="H133" s="64"/>
    </row>
    <row r="134" spans="2:8" x14ac:dyDescent="0.25">
      <c r="B134" s="73" t="s">
        <v>231</v>
      </c>
      <c r="C134" s="112">
        <v>259</v>
      </c>
      <c r="D134" s="97">
        <f>C134/C$135*100</f>
        <v>14.919354838709678</v>
      </c>
      <c r="E134" s="96">
        <v>94.594594594594597</v>
      </c>
      <c r="F134" s="83">
        <v>10.038610038610038</v>
      </c>
      <c r="H134" s="64"/>
    </row>
    <row r="135" spans="2:8" x14ac:dyDescent="0.25">
      <c r="B135" s="135" t="s">
        <v>232</v>
      </c>
      <c r="C135" s="114">
        <v>1736</v>
      </c>
      <c r="D135" s="99">
        <f>SUM(D132:D134)</f>
        <v>100</v>
      </c>
      <c r="E135" s="98">
        <v>92.741935483870961</v>
      </c>
      <c r="F135" s="85">
        <v>5.1843317972350231</v>
      </c>
      <c r="H135" s="64"/>
    </row>
    <row r="136" spans="2:8" x14ac:dyDescent="0.25">
      <c r="B136" s="136" t="s">
        <v>233</v>
      </c>
      <c r="C136" s="110">
        <v>1301</v>
      </c>
      <c r="D136" s="95">
        <f>C136/C$138*100</f>
        <v>61.28120584079133</v>
      </c>
      <c r="E136" s="94">
        <v>92.92851652574943</v>
      </c>
      <c r="F136" s="81">
        <v>5.9185242121445043</v>
      </c>
      <c r="H136" s="64"/>
    </row>
    <row r="137" spans="2:8" x14ac:dyDescent="0.25">
      <c r="B137" s="136" t="s">
        <v>234</v>
      </c>
      <c r="C137" s="112">
        <v>822</v>
      </c>
      <c r="D137" s="97">
        <f>C137/C$138*100</f>
        <v>38.71879415920867</v>
      </c>
      <c r="E137" s="96">
        <v>93.552311435523123</v>
      </c>
      <c r="F137" s="83">
        <v>14.841849148418493</v>
      </c>
      <c r="H137" s="64"/>
    </row>
    <row r="138" spans="2:8" x14ac:dyDescent="0.25">
      <c r="B138" s="135" t="s">
        <v>235</v>
      </c>
      <c r="C138" s="116">
        <v>2123</v>
      </c>
      <c r="D138" s="102">
        <f>SUM(D136:D137)</f>
        <v>100</v>
      </c>
      <c r="E138" s="101">
        <v>93.17004239284033</v>
      </c>
      <c r="F138" s="117">
        <v>9.3735280263777678</v>
      </c>
      <c r="H138" s="64"/>
    </row>
    <row r="139" spans="2:8" x14ac:dyDescent="0.25">
      <c r="B139" s="136" t="s">
        <v>236</v>
      </c>
      <c r="C139" s="112">
        <v>746</v>
      </c>
      <c r="D139" s="97">
        <f>C139/C$141*100</f>
        <v>72.8515625</v>
      </c>
      <c r="E139" s="96">
        <v>99.597855227882036</v>
      </c>
      <c r="F139" s="83">
        <v>0.93833780160857905</v>
      </c>
      <c r="H139" s="64"/>
    </row>
    <row r="140" spans="2:8" x14ac:dyDescent="0.25">
      <c r="B140" s="136" t="s">
        <v>237</v>
      </c>
      <c r="C140" s="112">
        <v>278</v>
      </c>
      <c r="D140" s="97">
        <f>C140/C$141*100</f>
        <v>27.1484375</v>
      </c>
      <c r="E140" s="96">
        <v>98.201438848920859</v>
      </c>
      <c r="F140" s="83">
        <v>1.4388489208633095</v>
      </c>
      <c r="H140" s="64"/>
    </row>
    <row r="141" spans="2:8" x14ac:dyDescent="0.25">
      <c r="B141" s="135" t="s">
        <v>238</v>
      </c>
      <c r="C141" s="114">
        <v>1024</v>
      </c>
      <c r="D141" s="99">
        <f>SUM(D139:D140)</f>
        <v>100</v>
      </c>
      <c r="E141" s="98">
        <v>99.21875</v>
      </c>
      <c r="F141" s="85">
        <v>1.07421875</v>
      </c>
      <c r="H141" s="64"/>
    </row>
    <row r="142" spans="2:8" x14ac:dyDescent="0.25">
      <c r="B142" s="136" t="s">
        <v>239</v>
      </c>
      <c r="C142" s="110">
        <v>275</v>
      </c>
      <c r="D142" s="95">
        <f>C142/C$145*100</f>
        <v>18.784153005464479</v>
      </c>
      <c r="E142" s="94">
        <v>95.27272727272728</v>
      </c>
      <c r="F142" s="81">
        <v>0</v>
      </c>
      <c r="H142" s="64"/>
    </row>
    <row r="143" spans="2:8" x14ac:dyDescent="0.25">
      <c r="B143" s="136" t="s">
        <v>240</v>
      </c>
      <c r="C143" s="112">
        <v>792</v>
      </c>
      <c r="D143" s="97">
        <f t="shared" ref="D143:D144" si="11">C143/C$145*100</f>
        <v>54.098360655737707</v>
      </c>
      <c r="E143" s="96">
        <v>93.308080808080803</v>
      </c>
      <c r="F143" s="83">
        <v>1.1363636363636365</v>
      </c>
      <c r="H143" s="64"/>
    </row>
    <row r="144" spans="2:8" x14ac:dyDescent="0.25">
      <c r="B144" s="136" t="s">
        <v>241</v>
      </c>
      <c r="C144" s="112">
        <v>397</v>
      </c>
      <c r="D144" s="97">
        <f t="shared" si="11"/>
        <v>27.117486338797814</v>
      </c>
      <c r="E144" s="96">
        <v>94.710327455919398</v>
      </c>
      <c r="F144" s="83">
        <v>1.2594458438287155</v>
      </c>
      <c r="H144" s="64"/>
    </row>
    <row r="145" spans="2:8" x14ac:dyDescent="0.25">
      <c r="B145" s="135" t="s">
        <v>242</v>
      </c>
      <c r="C145" s="116">
        <v>1464</v>
      </c>
      <c r="D145" s="102">
        <f>SUM(D142:D144)</f>
        <v>100</v>
      </c>
      <c r="E145" s="101">
        <v>94.057377049180317</v>
      </c>
      <c r="F145" s="117">
        <v>0.95628415300546454</v>
      </c>
      <c r="H145" s="64"/>
    </row>
    <row r="146" spans="2:8" x14ac:dyDescent="0.25">
      <c r="B146" s="136" t="s">
        <v>243</v>
      </c>
      <c r="C146" s="112">
        <v>42</v>
      </c>
      <c r="D146" s="97">
        <f>C146/C$148*100</f>
        <v>33.87096774193548</v>
      </c>
      <c r="E146" s="96">
        <v>100</v>
      </c>
      <c r="F146" s="83">
        <v>0</v>
      </c>
      <c r="H146" s="64"/>
    </row>
    <row r="147" spans="2:8" x14ac:dyDescent="0.25">
      <c r="B147" s="136" t="s">
        <v>244</v>
      </c>
      <c r="C147" s="112">
        <v>82</v>
      </c>
      <c r="D147" s="97">
        <f>C147/C$148*100</f>
        <v>66.129032258064512</v>
      </c>
      <c r="E147" s="96">
        <v>97.560975609756099</v>
      </c>
      <c r="F147" s="83">
        <v>1.2195121951219512</v>
      </c>
      <c r="H147" s="64"/>
    </row>
    <row r="148" spans="2:8" x14ac:dyDescent="0.25">
      <c r="B148" s="135" t="s">
        <v>245</v>
      </c>
      <c r="C148" s="114">
        <v>124</v>
      </c>
      <c r="D148" s="99">
        <f>SUM(D146:D147)</f>
        <v>100</v>
      </c>
      <c r="E148" s="98">
        <v>98.387096774193552</v>
      </c>
      <c r="F148" s="85">
        <v>0.80645161290322576</v>
      </c>
      <c r="H148" s="64"/>
    </row>
    <row r="149" spans="2:8" x14ac:dyDescent="0.25">
      <c r="B149" s="136" t="s">
        <v>246</v>
      </c>
      <c r="C149" s="110">
        <v>144</v>
      </c>
      <c r="D149" s="95">
        <f>C149/C$151*100</f>
        <v>70.935960591133011</v>
      </c>
      <c r="E149" s="94">
        <v>97.916666666666657</v>
      </c>
      <c r="F149" s="81">
        <v>0.69444444444444442</v>
      </c>
      <c r="H149" s="64"/>
    </row>
    <row r="150" spans="2:8" s="128" customFormat="1" x14ac:dyDescent="0.25">
      <c r="B150" s="136" t="s">
        <v>247</v>
      </c>
      <c r="C150" s="112">
        <v>59</v>
      </c>
      <c r="D150" s="97">
        <f>C150/C$151*100</f>
        <v>29.064039408866993</v>
      </c>
      <c r="E150" s="96">
        <v>98.305084745762713</v>
      </c>
      <c r="F150" s="83">
        <v>1.6949152542372881</v>
      </c>
      <c r="H150" s="64"/>
    </row>
    <row r="151" spans="2:8" x14ac:dyDescent="0.25">
      <c r="B151" s="135" t="s">
        <v>248</v>
      </c>
      <c r="C151" s="116">
        <v>203</v>
      </c>
      <c r="D151" s="102">
        <f>SUM(D149:D150)</f>
        <v>100</v>
      </c>
      <c r="E151" s="101">
        <v>98.029556650246306</v>
      </c>
      <c r="F151" s="117">
        <v>0.98522167487684731</v>
      </c>
      <c r="H151" s="64"/>
    </row>
    <row r="152" spans="2:8" x14ac:dyDescent="0.25">
      <c r="B152" s="136" t="s">
        <v>249</v>
      </c>
      <c r="C152" s="112">
        <v>3447</v>
      </c>
      <c r="D152" s="97">
        <f>C152/C$155*100</f>
        <v>52.338293349529309</v>
      </c>
      <c r="E152" s="96">
        <v>99.303742384682337</v>
      </c>
      <c r="F152" s="83">
        <v>0.5802146794313896</v>
      </c>
      <c r="H152" s="64"/>
    </row>
    <row r="153" spans="2:8" s="128" customFormat="1" x14ac:dyDescent="0.25">
      <c r="B153" s="136" t="s">
        <v>250</v>
      </c>
      <c r="C153" s="112">
        <v>1249</v>
      </c>
      <c r="D153" s="97">
        <f t="shared" ref="D153:D154" si="12">C153/C$155*100</f>
        <v>18.964470088065593</v>
      </c>
      <c r="E153" s="96">
        <v>99.359487590072064</v>
      </c>
      <c r="F153" s="83">
        <v>0.56044835868694953</v>
      </c>
      <c r="H153" s="64"/>
    </row>
    <row r="154" spans="2:8" x14ac:dyDescent="0.25">
      <c r="B154" s="136" t="s">
        <v>251</v>
      </c>
      <c r="C154" s="112">
        <v>1890</v>
      </c>
      <c r="D154" s="97">
        <f t="shared" si="12"/>
        <v>28.697236562405102</v>
      </c>
      <c r="E154" s="96">
        <v>99.153439153439152</v>
      </c>
      <c r="F154" s="83">
        <v>1.3227513227513228</v>
      </c>
      <c r="H154" s="64"/>
    </row>
    <row r="155" spans="2:8" x14ac:dyDescent="0.25">
      <c r="B155" s="137" t="s">
        <v>252</v>
      </c>
      <c r="C155" s="114">
        <v>6586</v>
      </c>
      <c r="D155" s="99">
        <f>SUM(D152:D154)</f>
        <v>100</v>
      </c>
      <c r="E155" s="98">
        <v>99.2711812936532</v>
      </c>
      <c r="F155" s="85">
        <v>0.78955359854236251</v>
      </c>
      <c r="H155" s="64"/>
    </row>
    <row r="156" spans="2:8" ht="60" x14ac:dyDescent="0.25">
      <c r="B156" s="178"/>
      <c r="C156" s="138" t="s">
        <v>106</v>
      </c>
      <c r="D156" s="138" t="s">
        <v>107</v>
      </c>
      <c r="E156" s="138" t="s">
        <v>108</v>
      </c>
      <c r="F156" s="139" t="s">
        <v>109</v>
      </c>
      <c r="H156" s="64"/>
    </row>
    <row r="157" spans="2:8" x14ac:dyDescent="0.25">
      <c r="B157" s="179"/>
      <c r="C157" s="140" t="s">
        <v>110</v>
      </c>
      <c r="D157" s="104" t="s">
        <v>110</v>
      </c>
      <c r="E157" s="105" t="s">
        <v>110</v>
      </c>
      <c r="F157" s="106" t="s">
        <v>110</v>
      </c>
      <c r="H157" s="64"/>
    </row>
    <row r="158" spans="2:8" x14ac:dyDescent="0.25">
      <c r="B158" s="136" t="s">
        <v>253</v>
      </c>
      <c r="C158" s="110">
        <v>311</v>
      </c>
      <c r="D158" s="95">
        <f>C158/C$159*100</f>
        <v>100</v>
      </c>
      <c r="E158" s="94">
        <v>94.212218649517681</v>
      </c>
      <c r="F158" s="81">
        <v>0.64308681672025725</v>
      </c>
      <c r="H158" s="64"/>
    </row>
    <row r="159" spans="2:8" s="128" customFormat="1" ht="30" x14ac:dyDescent="0.25">
      <c r="B159" s="135" t="s">
        <v>254</v>
      </c>
      <c r="C159" s="116">
        <v>311</v>
      </c>
      <c r="D159" s="102">
        <f>SUM(D158:D158)</f>
        <v>100</v>
      </c>
      <c r="E159" s="101">
        <v>94.212218649517681</v>
      </c>
      <c r="F159" s="117">
        <v>0.64308681672025725</v>
      </c>
      <c r="H159" s="64"/>
    </row>
    <row r="160" spans="2:8" x14ac:dyDescent="0.25">
      <c r="B160" s="136" t="s">
        <v>255</v>
      </c>
      <c r="C160" s="112">
        <v>2574</v>
      </c>
      <c r="D160" s="97">
        <f>C160/C$163*100</f>
        <v>37.858508604206506</v>
      </c>
      <c r="E160" s="96">
        <v>96.15384615384616</v>
      </c>
      <c r="F160" s="83">
        <v>3.1468531468531471</v>
      </c>
      <c r="H160" s="64"/>
    </row>
    <row r="161" spans="2:8" s="128" customFormat="1" x14ac:dyDescent="0.25">
      <c r="B161" s="136" t="s">
        <v>256</v>
      </c>
      <c r="C161" s="112">
        <v>1063</v>
      </c>
      <c r="D161" s="97">
        <f t="shared" ref="D161:D162" si="13">C161/C$163*100</f>
        <v>15.634652154728638</v>
      </c>
      <c r="E161" s="96">
        <v>96.142991533396042</v>
      </c>
      <c r="F161" s="83">
        <v>4.4214487300094074</v>
      </c>
      <c r="H161" s="64"/>
    </row>
    <row r="162" spans="2:8" x14ac:dyDescent="0.25">
      <c r="B162" s="136" t="s">
        <v>257</v>
      </c>
      <c r="C162" s="112">
        <v>3162</v>
      </c>
      <c r="D162" s="97">
        <f t="shared" si="13"/>
        <v>46.50683924106486</v>
      </c>
      <c r="E162" s="96">
        <v>94.592030360531311</v>
      </c>
      <c r="F162" s="83">
        <v>7.5585072738772938</v>
      </c>
      <c r="H162" s="64"/>
    </row>
    <row r="163" spans="2:8" x14ac:dyDescent="0.25">
      <c r="B163" s="135" t="s">
        <v>258</v>
      </c>
      <c r="C163" s="114">
        <v>6799</v>
      </c>
      <c r="D163" s="99">
        <f>SUM(D160:D162)</f>
        <v>100</v>
      </c>
      <c r="E163" s="98">
        <v>95.425797911457565</v>
      </c>
      <c r="F163" s="85">
        <v>5.3978526253860863</v>
      </c>
      <c r="H163" s="64"/>
    </row>
    <row r="164" spans="2:8" x14ac:dyDescent="0.25">
      <c r="B164" s="136" t="s">
        <v>259</v>
      </c>
      <c r="C164" s="110">
        <v>667</v>
      </c>
      <c r="D164" s="95">
        <f>C164/C$166*100</f>
        <v>70.582010582010582</v>
      </c>
      <c r="E164" s="94">
        <v>95.802098950524737</v>
      </c>
      <c r="F164" s="81">
        <v>6.8965517241379306</v>
      </c>
      <c r="H164" s="64"/>
    </row>
    <row r="165" spans="2:8" s="128" customFormat="1" x14ac:dyDescent="0.25">
      <c r="B165" s="136" t="s">
        <v>260</v>
      </c>
      <c r="C165" s="112">
        <v>278</v>
      </c>
      <c r="D165" s="97">
        <f>C165/C$166*100</f>
        <v>29.417989417989414</v>
      </c>
      <c r="E165" s="96">
        <v>93.525179856115102</v>
      </c>
      <c r="F165" s="83">
        <v>8.6330935251798557</v>
      </c>
      <c r="H165" s="64"/>
    </row>
    <row r="166" spans="2:8" x14ac:dyDescent="0.25">
      <c r="B166" s="135" t="s">
        <v>261</v>
      </c>
      <c r="C166" s="116">
        <v>945</v>
      </c>
      <c r="D166" s="102">
        <f>SUM(D164:D165)</f>
        <v>100</v>
      </c>
      <c r="E166" s="101">
        <v>95.13227513227514</v>
      </c>
      <c r="F166" s="117">
        <v>7.4074074074074066</v>
      </c>
      <c r="H166" s="64"/>
    </row>
    <row r="167" spans="2:8" x14ac:dyDescent="0.25">
      <c r="B167" s="136" t="s">
        <v>262</v>
      </c>
      <c r="C167" s="112">
        <v>16300</v>
      </c>
      <c r="D167" s="97">
        <f>C167/C$169*100</f>
        <v>55.902325262363675</v>
      </c>
      <c r="E167" s="96">
        <v>99.546012269938657</v>
      </c>
      <c r="F167" s="83">
        <v>2.3558282208588959</v>
      </c>
      <c r="H167" s="64"/>
    </row>
    <row r="168" spans="2:8" s="128" customFormat="1" x14ac:dyDescent="0.25">
      <c r="B168" s="136" t="s">
        <v>263</v>
      </c>
      <c r="C168" s="112">
        <v>12858</v>
      </c>
      <c r="D168" s="97">
        <f>C168/C$169*100</f>
        <v>44.097674737636325</v>
      </c>
      <c r="E168" s="96">
        <v>99.245605848498982</v>
      </c>
      <c r="F168" s="83">
        <v>3.4375486078705864</v>
      </c>
      <c r="H168" s="64"/>
    </row>
    <row r="169" spans="2:8" x14ac:dyDescent="0.25">
      <c r="B169" s="135" t="s">
        <v>264</v>
      </c>
      <c r="C169" s="114">
        <v>29158</v>
      </c>
      <c r="D169" s="99">
        <f>SUM(D167:D168)</f>
        <v>100</v>
      </c>
      <c r="E169" s="98">
        <v>99.413540023321218</v>
      </c>
      <c r="F169" s="85">
        <v>2.8328417586940118</v>
      </c>
      <c r="H169" s="64"/>
    </row>
    <row r="170" spans="2:8" x14ac:dyDescent="0.25">
      <c r="B170" s="136" t="s">
        <v>265</v>
      </c>
      <c r="C170" s="110">
        <v>6923</v>
      </c>
      <c r="D170" s="95">
        <f>C170/C$172*100</f>
        <v>48.698649409116491</v>
      </c>
      <c r="E170" s="94">
        <v>94.655496172179681</v>
      </c>
      <c r="F170" s="81">
        <v>12.191246569406326</v>
      </c>
      <c r="H170" s="64"/>
    </row>
    <row r="171" spans="2:8" s="128" customFormat="1" x14ac:dyDescent="0.25">
      <c r="B171" s="136" t="s">
        <v>266</v>
      </c>
      <c r="C171" s="112">
        <v>7293</v>
      </c>
      <c r="D171" s="97">
        <f>C171/C$172*100</f>
        <v>51.301350590883509</v>
      </c>
      <c r="E171" s="96">
        <v>92.911010558069378</v>
      </c>
      <c r="F171" s="83">
        <v>13.547237076648841</v>
      </c>
      <c r="H171" s="64"/>
    </row>
    <row r="172" spans="2:8" x14ac:dyDescent="0.25">
      <c r="B172" s="135" t="s">
        <v>267</v>
      </c>
      <c r="C172" s="116">
        <v>14216</v>
      </c>
      <c r="D172" s="102">
        <f>SUM(D170:D171)</f>
        <v>100</v>
      </c>
      <c r="E172" s="101">
        <v>93.76055149127744</v>
      </c>
      <c r="F172" s="117">
        <v>12.88688801350591</v>
      </c>
      <c r="H172" s="64"/>
    </row>
    <row r="173" spans="2:8" x14ac:dyDescent="0.25">
      <c r="B173" s="136" t="s">
        <v>268</v>
      </c>
      <c r="C173" s="141">
        <v>811</v>
      </c>
      <c r="D173" s="131"/>
      <c r="E173" s="130">
        <v>91.738594327990128</v>
      </c>
      <c r="F173" s="142">
        <v>1.2330456226880395</v>
      </c>
      <c r="H173" s="64"/>
    </row>
    <row r="174" spans="2:8" ht="15.75" x14ac:dyDescent="0.25">
      <c r="B174" s="120" t="s">
        <v>269</v>
      </c>
      <c r="C174" s="132">
        <v>1514</v>
      </c>
      <c r="D174" s="143"/>
      <c r="E174" s="134">
        <v>81.043593130779385</v>
      </c>
      <c r="F174" s="134">
        <v>5.1519154557463667</v>
      </c>
      <c r="H174" s="64"/>
    </row>
    <row r="175" spans="2:8" ht="28.5" x14ac:dyDescent="0.25">
      <c r="B175" s="73" t="s">
        <v>270</v>
      </c>
      <c r="C175" s="112">
        <v>9</v>
      </c>
      <c r="D175" s="96">
        <f>C175/C$178*100</f>
        <v>14.0625</v>
      </c>
      <c r="E175" s="83">
        <v>100</v>
      </c>
      <c r="F175" s="83">
        <v>11.111111111111111</v>
      </c>
      <c r="H175" s="64"/>
    </row>
    <row r="176" spans="2:8" ht="28.5" x14ac:dyDescent="0.25">
      <c r="B176" s="73" t="s">
        <v>271</v>
      </c>
      <c r="C176" s="112">
        <v>16</v>
      </c>
      <c r="D176" s="96">
        <f t="shared" ref="D176:D177" si="14">C176/C$178*100</f>
        <v>25</v>
      </c>
      <c r="E176" s="83">
        <v>100</v>
      </c>
      <c r="F176" s="83">
        <v>0</v>
      </c>
      <c r="H176" s="64"/>
    </row>
    <row r="177" spans="2:8" ht="28.5" x14ac:dyDescent="0.25">
      <c r="B177" s="73" t="s">
        <v>272</v>
      </c>
      <c r="C177" s="112">
        <v>39</v>
      </c>
      <c r="D177" s="96">
        <f t="shared" si="14"/>
        <v>60.9375</v>
      </c>
      <c r="E177" s="83">
        <v>89.743589743589752</v>
      </c>
      <c r="F177" s="83">
        <v>20.512820512820511</v>
      </c>
      <c r="H177" s="64"/>
    </row>
    <row r="178" spans="2:8" ht="30" x14ac:dyDescent="0.25">
      <c r="B178" s="135" t="s">
        <v>273</v>
      </c>
      <c r="C178" s="114">
        <v>64</v>
      </c>
      <c r="D178" s="98">
        <f>SUM(D175:D177)</f>
        <v>100</v>
      </c>
      <c r="E178" s="85">
        <v>93.75</v>
      </c>
      <c r="F178" s="85">
        <v>14.0625</v>
      </c>
      <c r="H178" s="64"/>
    </row>
    <row r="179" spans="2:8" ht="60" x14ac:dyDescent="0.25">
      <c r="B179" s="178"/>
      <c r="C179" s="138" t="s">
        <v>106</v>
      </c>
      <c r="D179" s="138" t="s">
        <v>107</v>
      </c>
      <c r="E179" s="138" t="s">
        <v>108</v>
      </c>
      <c r="F179" s="139" t="s">
        <v>109</v>
      </c>
      <c r="H179" s="64"/>
    </row>
    <row r="180" spans="2:8" x14ac:dyDescent="0.25">
      <c r="B180" s="179"/>
      <c r="C180" s="140" t="s">
        <v>110</v>
      </c>
      <c r="D180" s="104" t="s">
        <v>110</v>
      </c>
      <c r="E180" s="105" t="s">
        <v>110</v>
      </c>
      <c r="F180" s="106" t="s">
        <v>110</v>
      </c>
      <c r="H180" s="64"/>
    </row>
    <row r="181" spans="2:8" ht="28.5" x14ac:dyDescent="0.25">
      <c r="B181" s="73" t="s">
        <v>274</v>
      </c>
      <c r="C181" s="110">
        <v>21</v>
      </c>
      <c r="D181" s="94">
        <f>C181/C$184*100</f>
        <v>21.212121212121211</v>
      </c>
      <c r="E181" s="81">
        <v>85.714285714285708</v>
      </c>
      <c r="F181" s="81">
        <v>4.7619047619047619</v>
      </c>
      <c r="H181" s="64"/>
    </row>
    <row r="182" spans="2:8" ht="28.5" x14ac:dyDescent="0.25">
      <c r="B182" s="73" t="s">
        <v>275</v>
      </c>
      <c r="C182" s="112">
        <v>28</v>
      </c>
      <c r="D182" s="96">
        <f t="shared" ref="D182:D183" si="15">C182/C$184*100</f>
        <v>28.28282828282828</v>
      </c>
      <c r="E182" s="83">
        <v>92.857142857142861</v>
      </c>
      <c r="F182" s="83">
        <v>0</v>
      </c>
      <c r="H182" s="64"/>
    </row>
    <row r="183" spans="2:8" ht="28.5" x14ac:dyDescent="0.25">
      <c r="B183" s="73" t="s">
        <v>276</v>
      </c>
      <c r="C183" s="112">
        <v>50</v>
      </c>
      <c r="D183" s="96">
        <f t="shared" si="15"/>
        <v>50.505050505050505</v>
      </c>
      <c r="E183" s="83">
        <v>86</v>
      </c>
      <c r="F183" s="83">
        <v>6</v>
      </c>
      <c r="H183" s="64"/>
    </row>
    <row r="184" spans="2:8" ht="45" x14ac:dyDescent="0.25">
      <c r="B184" s="77" t="s">
        <v>277</v>
      </c>
      <c r="C184" s="116">
        <v>99</v>
      </c>
      <c r="D184" s="101">
        <f>SUM(D181:D183)</f>
        <v>100</v>
      </c>
      <c r="E184" s="117">
        <v>87.878787878787875</v>
      </c>
      <c r="F184" s="117">
        <v>4.0404040404040407</v>
      </c>
      <c r="H184" s="64"/>
    </row>
    <row r="185" spans="2:8" x14ac:dyDescent="0.25">
      <c r="B185" s="73" t="s">
        <v>278</v>
      </c>
      <c r="C185" s="112">
        <v>56</v>
      </c>
      <c r="D185" s="96">
        <f>C185/C$188*100</f>
        <v>46.280991735537192</v>
      </c>
      <c r="E185" s="83">
        <v>46.428571428571431</v>
      </c>
      <c r="F185" s="83">
        <v>3.5714285714285712</v>
      </c>
      <c r="H185" s="64"/>
    </row>
    <row r="186" spans="2:8" x14ac:dyDescent="0.25">
      <c r="B186" s="73" t="s">
        <v>279</v>
      </c>
      <c r="C186" s="112">
        <v>37</v>
      </c>
      <c r="D186" s="96">
        <f t="shared" ref="D186:D187" si="16">C186/C$188*100</f>
        <v>30.578512396694212</v>
      </c>
      <c r="E186" s="83">
        <v>56.756756756756758</v>
      </c>
      <c r="F186" s="83">
        <v>2.7027027027027026</v>
      </c>
      <c r="H186" s="64"/>
    </row>
    <row r="187" spans="2:8" x14ac:dyDescent="0.25">
      <c r="B187" s="73" t="s">
        <v>280</v>
      </c>
      <c r="C187" s="112">
        <v>28</v>
      </c>
      <c r="D187" s="96">
        <f t="shared" si="16"/>
        <v>23.140495867768596</v>
      </c>
      <c r="E187" s="83">
        <v>57.142857142857139</v>
      </c>
      <c r="F187" s="83">
        <v>7.1428571428571423</v>
      </c>
      <c r="H187" s="64"/>
    </row>
    <row r="188" spans="2:8" x14ac:dyDescent="0.25">
      <c r="B188" s="77" t="s">
        <v>281</v>
      </c>
      <c r="C188" s="114">
        <v>121</v>
      </c>
      <c r="D188" s="98">
        <f>SUM(D185:D187)</f>
        <v>100</v>
      </c>
      <c r="E188" s="85">
        <v>52.066115702479344</v>
      </c>
      <c r="F188" s="85">
        <v>4.1322314049586781</v>
      </c>
      <c r="H188" s="64"/>
    </row>
    <row r="189" spans="2:8" x14ac:dyDescent="0.25">
      <c r="B189" s="73" t="s">
        <v>282</v>
      </c>
      <c r="C189" s="110">
        <v>878</v>
      </c>
      <c r="D189" s="94">
        <f>C189/C$191*100</f>
        <v>72.085385878489333</v>
      </c>
      <c r="E189" s="81">
        <v>80.637813211845099</v>
      </c>
      <c r="F189" s="81">
        <v>1.9362186788154898</v>
      </c>
      <c r="H189" s="64"/>
    </row>
    <row r="190" spans="2:8" x14ac:dyDescent="0.25">
      <c r="B190" s="73" t="s">
        <v>283</v>
      </c>
      <c r="C190" s="112">
        <v>340</v>
      </c>
      <c r="D190" s="96">
        <f>C190/C$191*100</f>
        <v>27.914614121510674</v>
      </c>
      <c r="E190" s="83">
        <v>87.647058823529406</v>
      </c>
      <c r="F190" s="83">
        <v>12.352941176470589</v>
      </c>
      <c r="H190" s="64"/>
    </row>
    <row r="191" spans="2:8" x14ac:dyDescent="0.25">
      <c r="B191" s="77" t="s">
        <v>284</v>
      </c>
      <c r="C191" s="116">
        <v>1218</v>
      </c>
      <c r="D191" s="101">
        <f>SUM(D189:D190)</f>
        <v>100</v>
      </c>
      <c r="E191" s="117">
        <v>82.594417077175692</v>
      </c>
      <c r="F191" s="117">
        <v>4.8440065681444997</v>
      </c>
      <c r="H191" s="64"/>
    </row>
    <row r="192" spans="2:8" x14ac:dyDescent="0.25">
      <c r="B192" s="73" t="s">
        <v>285</v>
      </c>
      <c r="C192" s="112">
        <v>12</v>
      </c>
      <c r="D192" s="96"/>
      <c r="E192" s="83">
        <v>91.666666666666657</v>
      </c>
      <c r="F192" s="83">
        <v>8.3333333333333321</v>
      </c>
      <c r="H192" s="64"/>
    </row>
    <row r="193" spans="2:8" ht="15.75" x14ac:dyDescent="0.25">
      <c r="B193" s="120" t="s">
        <v>286</v>
      </c>
      <c r="C193" s="132">
        <v>24681</v>
      </c>
      <c r="D193" s="143"/>
      <c r="E193" s="134">
        <v>21.174182569587945</v>
      </c>
      <c r="F193" s="134">
        <v>0.25930878003322394</v>
      </c>
      <c r="H193" s="64"/>
    </row>
    <row r="194" spans="2:8" x14ac:dyDescent="0.25">
      <c r="B194" s="73" t="s">
        <v>287</v>
      </c>
      <c r="C194" s="112">
        <v>24</v>
      </c>
      <c r="D194" s="96">
        <f>C194/C$196*100</f>
        <v>15.789473684210526</v>
      </c>
      <c r="E194" s="83">
        <v>16.666666666666664</v>
      </c>
      <c r="F194" s="83">
        <v>0</v>
      </c>
      <c r="H194" s="64"/>
    </row>
    <row r="195" spans="2:8" x14ac:dyDescent="0.25">
      <c r="B195" s="73" t="s">
        <v>94</v>
      </c>
      <c r="C195" s="112">
        <v>128</v>
      </c>
      <c r="D195" s="96">
        <f>C195/C$196*100</f>
        <v>84.210526315789465</v>
      </c>
      <c r="E195" s="83">
        <v>12.5</v>
      </c>
      <c r="F195" s="83">
        <v>0</v>
      </c>
      <c r="H195" s="64"/>
    </row>
    <row r="196" spans="2:8" x14ac:dyDescent="0.25">
      <c r="B196" s="77" t="s">
        <v>288</v>
      </c>
      <c r="C196" s="114">
        <v>152</v>
      </c>
      <c r="D196" s="98">
        <f>SUM(D194:D195)</f>
        <v>99.999999999999986</v>
      </c>
      <c r="E196" s="85">
        <v>13.157894736842104</v>
      </c>
      <c r="F196" s="85">
        <v>0</v>
      </c>
      <c r="H196" s="64"/>
    </row>
    <row r="197" spans="2:8" x14ac:dyDescent="0.25">
      <c r="B197" s="73" t="s">
        <v>289</v>
      </c>
      <c r="C197" s="110">
        <v>857</v>
      </c>
      <c r="D197" s="94">
        <f>C197/C$200*100</f>
        <v>39.78644382544104</v>
      </c>
      <c r="E197" s="81">
        <v>6.5344224037339558</v>
      </c>
      <c r="F197" s="81">
        <v>0</v>
      </c>
      <c r="H197" s="64"/>
    </row>
    <row r="198" spans="2:8" x14ac:dyDescent="0.25">
      <c r="B198" s="73" t="s">
        <v>290</v>
      </c>
      <c r="C198" s="112">
        <v>398</v>
      </c>
      <c r="D198" s="96">
        <f t="shared" ref="D198:D199" si="17">C198/C$200*100</f>
        <v>18.477251624883937</v>
      </c>
      <c r="E198" s="83">
        <v>12.060301507537687</v>
      </c>
      <c r="F198" s="83">
        <v>0</v>
      </c>
      <c r="H198" s="64"/>
    </row>
    <row r="199" spans="2:8" x14ac:dyDescent="0.25">
      <c r="B199" s="73" t="s">
        <v>291</v>
      </c>
      <c r="C199" s="112">
        <v>899</v>
      </c>
      <c r="D199" s="96">
        <f t="shared" si="17"/>
        <v>41.736304549675026</v>
      </c>
      <c r="E199" s="83">
        <v>15.350389321468297</v>
      </c>
      <c r="F199" s="83">
        <v>0</v>
      </c>
      <c r="H199" s="64"/>
    </row>
    <row r="200" spans="2:8" x14ac:dyDescent="0.25">
      <c r="B200" s="77" t="s">
        <v>292</v>
      </c>
      <c r="C200" s="116">
        <v>2154</v>
      </c>
      <c r="D200" s="101">
        <f>SUM(D197:D199)</f>
        <v>100</v>
      </c>
      <c r="E200" s="117">
        <v>11.234911792014856</v>
      </c>
      <c r="F200" s="117">
        <v>0</v>
      </c>
      <c r="H200" s="64"/>
    </row>
    <row r="201" spans="2:8" x14ac:dyDescent="0.25">
      <c r="B201" s="73" t="s">
        <v>293</v>
      </c>
      <c r="C201" s="112">
        <v>422</v>
      </c>
      <c r="D201" s="96">
        <f>C201/C$204*100</f>
        <v>1.9676411619340701</v>
      </c>
      <c r="E201" s="83">
        <v>14.691943127962084</v>
      </c>
      <c r="F201" s="83">
        <v>0.47393364928909953</v>
      </c>
      <c r="H201" s="64"/>
    </row>
    <row r="202" spans="2:8" x14ac:dyDescent="0.25">
      <c r="B202" s="73" t="s">
        <v>294</v>
      </c>
      <c r="C202" s="112">
        <v>12780</v>
      </c>
      <c r="D202" s="96">
        <f t="shared" ref="D202:D203" si="18">C202/C$204*100</f>
        <v>59.58875367184222</v>
      </c>
      <c r="E202" s="83">
        <v>20.68075117370892</v>
      </c>
      <c r="F202" s="83">
        <v>0.13302034428794993</v>
      </c>
      <c r="H202" s="64"/>
    </row>
    <row r="203" spans="2:8" x14ac:dyDescent="0.25">
      <c r="B203" s="73" t="s">
        <v>295</v>
      </c>
      <c r="C203" s="112">
        <v>8245</v>
      </c>
      <c r="D203" s="96">
        <f t="shared" si="18"/>
        <v>38.443605166223719</v>
      </c>
      <c r="E203" s="83">
        <v>25.482110369921163</v>
      </c>
      <c r="F203" s="83">
        <v>0.16979987871437235</v>
      </c>
      <c r="H203" s="64"/>
    </row>
    <row r="204" spans="2:8" x14ac:dyDescent="0.25">
      <c r="B204" s="77" t="s">
        <v>296</v>
      </c>
      <c r="C204" s="114">
        <v>21447</v>
      </c>
      <c r="D204" s="98">
        <f>SUM(D201:D203)</f>
        <v>100</v>
      </c>
      <c r="E204" s="85">
        <v>22.408728493495595</v>
      </c>
      <c r="F204" s="85">
        <v>0.15386767380053154</v>
      </c>
      <c r="H204" s="64"/>
    </row>
    <row r="205" spans="2:8" x14ac:dyDescent="0.25">
      <c r="B205" s="73" t="s">
        <v>297</v>
      </c>
      <c r="C205" s="110">
        <v>370</v>
      </c>
      <c r="D205" s="94">
        <f>C205/C$207*100</f>
        <v>52.407932011331447</v>
      </c>
      <c r="E205" s="81">
        <v>9.7297297297297298</v>
      </c>
      <c r="F205" s="81">
        <v>4.0540540540540544</v>
      </c>
      <c r="H205" s="64"/>
    </row>
    <row r="206" spans="2:8" x14ac:dyDescent="0.25">
      <c r="B206" s="73" t="s">
        <v>298</v>
      </c>
      <c r="C206" s="112">
        <v>336</v>
      </c>
      <c r="D206" s="96">
        <f>C206/C$207*100</f>
        <v>47.59206798866856</v>
      </c>
      <c r="E206" s="83">
        <v>24.404761904761905</v>
      </c>
      <c r="F206" s="83">
        <v>4.7619047619047619</v>
      </c>
      <c r="H206" s="64"/>
    </row>
    <row r="207" spans="2:8" x14ac:dyDescent="0.25">
      <c r="B207" s="77" t="s">
        <v>299</v>
      </c>
      <c r="C207" s="116">
        <v>706</v>
      </c>
      <c r="D207" s="101">
        <f>SUM(D205:D206)</f>
        <v>100</v>
      </c>
      <c r="E207" s="117">
        <v>16.71388101983003</v>
      </c>
      <c r="F207" s="117">
        <v>4.3909348441926346</v>
      </c>
      <c r="H207" s="64"/>
    </row>
    <row r="208" spans="2:8" x14ac:dyDescent="0.25">
      <c r="B208" s="73" t="s">
        <v>300</v>
      </c>
      <c r="C208" s="112">
        <v>222</v>
      </c>
      <c r="D208" s="130"/>
      <c r="E208" s="83">
        <v>18.018018018018019</v>
      </c>
      <c r="F208" s="83">
        <v>0</v>
      </c>
      <c r="H208" s="64"/>
    </row>
    <row r="209" spans="2:9" ht="60" x14ac:dyDescent="0.25">
      <c r="B209" s="180"/>
      <c r="C209" s="58" t="s">
        <v>106</v>
      </c>
      <c r="D209" s="90" t="s">
        <v>107</v>
      </c>
      <c r="E209" s="58" t="s">
        <v>108</v>
      </c>
      <c r="F209" s="58" t="s">
        <v>109</v>
      </c>
      <c r="H209" s="64"/>
    </row>
    <row r="210" spans="2:9" x14ac:dyDescent="0.25">
      <c r="B210" s="181"/>
      <c r="C210" s="103" t="s">
        <v>110</v>
      </c>
      <c r="D210" s="144" t="s">
        <v>110</v>
      </c>
      <c r="E210" s="145" t="s">
        <v>110</v>
      </c>
      <c r="F210" s="146" t="s">
        <v>110</v>
      </c>
      <c r="H210" s="64"/>
    </row>
    <row r="211" spans="2:9" ht="15.75" x14ac:dyDescent="0.25">
      <c r="B211" s="120" t="s">
        <v>301</v>
      </c>
      <c r="C211" s="147">
        <v>40875</v>
      </c>
      <c r="D211" s="143"/>
      <c r="E211" s="124">
        <v>5.5657492354740059</v>
      </c>
      <c r="F211" s="134">
        <v>8.0733944954128445E-2</v>
      </c>
      <c r="H211" s="64"/>
    </row>
    <row r="212" spans="2:9" x14ac:dyDescent="0.25">
      <c r="B212" s="73" t="s">
        <v>302</v>
      </c>
      <c r="C212" s="82">
        <v>90</v>
      </c>
      <c r="D212" s="96">
        <f>C212/C$214*100</f>
        <v>56.60377358490566</v>
      </c>
      <c r="E212" s="96">
        <v>1.1111111111111112</v>
      </c>
      <c r="F212" s="83">
        <v>0</v>
      </c>
      <c r="H212" s="64"/>
    </row>
    <row r="213" spans="2:9" x14ac:dyDescent="0.25">
      <c r="B213" s="73" t="s">
        <v>303</v>
      </c>
      <c r="C213" s="82">
        <v>69</v>
      </c>
      <c r="D213" s="96">
        <f>C213/C$214*100</f>
        <v>43.39622641509434</v>
      </c>
      <c r="E213" s="96">
        <v>1.4492753623188406</v>
      </c>
      <c r="F213" s="83">
        <v>0</v>
      </c>
      <c r="H213" s="64"/>
    </row>
    <row r="214" spans="2:9" ht="30" x14ac:dyDescent="0.25">
      <c r="B214" s="77" t="s">
        <v>304</v>
      </c>
      <c r="C214" s="84">
        <v>159</v>
      </c>
      <c r="D214" s="98">
        <f>SUM(D212:D213)</f>
        <v>100</v>
      </c>
      <c r="E214" s="98">
        <v>1.257861635220126</v>
      </c>
      <c r="F214" s="85">
        <v>0</v>
      </c>
      <c r="H214" s="64"/>
    </row>
    <row r="215" spans="2:9" x14ac:dyDescent="0.25">
      <c r="B215" s="73" t="s">
        <v>305</v>
      </c>
      <c r="C215" s="80">
        <v>19</v>
      </c>
      <c r="D215" s="94">
        <f>C215/C$218*100</f>
        <v>24.675324675324674</v>
      </c>
      <c r="E215" s="94">
        <v>5.2631578947368416</v>
      </c>
      <c r="F215" s="81">
        <v>5.2631578947368416</v>
      </c>
      <c r="H215" s="64"/>
      <c r="I215" s="1" t="s">
        <v>306</v>
      </c>
    </row>
    <row r="216" spans="2:9" x14ac:dyDescent="0.25">
      <c r="B216" s="73" t="s">
        <v>307</v>
      </c>
      <c r="C216" s="82">
        <v>31</v>
      </c>
      <c r="D216" s="96">
        <f t="shared" ref="D216:D217" si="19">C216/C$218*100</f>
        <v>40.259740259740262</v>
      </c>
      <c r="E216" s="96">
        <v>3.225806451612903</v>
      </c>
      <c r="F216" s="83">
        <v>0</v>
      </c>
      <c r="H216" s="64"/>
    </row>
    <row r="217" spans="2:9" x14ac:dyDescent="0.25">
      <c r="B217" s="73" t="s">
        <v>308</v>
      </c>
      <c r="C217" s="82">
        <v>27</v>
      </c>
      <c r="D217" s="96">
        <f t="shared" si="19"/>
        <v>35.064935064935064</v>
      </c>
      <c r="E217" s="96">
        <v>7.4074074074074066</v>
      </c>
      <c r="F217" s="83">
        <v>0</v>
      </c>
      <c r="H217" s="64"/>
    </row>
    <row r="218" spans="2:9" x14ac:dyDescent="0.25">
      <c r="B218" s="77" t="s">
        <v>309</v>
      </c>
      <c r="C218" s="100">
        <v>77</v>
      </c>
      <c r="D218" s="101">
        <f>SUM(D215:D217)</f>
        <v>100</v>
      </c>
      <c r="E218" s="101">
        <v>5.1948051948051948</v>
      </c>
      <c r="F218" s="117">
        <v>1.2987012987012987</v>
      </c>
      <c r="H218" s="64"/>
    </row>
    <row r="219" spans="2:9" x14ac:dyDescent="0.25">
      <c r="B219" s="73" t="s">
        <v>310</v>
      </c>
      <c r="C219" s="82">
        <v>634</v>
      </c>
      <c r="D219" s="96">
        <f>C219/C$222*100</f>
        <v>20.37929926068788</v>
      </c>
      <c r="E219" s="96">
        <v>3.1545741324921135</v>
      </c>
      <c r="F219" s="83">
        <v>0</v>
      </c>
      <c r="H219" s="64"/>
    </row>
    <row r="220" spans="2:9" x14ac:dyDescent="0.25">
      <c r="B220" s="73" t="s">
        <v>311</v>
      </c>
      <c r="C220" s="82">
        <v>1004</v>
      </c>
      <c r="D220" s="96">
        <f t="shared" ref="D220:D221" si="20">C220/C$222*100</f>
        <v>32.272581163612983</v>
      </c>
      <c r="E220" s="96">
        <v>5.2788844621513942</v>
      </c>
      <c r="F220" s="83">
        <v>0</v>
      </c>
      <c r="H220" s="64"/>
    </row>
    <row r="221" spans="2:9" x14ac:dyDescent="0.25">
      <c r="B221" s="73" t="s">
        <v>312</v>
      </c>
      <c r="C221" s="82">
        <v>1473</v>
      </c>
      <c r="D221" s="96">
        <f t="shared" si="20"/>
        <v>47.34811957569913</v>
      </c>
      <c r="E221" s="96">
        <v>10.047522063815343</v>
      </c>
      <c r="F221" s="83">
        <v>0</v>
      </c>
      <c r="H221" s="64"/>
    </row>
    <row r="222" spans="2:9" ht="30" x14ac:dyDescent="0.25">
      <c r="B222" s="77" t="s">
        <v>313</v>
      </c>
      <c r="C222" s="84">
        <v>3111</v>
      </c>
      <c r="D222" s="98">
        <f>SUM(D219:D221)</f>
        <v>100</v>
      </c>
      <c r="E222" s="98">
        <v>7.1038251366120218</v>
      </c>
      <c r="F222" s="85">
        <v>0</v>
      </c>
      <c r="H222" s="64"/>
    </row>
    <row r="223" spans="2:9" x14ac:dyDescent="0.25">
      <c r="B223" s="73" t="s">
        <v>314</v>
      </c>
      <c r="C223" s="80">
        <v>96</v>
      </c>
      <c r="D223" s="94">
        <f>C223/C$226*100</f>
        <v>39.183673469387756</v>
      </c>
      <c r="E223" s="94">
        <v>36.458333333333329</v>
      </c>
      <c r="F223" s="81">
        <v>3.125</v>
      </c>
      <c r="H223" s="64"/>
    </row>
    <row r="224" spans="2:9" x14ac:dyDescent="0.25">
      <c r="B224" s="73" t="s">
        <v>315</v>
      </c>
      <c r="C224" s="82">
        <v>80</v>
      </c>
      <c r="D224" s="96">
        <f t="shared" ref="D224:D225" si="21">C224/C$226*100</f>
        <v>32.653061224489797</v>
      </c>
      <c r="E224" s="96">
        <v>61.250000000000007</v>
      </c>
      <c r="F224" s="83">
        <v>3.75</v>
      </c>
      <c r="H224" s="64"/>
    </row>
    <row r="225" spans="2:8" x14ac:dyDescent="0.25">
      <c r="B225" s="73" t="s">
        <v>316</v>
      </c>
      <c r="C225" s="82">
        <v>69</v>
      </c>
      <c r="D225" s="96">
        <f t="shared" si="21"/>
        <v>28.163265306122447</v>
      </c>
      <c r="E225" s="96">
        <v>59.420289855072461</v>
      </c>
      <c r="F225" s="83">
        <v>8.695652173913043</v>
      </c>
      <c r="H225" s="64"/>
    </row>
    <row r="226" spans="2:8" ht="30" x14ac:dyDescent="0.25">
      <c r="B226" s="77" t="s">
        <v>317</v>
      </c>
      <c r="C226" s="100">
        <v>245</v>
      </c>
      <c r="D226" s="101">
        <f>SUM(D223:D225)</f>
        <v>100</v>
      </c>
      <c r="E226" s="101">
        <v>51.020408163265309</v>
      </c>
      <c r="F226" s="117">
        <v>4.8979591836734695</v>
      </c>
      <c r="H226" s="64"/>
    </row>
    <row r="227" spans="2:8" x14ac:dyDescent="0.25">
      <c r="B227" s="73" t="s">
        <v>318</v>
      </c>
      <c r="C227" s="82">
        <v>538</v>
      </c>
      <c r="D227" s="96">
        <f>C227/C$230*100</f>
        <v>12.56128881625029</v>
      </c>
      <c r="E227" s="96">
        <v>2.6022304832713754</v>
      </c>
      <c r="F227" s="83">
        <v>0</v>
      </c>
      <c r="H227" s="64"/>
    </row>
    <row r="228" spans="2:8" x14ac:dyDescent="0.25">
      <c r="B228" s="73" t="s">
        <v>319</v>
      </c>
      <c r="C228" s="82">
        <v>2109</v>
      </c>
      <c r="D228" s="96">
        <f t="shared" ref="D228:D229" si="22">C228/C$230*100</f>
        <v>49.241186084520194</v>
      </c>
      <c r="E228" s="96">
        <v>3.6984352773826461</v>
      </c>
      <c r="F228" s="83">
        <v>0</v>
      </c>
      <c r="H228" s="64"/>
    </row>
    <row r="229" spans="2:8" x14ac:dyDescent="0.25">
      <c r="B229" s="73" t="s">
        <v>320</v>
      </c>
      <c r="C229" s="82">
        <v>1636</v>
      </c>
      <c r="D229" s="96">
        <f t="shared" si="22"/>
        <v>38.197525099229509</v>
      </c>
      <c r="E229" s="96">
        <v>2.8728606356968216</v>
      </c>
      <c r="F229" s="83">
        <v>0</v>
      </c>
      <c r="H229" s="64"/>
    </row>
    <row r="230" spans="2:8" x14ac:dyDescent="0.25">
      <c r="B230" s="77" t="s">
        <v>321</v>
      </c>
      <c r="C230" s="84">
        <v>4283</v>
      </c>
      <c r="D230" s="98">
        <f>SUM(D227:D229)</f>
        <v>100</v>
      </c>
      <c r="E230" s="98">
        <v>3.2453887462059301</v>
      </c>
      <c r="F230" s="85">
        <v>0</v>
      </c>
      <c r="H230" s="64"/>
    </row>
    <row r="231" spans="2:8" x14ac:dyDescent="0.25">
      <c r="B231" s="73" t="s">
        <v>322</v>
      </c>
      <c r="C231" s="80">
        <v>13</v>
      </c>
      <c r="D231" s="94">
        <f>C231/C$234*100</f>
        <v>14.606741573033707</v>
      </c>
      <c r="E231" s="94">
        <v>7.6923076923076925</v>
      </c>
      <c r="F231" s="81">
        <v>0</v>
      </c>
      <c r="H231" s="64"/>
    </row>
    <row r="232" spans="2:8" x14ac:dyDescent="0.25">
      <c r="B232" s="73" t="s">
        <v>323</v>
      </c>
      <c r="C232" s="82">
        <v>44</v>
      </c>
      <c r="D232" s="96">
        <f t="shared" ref="D232:D233" si="23">C232/C$234*100</f>
        <v>49.438202247191008</v>
      </c>
      <c r="E232" s="96">
        <v>34.090909090909086</v>
      </c>
      <c r="F232" s="83">
        <v>0</v>
      </c>
      <c r="H232" s="64"/>
    </row>
    <row r="233" spans="2:8" x14ac:dyDescent="0.25">
      <c r="B233" s="73" t="s">
        <v>324</v>
      </c>
      <c r="C233" s="82">
        <v>32</v>
      </c>
      <c r="D233" s="96">
        <f t="shared" si="23"/>
        <v>35.955056179775283</v>
      </c>
      <c r="E233" s="148">
        <v>34.375</v>
      </c>
      <c r="F233" s="149">
        <v>0</v>
      </c>
      <c r="H233" s="64"/>
    </row>
    <row r="234" spans="2:8" ht="30" x14ac:dyDescent="0.25">
      <c r="B234" s="77" t="s">
        <v>325</v>
      </c>
      <c r="C234" s="100">
        <v>89</v>
      </c>
      <c r="D234" s="101">
        <f>SUM(D231:D233)</f>
        <v>100</v>
      </c>
      <c r="E234" s="150">
        <v>30.337078651685395</v>
      </c>
      <c r="F234" s="151">
        <v>0</v>
      </c>
      <c r="H234" s="64"/>
    </row>
    <row r="235" spans="2:8" x14ac:dyDescent="0.25">
      <c r="B235" s="73" t="s">
        <v>326</v>
      </c>
      <c r="C235" s="82">
        <v>119</v>
      </c>
      <c r="D235" s="96">
        <f>C235/C$238*100</f>
        <v>61.025641025641029</v>
      </c>
      <c r="E235" s="148">
        <v>36.134453781512605</v>
      </c>
      <c r="F235" s="149">
        <v>1.680672268907563</v>
      </c>
      <c r="H235" s="64"/>
    </row>
    <row r="236" spans="2:8" x14ac:dyDescent="0.25">
      <c r="B236" s="73" t="s">
        <v>327</v>
      </c>
      <c r="C236" s="82">
        <v>25</v>
      </c>
      <c r="D236" s="96">
        <f t="shared" ref="D236:D237" si="24">C236/C$238*100</f>
        <v>12.820512820512819</v>
      </c>
      <c r="E236" s="148">
        <v>52</v>
      </c>
      <c r="F236" s="149">
        <v>0</v>
      </c>
      <c r="H236" s="64"/>
    </row>
    <row r="237" spans="2:8" x14ac:dyDescent="0.25">
      <c r="B237" s="73" t="s">
        <v>328</v>
      </c>
      <c r="C237" s="82">
        <v>51</v>
      </c>
      <c r="D237" s="96">
        <f t="shared" si="24"/>
        <v>26.153846153846157</v>
      </c>
      <c r="E237" s="148">
        <v>60.784313725490193</v>
      </c>
      <c r="F237" s="149">
        <v>3.9215686274509802</v>
      </c>
      <c r="H237" s="64"/>
    </row>
    <row r="238" spans="2:8" x14ac:dyDescent="0.25">
      <c r="B238" s="77" t="s">
        <v>329</v>
      </c>
      <c r="C238" s="84">
        <v>195</v>
      </c>
      <c r="D238" s="98">
        <f>SUM(D235:D237)</f>
        <v>100.00000000000001</v>
      </c>
      <c r="E238" s="152">
        <v>44.61538461538462</v>
      </c>
      <c r="F238" s="153">
        <v>2.0512820512820511</v>
      </c>
      <c r="H238" s="64"/>
    </row>
    <row r="239" spans="2:8" ht="60" x14ac:dyDescent="0.25">
      <c r="B239" s="178"/>
      <c r="C239" s="138" t="s">
        <v>106</v>
      </c>
      <c r="D239" s="138" t="s">
        <v>107</v>
      </c>
      <c r="E239" s="138" t="s">
        <v>108</v>
      </c>
      <c r="F239" s="139" t="s">
        <v>109</v>
      </c>
      <c r="H239" s="64"/>
    </row>
    <row r="240" spans="2:8" x14ac:dyDescent="0.25">
      <c r="B240" s="182"/>
      <c r="C240" s="140" t="s">
        <v>110</v>
      </c>
      <c r="D240" s="104" t="s">
        <v>110</v>
      </c>
      <c r="E240" s="105" t="s">
        <v>110</v>
      </c>
      <c r="F240" s="106" t="s">
        <v>110</v>
      </c>
      <c r="H240" s="64"/>
    </row>
    <row r="241" spans="2:8" x14ac:dyDescent="0.25">
      <c r="B241" s="73" t="s">
        <v>330</v>
      </c>
      <c r="C241" s="80">
        <v>14578</v>
      </c>
      <c r="D241" s="94">
        <f>C241/C$243*100</f>
        <v>60.16756779066408</v>
      </c>
      <c r="E241" s="154">
        <v>2.7987378241185348</v>
      </c>
      <c r="F241" s="155">
        <v>4.1157909178213749E-2</v>
      </c>
      <c r="H241" s="64"/>
    </row>
    <row r="242" spans="2:8" x14ac:dyDescent="0.25">
      <c r="B242" s="73" t="s">
        <v>331</v>
      </c>
      <c r="C242" s="82">
        <v>9651</v>
      </c>
      <c r="D242" s="96">
        <f>C242/C$243*100</f>
        <v>39.83243220933592</v>
      </c>
      <c r="E242" s="96">
        <v>5.8232307532898142</v>
      </c>
      <c r="F242" s="83">
        <v>6.2169723344731115E-2</v>
      </c>
      <c r="H242" s="64"/>
    </row>
    <row r="243" spans="2:8" ht="30" x14ac:dyDescent="0.25">
      <c r="B243" s="77" t="s">
        <v>332</v>
      </c>
      <c r="C243" s="100">
        <v>24229</v>
      </c>
      <c r="D243" s="101">
        <f>SUM(D241:D242)</f>
        <v>100</v>
      </c>
      <c r="E243" s="156">
        <v>4.0034669198068435</v>
      </c>
      <c r="F243" s="157">
        <v>4.9527425812043419E-2</v>
      </c>
      <c r="H243" s="64"/>
    </row>
    <row r="244" spans="2:8" x14ac:dyDescent="0.25">
      <c r="B244" s="73" t="s">
        <v>333</v>
      </c>
      <c r="C244" s="82">
        <v>2428</v>
      </c>
      <c r="D244" s="96">
        <f>C244/C$247*100</f>
        <v>28.645587541293061</v>
      </c>
      <c r="E244" s="148">
        <v>6.3014827018121915</v>
      </c>
      <c r="F244" s="149">
        <v>0</v>
      </c>
      <c r="H244" s="64"/>
    </row>
    <row r="245" spans="2:8" x14ac:dyDescent="0.25">
      <c r="B245" s="73" t="s">
        <v>334</v>
      </c>
      <c r="C245" s="82">
        <v>5651</v>
      </c>
      <c r="D245" s="96">
        <f t="shared" ref="D245:D246" si="25">C245/C$247*100</f>
        <v>66.670599339310996</v>
      </c>
      <c r="E245" s="148">
        <v>8.7772075738807285</v>
      </c>
      <c r="F245" s="149">
        <v>5.3087949035568925E-2</v>
      </c>
      <c r="H245" s="64"/>
    </row>
    <row r="246" spans="2:8" x14ac:dyDescent="0.25">
      <c r="B246" s="73" t="s">
        <v>335</v>
      </c>
      <c r="C246" s="82">
        <v>397</v>
      </c>
      <c r="D246" s="96">
        <f t="shared" si="25"/>
        <v>4.6838131193959418</v>
      </c>
      <c r="E246" s="148">
        <v>12.090680100755668</v>
      </c>
      <c r="F246" s="149">
        <v>0</v>
      </c>
      <c r="H246" s="64"/>
    </row>
    <row r="247" spans="2:8" ht="30" x14ac:dyDescent="0.25">
      <c r="B247" s="77" t="s">
        <v>336</v>
      </c>
      <c r="C247" s="84">
        <v>8476</v>
      </c>
      <c r="D247" s="98">
        <f>SUM(D244:D246)</f>
        <v>99.999999999999986</v>
      </c>
      <c r="E247" s="152">
        <v>8.2232184992921198</v>
      </c>
      <c r="F247" s="153">
        <v>3.539405379896178E-2</v>
      </c>
      <c r="H247" s="64"/>
    </row>
    <row r="248" spans="2:8" x14ac:dyDescent="0.25">
      <c r="B248" s="73" t="s">
        <v>337</v>
      </c>
      <c r="C248" s="80">
        <v>11</v>
      </c>
      <c r="D248" s="94"/>
      <c r="E248" s="155">
        <v>27.27272727272727</v>
      </c>
      <c r="F248" s="155">
        <v>9.0909090909090917</v>
      </c>
      <c r="H248" s="64"/>
    </row>
    <row r="249" spans="2:8" ht="15.75" x14ac:dyDescent="0.25">
      <c r="B249" s="158" t="s">
        <v>338</v>
      </c>
      <c r="C249" s="159">
        <v>75713</v>
      </c>
      <c r="D249" s="160"/>
      <c r="E249" s="161">
        <v>71.768388519805043</v>
      </c>
      <c r="F249" s="161">
        <v>19.007303897613355</v>
      </c>
      <c r="H249" s="64"/>
    </row>
    <row r="250" spans="2:8" x14ac:dyDescent="0.25">
      <c r="B250" s="73" t="s">
        <v>339</v>
      </c>
      <c r="C250" s="82">
        <v>3489</v>
      </c>
      <c r="D250" s="96">
        <f>C250/C$253*100</f>
        <v>28.335905140907986</v>
      </c>
      <c r="E250" s="149">
        <v>55.832616795643453</v>
      </c>
      <c r="F250" s="149">
        <v>0.8025222126683863</v>
      </c>
      <c r="H250" s="64"/>
    </row>
    <row r="251" spans="2:8" x14ac:dyDescent="0.25">
      <c r="B251" s="73" t="s">
        <v>340</v>
      </c>
      <c r="C251" s="82">
        <v>2644</v>
      </c>
      <c r="D251" s="96">
        <f t="shared" ref="D251:D252" si="26">C251/C$253*100</f>
        <v>21.473239665394299</v>
      </c>
      <c r="E251" s="149">
        <v>59.152798789712556</v>
      </c>
      <c r="F251" s="149">
        <v>1.9288956127080183</v>
      </c>
      <c r="H251" s="64"/>
    </row>
    <row r="252" spans="2:8" x14ac:dyDescent="0.25">
      <c r="B252" s="73" t="s">
        <v>341</v>
      </c>
      <c r="C252" s="82">
        <v>6180</v>
      </c>
      <c r="D252" s="96">
        <f t="shared" si="26"/>
        <v>50.190855193697715</v>
      </c>
      <c r="E252" s="149">
        <v>62.006472491909378</v>
      </c>
      <c r="F252" s="149">
        <v>2.5404530744336569</v>
      </c>
      <c r="H252" s="64"/>
    </row>
    <row r="253" spans="2:8" x14ac:dyDescent="0.25">
      <c r="B253" s="77" t="s">
        <v>342</v>
      </c>
      <c r="C253" s="84">
        <v>12313</v>
      </c>
      <c r="D253" s="98">
        <f>SUM(D250:D252)</f>
        <v>100</v>
      </c>
      <c r="E253" s="153">
        <v>59.644278404937864</v>
      </c>
      <c r="F253" s="153">
        <v>1.916673434581337</v>
      </c>
      <c r="H253" s="64"/>
    </row>
    <row r="254" spans="2:8" x14ac:dyDescent="0.25">
      <c r="B254" s="162" t="s">
        <v>343</v>
      </c>
      <c r="C254" s="80">
        <v>7248</v>
      </c>
      <c r="D254" s="163">
        <f>C254/C$257*100</f>
        <v>11.454941998293137</v>
      </c>
      <c r="E254" s="155">
        <v>71.040286975717436</v>
      </c>
      <c r="F254" s="155">
        <v>6.5397350993377481</v>
      </c>
      <c r="H254" s="64"/>
    </row>
    <row r="255" spans="2:8" x14ac:dyDescent="0.25">
      <c r="B255" s="164" t="s">
        <v>344</v>
      </c>
      <c r="C255" s="82">
        <v>19260</v>
      </c>
      <c r="D255" s="165">
        <f t="shared" ref="D255:D256" si="27">C255/C$257*100</f>
        <v>30.439042892815376</v>
      </c>
      <c r="E255" s="149">
        <v>72.949117341640701</v>
      </c>
      <c r="F255" s="149">
        <v>14.672897196261683</v>
      </c>
      <c r="H255" s="64"/>
    </row>
    <row r="256" spans="2:8" x14ac:dyDescent="0.25">
      <c r="B256" s="164" t="s">
        <v>345</v>
      </c>
      <c r="C256" s="82">
        <v>36766</v>
      </c>
      <c r="D256" s="165">
        <f t="shared" si="27"/>
        <v>58.106015108891484</v>
      </c>
      <c r="E256" s="149">
        <v>75.365827122885278</v>
      </c>
      <c r="F256" s="149">
        <v>29.47560245879345</v>
      </c>
      <c r="H256" s="64"/>
    </row>
    <row r="257" spans="2:8" x14ac:dyDescent="0.25">
      <c r="B257" s="166" t="s">
        <v>346</v>
      </c>
      <c r="C257" s="100">
        <v>63274</v>
      </c>
      <c r="D257" s="167">
        <f>SUM(D254:D256)</f>
        <v>100</v>
      </c>
      <c r="E257" s="151">
        <v>74.134715681006412</v>
      </c>
      <c r="F257" s="151">
        <v>22.34251035180327</v>
      </c>
      <c r="H257" s="64"/>
    </row>
    <row r="258" spans="2:8" x14ac:dyDescent="0.25">
      <c r="B258" s="168" t="s">
        <v>347</v>
      </c>
      <c r="C258" s="82">
        <v>126</v>
      </c>
      <c r="D258" s="96"/>
      <c r="E258" s="149">
        <v>68.253968253968253</v>
      </c>
      <c r="F258" s="149">
        <v>14.285714285714285</v>
      </c>
    </row>
    <row r="259" spans="2:8" x14ac:dyDescent="0.25">
      <c r="B259" s="169" t="s">
        <v>348</v>
      </c>
      <c r="C259" s="170">
        <v>2665</v>
      </c>
      <c r="D259" s="171"/>
      <c r="E259" s="172">
        <v>7.0919324577861165</v>
      </c>
      <c r="F259" s="172">
        <v>0</v>
      </c>
    </row>
    <row r="260" spans="2:8" x14ac:dyDescent="0.25">
      <c r="B260" s="169" t="s">
        <v>349</v>
      </c>
      <c r="C260" s="170">
        <v>2848</v>
      </c>
      <c r="D260" s="171"/>
      <c r="E260" s="172">
        <v>50.421348314606739</v>
      </c>
      <c r="F260" s="172">
        <v>2.2120786516853932</v>
      </c>
    </row>
    <row r="261" spans="2:8" ht="17.25" x14ac:dyDescent="0.25">
      <c r="B261" s="173" t="s">
        <v>350</v>
      </c>
      <c r="C261" s="174">
        <v>1446791</v>
      </c>
      <c r="D261" s="175"/>
      <c r="E261" s="176">
        <v>59.020826090292246</v>
      </c>
      <c r="F261" s="177">
        <v>8.3838647047154691</v>
      </c>
    </row>
    <row r="262" spans="2:8" x14ac:dyDescent="0.25">
      <c r="B262" s="185" t="s">
        <v>356</v>
      </c>
    </row>
    <row r="263" spans="2:8" x14ac:dyDescent="0.25">
      <c r="B263" s="185" t="s">
        <v>357</v>
      </c>
    </row>
  </sheetData>
  <mergeCells count="9">
    <mergeCell ref="B179:B180"/>
    <mergeCell ref="B209:B210"/>
    <mergeCell ref="B239:B240"/>
    <mergeCell ref="B2:B3"/>
    <mergeCell ref="B28:B29"/>
    <mergeCell ref="B58:B59"/>
    <mergeCell ref="B92:B93"/>
    <mergeCell ref="B124:B125"/>
    <mergeCell ref="B156:B1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70"/>
  <sheetViews>
    <sheetView zoomScaleNormal="100" workbookViewId="0"/>
  </sheetViews>
  <sheetFormatPr baseColWidth="10" defaultColWidth="11.42578125" defaultRowHeight="15" x14ac:dyDescent="0.25"/>
  <cols>
    <col min="1" max="1" width="5.7109375" style="1" customWidth="1"/>
    <col min="2" max="2" width="39.140625" style="1" customWidth="1"/>
    <col min="3" max="3" width="11.140625" style="1" bestFit="1" customWidth="1"/>
    <col min="4" max="4" width="8.28515625" style="1" bestFit="1" customWidth="1"/>
    <col min="5" max="5" width="7.42578125" style="1" bestFit="1" customWidth="1"/>
    <col min="6" max="6" width="8.5703125" style="1" bestFit="1" customWidth="1"/>
    <col min="7" max="7" width="6.85546875" style="1" bestFit="1" customWidth="1"/>
    <col min="8" max="8" width="11.85546875" style="1" bestFit="1" customWidth="1"/>
    <col min="9" max="9" width="10.28515625" style="1" customWidth="1"/>
    <col min="10" max="10" width="14.42578125" style="1" customWidth="1"/>
    <col min="11" max="11" width="10.28515625" style="1" customWidth="1"/>
    <col min="12" max="12" width="3.5703125" style="1" bestFit="1" customWidth="1"/>
    <col min="13" max="13" width="7.42578125" style="1" bestFit="1" customWidth="1"/>
    <col min="14" max="16384" width="11.42578125" style="1"/>
  </cols>
  <sheetData>
    <row r="1" spans="2:13" x14ac:dyDescent="0.25">
      <c r="B1" s="186" t="s">
        <v>354</v>
      </c>
    </row>
    <row r="2" spans="2:13" ht="69" customHeight="1" x14ac:dyDescent="0.25">
      <c r="B2" s="183"/>
      <c r="C2" s="184" t="s">
        <v>30</v>
      </c>
      <c r="D2" s="19" t="s">
        <v>31</v>
      </c>
      <c r="E2" s="19" t="s">
        <v>32</v>
      </c>
      <c r="F2" s="19" t="s">
        <v>33</v>
      </c>
      <c r="G2" s="19" t="s">
        <v>34</v>
      </c>
      <c r="H2" s="20" t="s">
        <v>35</v>
      </c>
      <c r="I2" s="19" t="s">
        <v>36</v>
      </c>
      <c r="J2" s="20" t="s">
        <v>37</v>
      </c>
      <c r="K2" s="19" t="s">
        <v>38</v>
      </c>
      <c r="L2" s="19" t="s">
        <v>39</v>
      </c>
      <c r="M2" s="21" t="s">
        <v>40</v>
      </c>
    </row>
    <row r="3" spans="2:13" x14ac:dyDescent="0.25">
      <c r="B3" s="183"/>
      <c r="C3" s="184"/>
      <c r="D3" s="184" t="s">
        <v>41</v>
      </c>
      <c r="E3" s="184"/>
      <c r="F3" s="184"/>
      <c r="G3" s="184"/>
      <c r="H3" s="184"/>
      <c r="I3" s="184"/>
      <c r="J3" s="184"/>
      <c r="K3" s="184"/>
      <c r="L3" s="184"/>
      <c r="M3" s="184"/>
    </row>
    <row r="4" spans="2:13" x14ac:dyDescent="0.25">
      <c r="B4" s="22" t="s">
        <v>42</v>
      </c>
      <c r="C4" s="23">
        <v>24800</v>
      </c>
      <c r="D4" s="24">
        <v>27.34096638655895</v>
      </c>
      <c r="E4" s="25">
        <v>29.562237963609981</v>
      </c>
      <c r="F4" s="24">
        <v>1.6260436358993204</v>
      </c>
      <c r="G4" s="25">
        <v>6.5909821951192171</v>
      </c>
      <c r="H4" s="24">
        <v>7.2374635038072528</v>
      </c>
      <c r="I4" s="25">
        <v>1.6433993756778729</v>
      </c>
      <c r="J4" s="24">
        <v>1.2861565761372409</v>
      </c>
      <c r="K4" s="25">
        <v>3.2532708864694579</v>
      </c>
      <c r="L4" s="24">
        <v>21.459479476720713</v>
      </c>
      <c r="M4" s="26">
        <v>87.772450257670798</v>
      </c>
    </row>
    <row r="5" spans="2:13" x14ac:dyDescent="0.25">
      <c r="B5" s="27" t="s">
        <v>43</v>
      </c>
      <c r="C5" s="28">
        <v>800</v>
      </c>
      <c r="D5" s="29">
        <v>5.1702035841102951</v>
      </c>
      <c r="E5" s="30">
        <v>0.18378306621463364</v>
      </c>
      <c r="F5" s="29">
        <v>2.546553800388184</v>
      </c>
      <c r="G5" s="30">
        <v>29.598925006188523</v>
      </c>
      <c r="H5" s="29">
        <v>1.3112294606037422</v>
      </c>
      <c r="I5" s="30">
        <v>0.21093001919151952</v>
      </c>
      <c r="J5" s="29">
        <v>0</v>
      </c>
      <c r="K5" s="30">
        <v>16.128261912324223</v>
      </c>
      <c r="L5" s="29">
        <v>44.850113150978885</v>
      </c>
      <c r="M5" s="31">
        <v>37.55794014122165</v>
      </c>
    </row>
    <row r="6" spans="2:13" x14ac:dyDescent="0.25">
      <c r="B6" s="27" t="s">
        <v>44</v>
      </c>
      <c r="C6" s="28">
        <v>25600</v>
      </c>
      <c r="D6" s="29">
        <v>17.752389221865414</v>
      </c>
      <c r="E6" s="30">
        <v>4.0879169121678469</v>
      </c>
      <c r="F6" s="29">
        <v>2.6743736400446583</v>
      </c>
      <c r="G6" s="30">
        <v>44.147041830741976</v>
      </c>
      <c r="H6" s="29">
        <v>0.93337439487374985</v>
      </c>
      <c r="I6" s="30">
        <v>0.11095824969348714</v>
      </c>
      <c r="J6" s="29">
        <v>0.12075485164326007</v>
      </c>
      <c r="K6" s="30">
        <v>1.9998026670804165</v>
      </c>
      <c r="L6" s="29">
        <v>28.173388231889174</v>
      </c>
      <c r="M6" s="31">
        <v>63.091746190973574</v>
      </c>
    </row>
    <row r="7" spans="2:13" x14ac:dyDescent="0.25">
      <c r="B7" s="27" t="s">
        <v>45</v>
      </c>
      <c r="C7" s="28">
        <v>11900</v>
      </c>
      <c r="D7" s="29">
        <v>43.047888733852425</v>
      </c>
      <c r="E7" s="30">
        <v>11.354826262588887</v>
      </c>
      <c r="F7" s="29">
        <v>4.0320998178594536</v>
      </c>
      <c r="G7" s="30">
        <v>21.283030947718697</v>
      </c>
      <c r="H7" s="29">
        <v>2.3843017324501914</v>
      </c>
      <c r="I7" s="30">
        <v>0.37983524148563252</v>
      </c>
      <c r="J7" s="29">
        <v>0.10460849707914667</v>
      </c>
      <c r="K7" s="30">
        <v>2.8046034678548346</v>
      </c>
      <c r="L7" s="29">
        <v>14.608805299110719</v>
      </c>
      <c r="M7" s="31">
        <v>77.746955500438858</v>
      </c>
    </row>
    <row r="8" spans="2:13" x14ac:dyDescent="0.25">
      <c r="B8" s="27" t="s">
        <v>46</v>
      </c>
      <c r="C8" s="28">
        <v>200</v>
      </c>
      <c r="D8" s="29">
        <v>15.110648566500112</v>
      </c>
      <c r="E8" s="30">
        <v>2.6780292253901754</v>
      </c>
      <c r="F8" s="29">
        <v>0.8926764084633918</v>
      </c>
      <c r="G8" s="30">
        <v>0.8926764084633918</v>
      </c>
      <c r="H8" s="29">
        <v>23.206283087508329</v>
      </c>
      <c r="I8" s="30">
        <v>3.8862899516950948</v>
      </c>
      <c r="J8" s="29">
        <v>0.8926764084633918</v>
      </c>
      <c r="K8" s="30">
        <v>7.0705330543746649</v>
      </c>
      <c r="L8" s="29">
        <v>45.370186889141443</v>
      </c>
      <c r="M8" s="31">
        <v>86.393287521407586</v>
      </c>
    </row>
    <row r="9" spans="2:13" x14ac:dyDescent="0.25">
      <c r="B9" s="32" t="s">
        <v>47</v>
      </c>
      <c r="C9" s="33">
        <v>63200</v>
      </c>
      <c r="D9" s="34">
        <v>26.102281712606604</v>
      </c>
      <c r="E9" s="35">
        <v>15.360268076331195</v>
      </c>
      <c r="F9" s="34">
        <v>2.5137140063468668</v>
      </c>
      <c r="G9" s="35">
        <v>24.86461075068954</v>
      </c>
      <c r="H9" s="34">
        <v>3.7382674783600458</v>
      </c>
      <c r="I9" s="35">
        <v>0.77243856116219756</v>
      </c>
      <c r="J9" s="34">
        <v>0.57388842672910534</v>
      </c>
      <c r="K9" s="35">
        <v>2.8274369099250114</v>
      </c>
      <c r="L9" s="34">
        <v>23.247094077849454</v>
      </c>
      <c r="M9" s="36">
        <v>75.284719375437064</v>
      </c>
    </row>
    <row r="10" spans="2:13" x14ac:dyDescent="0.25">
      <c r="B10" s="22" t="s">
        <v>48</v>
      </c>
      <c r="C10" s="23">
        <v>93400</v>
      </c>
      <c r="D10" s="24">
        <v>29.562650108284288</v>
      </c>
      <c r="E10" s="25">
        <v>33.891415530512994</v>
      </c>
      <c r="F10" s="24">
        <v>1.3808659775039964</v>
      </c>
      <c r="G10" s="25">
        <v>6.1187381513753349</v>
      </c>
      <c r="H10" s="24">
        <v>4.2545206572383227</v>
      </c>
      <c r="I10" s="25">
        <v>2.7984873573864086</v>
      </c>
      <c r="J10" s="24">
        <v>1.1326522319830683</v>
      </c>
      <c r="K10" s="25">
        <v>2.6022400635444569</v>
      </c>
      <c r="L10" s="24">
        <v>18.258429922171121</v>
      </c>
      <c r="M10" s="26">
        <v>58.571845155560489</v>
      </c>
    </row>
    <row r="11" spans="2:13" x14ac:dyDescent="0.25">
      <c r="B11" s="27" t="s">
        <v>49</v>
      </c>
      <c r="C11" s="28">
        <v>10000</v>
      </c>
      <c r="D11" s="29">
        <v>46.720054119077851</v>
      </c>
      <c r="E11" s="30">
        <v>43.446483169926651</v>
      </c>
      <c r="F11" s="29">
        <v>0.42182490216222152</v>
      </c>
      <c r="G11" s="30">
        <v>1.6815153208503673</v>
      </c>
      <c r="H11" s="29">
        <v>1.1073573309532303</v>
      </c>
      <c r="I11" s="30">
        <v>0.3706616379307961</v>
      </c>
      <c r="J11" s="29">
        <v>0.62886755615392342</v>
      </c>
      <c r="K11" s="30">
        <v>1.0126597788047156</v>
      </c>
      <c r="L11" s="29">
        <v>4.6105761841402497</v>
      </c>
      <c r="M11" s="31">
        <v>65.927928008530245</v>
      </c>
    </row>
    <row r="12" spans="2:13" x14ac:dyDescent="0.25">
      <c r="B12" s="27" t="s">
        <v>50</v>
      </c>
      <c r="C12" s="28">
        <v>2300</v>
      </c>
      <c r="D12" s="29">
        <v>29.038462033154804</v>
      </c>
      <c r="E12" s="30">
        <v>10.742865224847723</v>
      </c>
      <c r="F12" s="29">
        <v>2.714432336271325</v>
      </c>
      <c r="G12" s="30">
        <v>16.145503244854392</v>
      </c>
      <c r="H12" s="29">
        <v>2.2142558650761699</v>
      </c>
      <c r="I12" s="30">
        <v>0.40237376291141386</v>
      </c>
      <c r="J12" s="29">
        <v>0</v>
      </c>
      <c r="K12" s="30">
        <v>1.6856251508502951</v>
      </c>
      <c r="L12" s="29">
        <v>37.056482382033884</v>
      </c>
      <c r="M12" s="31">
        <v>23.964449778712858</v>
      </c>
    </row>
    <row r="13" spans="2:13" x14ac:dyDescent="0.25">
      <c r="B13" s="27" t="s">
        <v>51</v>
      </c>
      <c r="C13" s="28">
        <v>9400</v>
      </c>
      <c r="D13" s="29">
        <v>13.680511935279743</v>
      </c>
      <c r="E13" s="30">
        <v>3.2014258315786952</v>
      </c>
      <c r="F13" s="29">
        <v>3.1928388033915027</v>
      </c>
      <c r="G13" s="30">
        <v>51.120094161402896</v>
      </c>
      <c r="H13" s="29">
        <v>0.97514180624587543</v>
      </c>
      <c r="I13" s="30">
        <v>1.3845393758564559E-2</v>
      </c>
      <c r="J13" s="29">
        <v>9.1512385913528532E-2</v>
      </c>
      <c r="K13" s="30">
        <v>1.8096876519230076</v>
      </c>
      <c r="L13" s="29">
        <v>25.914942030506175</v>
      </c>
      <c r="M13" s="31">
        <v>37.377012016839828</v>
      </c>
    </row>
    <row r="14" spans="2:13" x14ac:dyDescent="0.25">
      <c r="B14" s="27" t="s">
        <v>52</v>
      </c>
      <c r="C14" s="28">
        <v>500</v>
      </c>
      <c r="D14" s="29">
        <v>3.3542438867662399</v>
      </c>
      <c r="E14" s="30">
        <v>2.1251654161611526</v>
      </c>
      <c r="F14" s="29">
        <v>1.9422020844493149</v>
      </c>
      <c r="G14" s="30">
        <v>22.732946214992332</v>
      </c>
      <c r="H14" s="29">
        <v>3.3232739368007409</v>
      </c>
      <c r="I14" s="30">
        <v>0.35017689595261459</v>
      </c>
      <c r="J14" s="29">
        <v>0</v>
      </c>
      <c r="K14" s="30">
        <v>3.3132719351415871</v>
      </c>
      <c r="L14" s="29">
        <v>62.858719629736015</v>
      </c>
      <c r="M14" s="31">
        <v>25.534083758342707</v>
      </c>
    </row>
    <row r="15" spans="2:13" x14ac:dyDescent="0.25">
      <c r="B15" s="27" t="s">
        <v>53</v>
      </c>
      <c r="C15" s="28">
        <v>10800</v>
      </c>
      <c r="D15" s="29">
        <v>39.914040897713583</v>
      </c>
      <c r="E15" s="30">
        <v>5.2818929045923175</v>
      </c>
      <c r="F15" s="29">
        <v>5.3296678525625101</v>
      </c>
      <c r="G15" s="30">
        <v>31.12189283489942</v>
      </c>
      <c r="H15" s="29">
        <v>0.96842980885942531</v>
      </c>
      <c r="I15" s="30">
        <v>9.2626597273235203E-2</v>
      </c>
      <c r="J15" s="29">
        <v>0.18780515686693861</v>
      </c>
      <c r="K15" s="30">
        <v>2.6601656227736608</v>
      </c>
      <c r="L15" s="29">
        <v>14.443478324458923</v>
      </c>
      <c r="M15" s="31">
        <v>25.288105681261314</v>
      </c>
    </row>
    <row r="16" spans="2:13" x14ac:dyDescent="0.25">
      <c r="B16" s="32" t="s">
        <v>54</v>
      </c>
      <c r="C16" s="33">
        <v>126500</v>
      </c>
      <c r="D16" s="34">
        <v>30.510039013460798</v>
      </c>
      <c r="E16" s="35">
        <v>29.353299733526619</v>
      </c>
      <c r="F16" s="34">
        <v>1.8062105458261153</v>
      </c>
      <c r="G16" s="35">
        <v>11.527950812802038</v>
      </c>
      <c r="H16" s="34">
        <v>3.4380990736751245</v>
      </c>
      <c r="I16" s="35">
        <v>2.1136308031251931</v>
      </c>
      <c r="J16" s="34">
        <v>0.90907044382195257</v>
      </c>
      <c r="K16" s="35">
        <v>2.4083414448173941</v>
      </c>
      <c r="L16" s="34">
        <v>17.933358128944768</v>
      </c>
      <c r="M16" s="36">
        <v>53.982672017216984</v>
      </c>
    </row>
    <row r="17" spans="2:13" x14ac:dyDescent="0.25">
      <c r="B17" s="22" t="s">
        <v>55</v>
      </c>
      <c r="C17" s="23">
        <v>100</v>
      </c>
      <c r="D17" s="24">
        <v>22.491652424265009</v>
      </c>
      <c r="E17" s="25">
        <v>2.4337679326112789</v>
      </c>
      <c r="F17" s="24">
        <v>2.5043862821344414</v>
      </c>
      <c r="G17" s="25">
        <v>19.96723328441605</v>
      </c>
      <c r="H17" s="24">
        <v>1.5542130032804433</v>
      </c>
      <c r="I17" s="25">
        <v>0</v>
      </c>
      <c r="J17" s="24">
        <v>0</v>
      </c>
      <c r="K17" s="25">
        <v>0</v>
      </c>
      <c r="L17" s="24">
        <v>51.048747073292773</v>
      </c>
      <c r="M17" s="26">
        <v>19.864869706482164</v>
      </c>
    </row>
    <row r="18" spans="2:13" x14ac:dyDescent="0.25">
      <c r="B18" s="27" t="s">
        <v>56</v>
      </c>
      <c r="C18" s="28">
        <v>3800</v>
      </c>
      <c r="D18" s="29">
        <v>47.591103672403726</v>
      </c>
      <c r="E18" s="30">
        <v>15.777383513597655</v>
      </c>
      <c r="F18" s="29">
        <v>1.4701554640890049</v>
      </c>
      <c r="G18" s="30">
        <v>16.381902090542624</v>
      </c>
      <c r="H18" s="29">
        <v>0.47623899576743978</v>
      </c>
      <c r="I18" s="30">
        <v>0.16983103938124344</v>
      </c>
      <c r="J18" s="29">
        <v>0</v>
      </c>
      <c r="K18" s="30">
        <v>2.5315028486160891</v>
      </c>
      <c r="L18" s="29">
        <v>15.601882375602207</v>
      </c>
      <c r="M18" s="31">
        <v>31.381784783825228</v>
      </c>
    </row>
    <row r="19" spans="2:13" x14ac:dyDescent="0.25">
      <c r="B19" s="27" t="s">
        <v>57</v>
      </c>
      <c r="C19" s="28">
        <v>500</v>
      </c>
      <c r="D19" s="29">
        <v>23.663329362596961</v>
      </c>
      <c r="E19" s="30">
        <v>28.546846336465538</v>
      </c>
      <c r="F19" s="29">
        <v>2.6959567405440072</v>
      </c>
      <c r="G19" s="30">
        <v>8.025815698397043</v>
      </c>
      <c r="H19" s="29">
        <v>0.33803144390885859</v>
      </c>
      <c r="I19" s="30">
        <v>0.57856632011298881</v>
      </c>
      <c r="J19" s="29">
        <v>0</v>
      </c>
      <c r="K19" s="30">
        <v>1.9411534061664322</v>
      </c>
      <c r="L19" s="29">
        <v>34.210300691808158</v>
      </c>
      <c r="M19" s="31">
        <v>26.907472432530859</v>
      </c>
    </row>
    <row r="20" spans="2:13" x14ac:dyDescent="0.25">
      <c r="B20" s="32" t="s">
        <v>58</v>
      </c>
      <c r="C20" s="33">
        <v>4400</v>
      </c>
      <c r="D20" s="34">
        <v>44.377322314395933</v>
      </c>
      <c r="E20" s="35">
        <v>16.856488420800748</v>
      </c>
      <c r="F20" s="34">
        <v>1.628810694524913</v>
      </c>
      <c r="G20" s="35">
        <v>15.553345871331144</v>
      </c>
      <c r="H20" s="34">
        <v>0.48676449588372478</v>
      </c>
      <c r="I20" s="35">
        <v>0.21049147389118408</v>
      </c>
      <c r="J20" s="34">
        <v>0</v>
      </c>
      <c r="K20" s="35">
        <v>2.406728353341935</v>
      </c>
      <c r="L20" s="34">
        <v>18.480048375830414</v>
      </c>
      <c r="M20" s="36">
        <v>30.618396170356831</v>
      </c>
    </row>
    <row r="21" spans="2:13" x14ac:dyDescent="0.25">
      <c r="B21" s="22" t="s">
        <v>59</v>
      </c>
      <c r="C21" s="23">
        <v>2600</v>
      </c>
      <c r="D21" s="24">
        <v>30.350565740795389</v>
      </c>
      <c r="E21" s="25">
        <v>39.766218786392606</v>
      </c>
      <c r="F21" s="24">
        <v>2.0768180711846158</v>
      </c>
      <c r="G21" s="25">
        <v>5.6461405446267845</v>
      </c>
      <c r="H21" s="24">
        <v>2.0175657598838228</v>
      </c>
      <c r="I21" s="25">
        <v>0.75546531007890239</v>
      </c>
      <c r="J21" s="24">
        <v>0.3399020355737063</v>
      </c>
      <c r="K21" s="25">
        <v>2.9617981984681823</v>
      </c>
      <c r="L21" s="24">
        <v>16.085525552995993</v>
      </c>
      <c r="M21" s="26">
        <v>74.468076466124259</v>
      </c>
    </row>
    <row r="22" spans="2:13" x14ac:dyDescent="0.25">
      <c r="B22" s="27" t="s">
        <v>60</v>
      </c>
      <c r="C22" s="28">
        <v>12900</v>
      </c>
      <c r="D22" s="29">
        <v>45.194946976826166</v>
      </c>
      <c r="E22" s="30">
        <v>9.8328923534701946</v>
      </c>
      <c r="F22" s="29">
        <v>2.4418956543825256</v>
      </c>
      <c r="G22" s="30">
        <v>11.252724574505979</v>
      </c>
      <c r="H22" s="29">
        <v>0.88987115536098194</v>
      </c>
      <c r="I22" s="30">
        <v>2.7561469707392532</v>
      </c>
      <c r="J22" s="29">
        <v>0.11267469200448375</v>
      </c>
      <c r="K22" s="30">
        <v>2.9476808334569475</v>
      </c>
      <c r="L22" s="29">
        <v>24.571166789253482</v>
      </c>
      <c r="M22" s="31">
        <v>46.83615706216181</v>
      </c>
    </row>
    <row r="23" spans="2:13" x14ac:dyDescent="0.25">
      <c r="B23" s="27" t="s">
        <v>61</v>
      </c>
      <c r="C23" s="28">
        <v>1900</v>
      </c>
      <c r="D23" s="29">
        <v>42.57814197190519</v>
      </c>
      <c r="E23" s="30">
        <v>14.914373768222061</v>
      </c>
      <c r="F23" s="29">
        <v>4.7633748744968258</v>
      </c>
      <c r="G23" s="30">
        <v>19.052630417400628</v>
      </c>
      <c r="H23" s="29">
        <v>0.48837121108625908</v>
      </c>
      <c r="I23" s="30">
        <v>6.8095507398434521E-2</v>
      </c>
      <c r="J23" s="29">
        <v>0.27286854418241396</v>
      </c>
      <c r="K23" s="30">
        <v>2.112299952394014</v>
      </c>
      <c r="L23" s="29">
        <v>15.749843752914188</v>
      </c>
      <c r="M23" s="31">
        <v>73.055242753758705</v>
      </c>
    </row>
    <row r="24" spans="2:13" x14ac:dyDescent="0.25">
      <c r="B24" s="27" t="s">
        <v>62</v>
      </c>
      <c r="C24" s="28">
        <v>1000</v>
      </c>
      <c r="D24" s="29">
        <v>10.787718262007113</v>
      </c>
      <c r="E24" s="30">
        <v>3.4405772177805516</v>
      </c>
      <c r="F24" s="29">
        <v>7.8607834747198391</v>
      </c>
      <c r="G24" s="30">
        <v>31.33526734446783</v>
      </c>
      <c r="H24" s="29">
        <v>0.13420751388082816</v>
      </c>
      <c r="I24" s="30">
        <v>0.13513896642772238</v>
      </c>
      <c r="J24" s="29">
        <v>0</v>
      </c>
      <c r="K24" s="30">
        <v>1.2516780223494253</v>
      </c>
      <c r="L24" s="29">
        <v>45.05462919836669</v>
      </c>
      <c r="M24" s="31">
        <v>55.758963785222434</v>
      </c>
    </row>
    <row r="25" spans="2:13" x14ac:dyDescent="0.25">
      <c r="B25" s="27" t="s">
        <v>63</v>
      </c>
      <c r="C25" s="28">
        <v>200</v>
      </c>
      <c r="D25" s="29">
        <v>24.619866930362285</v>
      </c>
      <c r="E25" s="30">
        <v>8.6384992901808335</v>
      </c>
      <c r="F25" s="29">
        <v>0.85520781756833597</v>
      </c>
      <c r="G25" s="30">
        <v>37.178899468812737</v>
      </c>
      <c r="H25" s="29">
        <v>0</v>
      </c>
      <c r="I25" s="30">
        <v>0</v>
      </c>
      <c r="J25" s="29">
        <v>0</v>
      </c>
      <c r="K25" s="30">
        <v>0.92882018617927076</v>
      </c>
      <c r="L25" s="29">
        <v>27.778706306896535</v>
      </c>
      <c r="M25" s="31">
        <v>72.198402014523992</v>
      </c>
    </row>
    <row r="26" spans="2:13" x14ac:dyDescent="0.25">
      <c r="B26" s="27" t="s">
        <v>64</v>
      </c>
      <c r="C26" s="28">
        <v>0</v>
      </c>
      <c r="D26" s="29">
        <v>14.128151379881594</v>
      </c>
      <c r="E26" s="30">
        <v>7.262418152567764</v>
      </c>
      <c r="F26" s="29">
        <v>0</v>
      </c>
      <c r="G26" s="30">
        <v>38.928226103226123</v>
      </c>
      <c r="H26" s="29">
        <v>0</v>
      </c>
      <c r="I26" s="30">
        <v>0</v>
      </c>
      <c r="J26" s="29">
        <v>0</v>
      </c>
      <c r="K26" s="30">
        <v>9.3645618718836054</v>
      </c>
      <c r="L26" s="29">
        <v>30.316642492440916</v>
      </c>
      <c r="M26" s="31">
        <v>75.632168314435447</v>
      </c>
    </row>
    <row r="27" spans="2:13" x14ac:dyDescent="0.25">
      <c r="B27" s="27" t="s">
        <v>65</v>
      </c>
      <c r="C27" s="28">
        <v>100</v>
      </c>
      <c r="D27" s="29">
        <v>6.9851366867574676</v>
      </c>
      <c r="E27" s="30">
        <v>0</v>
      </c>
      <c r="F27" s="29">
        <v>2.5647685631554613</v>
      </c>
      <c r="G27" s="30">
        <v>27.397859370171425</v>
      </c>
      <c r="H27" s="29">
        <v>1.8273677582405841</v>
      </c>
      <c r="I27" s="30">
        <v>0</v>
      </c>
      <c r="J27" s="29">
        <v>0</v>
      </c>
      <c r="K27" s="30">
        <v>0</v>
      </c>
      <c r="L27" s="29">
        <v>61.22486762167506</v>
      </c>
      <c r="M27" s="31">
        <v>50.747585961961008</v>
      </c>
    </row>
    <row r="28" spans="2:13" x14ac:dyDescent="0.25">
      <c r="B28" s="37" t="s">
        <v>66</v>
      </c>
      <c r="C28" s="38">
        <v>100</v>
      </c>
      <c r="D28" s="39">
        <v>4.0668118723110673</v>
      </c>
      <c r="E28" s="40">
        <v>0</v>
      </c>
      <c r="F28" s="39">
        <v>7.7409637913990252</v>
      </c>
      <c r="G28" s="40">
        <v>16.909407796187843</v>
      </c>
      <c r="H28" s="39">
        <v>0</v>
      </c>
      <c r="I28" s="40">
        <v>2.0410560438551748</v>
      </c>
      <c r="J28" s="39">
        <v>0</v>
      </c>
      <c r="K28" s="40">
        <v>8.7599385028835464</v>
      </c>
      <c r="L28" s="39">
        <v>60.48182199336334</v>
      </c>
      <c r="M28" s="41">
        <v>24.44679639896388</v>
      </c>
    </row>
    <row r="29" spans="2:13" x14ac:dyDescent="0.25">
      <c r="B29" s="37" t="s">
        <v>67</v>
      </c>
      <c r="C29" s="38">
        <v>2800</v>
      </c>
      <c r="D29" s="39">
        <v>18.83572451673427</v>
      </c>
      <c r="E29" s="40">
        <v>4.4126708135063142</v>
      </c>
      <c r="F29" s="39">
        <v>10.915882677633762</v>
      </c>
      <c r="G29" s="40">
        <v>12.121556968908852</v>
      </c>
      <c r="H29" s="39">
        <v>5.7643178765190178E-2</v>
      </c>
      <c r="I29" s="40">
        <v>0.76462484905226524</v>
      </c>
      <c r="J29" s="39">
        <v>0</v>
      </c>
      <c r="K29" s="40">
        <v>1.5187164681431886</v>
      </c>
      <c r="L29" s="39">
        <v>51.373180527256167</v>
      </c>
      <c r="M29" s="41">
        <v>43.367743988922712</v>
      </c>
    </row>
    <row r="30" spans="2:13" x14ac:dyDescent="0.25">
      <c r="B30" s="42" t="s">
        <v>68</v>
      </c>
      <c r="C30" s="43">
        <v>21500</v>
      </c>
      <c r="D30" s="44">
        <v>37.785183112509309</v>
      </c>
      <c r="E30" s="45">
        <v>12.832996915336492</v>
      </c>
      <c r="F30" s="44">
        <v>3.9527500781569702</v>
      </c>
      <c r="G30" s="45">
        <v>12.566063226094668</v>
      </c>
      <c r="H30" s="44">
        <v>0.84141709194031655</v>
      </c>
      <c r="I30" s="45">
        <v>1.8650907288838596</v>
      </c>
      <c r="J30" s="44">
        <v>0.13314470737142808</v>
      </c>
      <c r="K30" s="45">
        <v>2.6104671722730677</v>
      </c>
      <c r="L30" s="44">
        <v>27.41288696743387</v>
      </c>
      <c r="M30" s="46">
        <v>52.645072706758754</v>
      </c>
    </row>
    <row r="31" spans="2:13" x14ac:dyDescent="0.25">
      <c r="B31" s="47" t="s">
        <v>69</v>
      </c>
      <c r="C31" s="48">
        <v>5800</v>
      </c>
      <c r="D31" s="49">
        <v>44.172933488482919</v>
      </c>
      <c r="E31" s="50">
        <v>32.844296193267162</v>
      </c>
      <c r="F31" s="49">
        <v>0.35517782238276041</v>
      </c>
      <c r="G31" s="50">
        <v>10.60729840169278</v>
      </c>
      <c r="H31" s="49">
        <v>0.63482120698724653</v>
      </c>
      <c r="I31" s="50">
        <v>0</v>
      </c>
      <c r="J31" s="49">
        <v>2.75455548459216E-2</v>
      </c>
      <c r="K31" s="50">
        <v>1.5714515640759361</v>
      </c>
      <c r="L31" s="49">
        <v>9.786475768265289</v>
      </c>
      <c r="M31" s="51">
        <v>98.938295631588218</v>
      </c>
    </row>
    <row r="32" spans="2:13" x14ac:dyDescent="0.25">
      <c r="B32" s="37" t="s">
        <v>70</v>
      </c>
      <c r="C32" s="38">
        <v>4700</v>
      </c>
      <c r="D32" s="39">
        <v>38.405535852650566</v>
      </c>
      <c r="E32" s="40">
        <v>45.573712588409833</v>
      </c>
      <c r="F32" s="39">
        <v>0.77536387104426474</v>
      </c>
      <c r="G32" s="40">
        <v>7.6662944467723406</v>
      </c>
      <c r="H32" s="39">
        <v>0.83176215140774379</v>
      </c>
      <c r="I32" s="40">
        <v>0.13540195012018208</v>
      </c>
      <c r="J32" s="39">
        <v>6.2858809978534796E-2</v>
      </c>
      <c r="K32" s="40">
        <v>1.6461542821628621</v>
      </c>
      <c r="L32" s="39">
        <v>4.9029160474536386</v>
      </c>
      <c r="M32" s="41">
        <v>92.040130427856283</v>
      </c>
    </row>
    <row r="33" spans="2:13" x14ac:dyDescent="0.25">
      <c r="B33" s="37" t="s">
        <v>71</v>
      </c>
      <c r="C33" s="38">
        <v>0</v>
      </c>
      <c r="D33" s="39">
        <v>14.082984800844446</v>
      </c>
      <c r="E33" s="40">
        <v>2.6353957280283566</v>
      </c>
      <c r="F33" s="39">
        <v>7.7433030881527998</v>
      </c>
      <c r="G33" s="40">
        <v>36.239487333590041</v>
      </c>
      <c r="H33" s="39">
        <v>3.7342298651186381</v>
      </c>
      <c r="I33" s="40">
        <v>0</v>
      </c>
      <c r="J33" s="39">
        <v>3.3747363138007045</v>
      </c>
      <c r="K33" s="40">
        <v>0</v>
      </c>
      <c r="L33" s="39">
        <v>32.189862870465028</v>
      </c>
      <c r="M33" s="41">
        <v>70.076608373880433</v>
      </c>
    </row>
    <row r="34" spans="2:13" x14ac:dyDescent="0.25">
      <c r="B34" s="37" t="s">
        <v>72</v>
      </c>
      <c r="C34" s="38">
        <v>0</v>
      </c>
      <c r="D34" s="39">
        <v>31.290282917249034</v>
      </c>
      <c r="E34" s="40">
        <v>9.9013022911930815</v>
      </c>
      <c r="F34" s="39">
        <v>2.5628393159634584</v>
      </c>
      <c r="G34" s="40">
        <v>26.779082182835843</v>
      </c>
      <c r="H34" s="39">
        <v>0</v>
      </c>
      <c r="I34" s="40">
        <v>0</v>
      </c>
      <c r="J34" s="39">
        <v>0</v>
      </c>
      <c r="K34" s="40">
        <v>4.0197031624625579</v>
      </c>
      <c r="L34" s="39">
        <v>25.446790130296016</v>
      </c>
      <c r="M34" s="41">
        <v>97.163134320881085</v>
      </c>
    </row>
    <row r="35" spans="2:13" x14ac:dyDescent="0.25">
      <c r="B35" s="37" t="s">
        <v>73</v>
      </c>
      <c r="C35" s="38">
        <v>100</v>
      </c>
      <c r="D35" s="39">
        <v>19.259009287065773</v>
      </c>
      <c r="E35" s="40">
        <v>15.410685502545446</v>
      </c>
      <c r="F35" s="39">
        <v>1.640984499262595</v>
      </c>
      <c r="G35" s="40">
        <v>33.566548875972948</v>
      </c>
      <c r="H35" s="39">
        <v>0</v>
      </c>
      <c r="I35" s="40">
        <v>0</v>
      </c>
      <c r="J35" s="39">
        <v>0</v>
      </c>
      <c r="K35" s="40">
        <v>2.4231630210714465</v>
      </c>
      <c r="L35" s="39">
        <v>27.699608814081778</v>
      </c>
      <c r="M35" s="41">
        <v>88.208510423086423</v>
      </c>
    </row>
    <row r="36" spans="2:13" x14ac:dyDescent="0.25">
      <c r="B36" s="37" t="s">
        <v>74</v>
      </c>
      <c r="C36" s="38">
        <v>200</v>
      </c>
      <c r="D36" s="39">
        <v>26.675299559773016</v>
      </c>
      <c r="E36" s="40">
        <v>34.02870481615912</v>
      </c>
      <c r="F36" s="39">
        <v>2.5597920214237471</v>
      </c>
      <c r="G36" s="40">
        <v>11.520277844493087</v>
      </c>
      <c r="H36" s="39">
        <v>1.0615024078194326</v>
      </c>
      <c r="I36" s="40">
        <v>0</v>
      </c>
      <c r="J36" s="39">
        <v>0</v>
      </c>
      <c r="K36" s="40">
        <v>0.82423580689583698</v>
      </c>
      <c r="L36" s="39">
        <v>23.330187543435773</v>
      </c>
      <c r="M36" s="41">
        <v>92.784959414428585</v>
      </c>
    </row>
    <row r="37" spans="2:13" x14ac:dyDescent="0.25">
      <c r="B37" s="37" t="s">
        <v>75</v>
      </c>
      <c r="C37" s="38">
        <v>2200</v>
      </c>
      <c r="D37" s="39">
        <v>35.11008217492224</v>
      </c>
      <c r="E37" s="40">
        <v>30.551681095972221</v>
      </c>
      <c r="F37" s="39">
        <v>1.3263604255477537</v>
      </c>
      <c r="G37" s="40">
        <v>23.324690646683177</v>
      </c>
      <c r="H37" s="39">
        <v>1.6920125590650323</v>
      </c>
      <c r="I37" s="40">
        <v>0.20357627349241292</v>
      </c>
      <c r="J37" s="39">
        <v>0</v>
      </c>
      <c r="K37" s="40">
        <v>0.81287119848219846</v>
      </c>
      <c r="L37" s="39">
        <v>6.9787256258349712</v>
      </c>
      <c r="M37" s="41">
        <v>92.439514724114488</v>
      </c>
    </row>
    <row r="38" spans="2:13" x14ac:dyDescent="0.25">
      <c r="B38" s="37" t="s">
        <v>76</v>
      </c>
      <c r="C38" s="38">
        <v>100</v>
      </c>
      <c r="D38" s="39">
        <v>51.014994087782817</v>
      </c>
      <c r="E38" s="40">
        <v>2.4676873323514394</v>
      </c>
      <c r="F38" s="39">
        <v>0</v>
      </c>
      <c r="G38" s="40">
        <v>29.13494781038289</v>
      </c>
      <c r="H38" s="39">
        <v>1.7316508861975239</v>
      </c>
      <c r="I38" s="40">
        <v>0</v>
      </c>
      <c r="J38" s="39">
        <v>0</v>
      </c>
      <c r="K38" s="40">
        <v>0</v>
      </c>
      <c r="L38" s="39">
        <v>15.650719883285323</v>
      </c>
      <c r="M38" s="41">
        <v>87.981303885140861</v>
      </c>
    </row>
    <row r="39" spans="2:13" x14ac:dyDescent="0.25">
      <c r="B39" s="37" t="s">
        <v>77</v>
      </c>
      <c r="C39" s="38">
        <v>2700</v>
      </c>
      <c r="D39" s="39">
        <v>16.221370973255766</v>
      </c>
      <c r="E39" s="40">
        <v>3.5822066938105448</v>
      </c>
      <c r="F39" s="39">
        <v>11.840879427152458</v>
      </c>
      <c r="G39" s="40">
        <v>34.051839846845191</v>
      </c>
      <c r="H39" s="39">
        <v>0.23895747534414682</v>
      </c>
      <c r="I39" s="40">
        <v>0.43517797394344948</v>
      </c>
      <c r="J39" s="39">
        <v>0.15969602636491409</v>
      </c>
      <c r="K39" s="40">
        <v>1.4218126392093953</v>
      </c>
      <c r="L39" s="39">
        <v>32.048058944074135</v>
      </c>
      <c r="M39" s="41">
        <v>68.940435368666712</v>
      </c>
    </row>
    <row r="40" spans="2:13" x14ac:dyDescent="0.25">
      <c r="B40" s="37" t="s">
        <v>78</v>
      </c>
      <c r="C40" s="38">
        <v>1600</v>
      </c>
      <c r="D40" s="39">
        <v>32.263914847923431</v>
      </c>
      <c r="E40" s="40">
        <v>9.2019726142783949</v>
      </c>
      <c r="F40" s="39">
        <v>2.7935281549154478</v>
      </c>
      <c r="G40" s="40">
        <v>30.206197859637435</v>
      </c>
      <c r="H40" s="39">
        <v>0.25034610237074278</v>
      </c>
      <c r="I40" s="40">
        <v>0.80206152153652843</v>
      </c>
      <c r="J40" s="39">
        <v>0</v>
      </c>
      <c r="K40" s="40">
        <v>0.9255326575337901</v>
      </c>
      <c r="L40" s="39">
        <v>23.556446241804252</v>
      </c>
      <c r="M40" s="41">
        <v>90.375303706445706</v>
      </c>
    </row>
    <row r="41" spans="2:13" x14ac:dyDescent="0.25">
      <c r="B41" s="37" t="s">
        <v>79</v>
      </c>
      <c r="C41" s="38">
        <v>600</v>
      </c>
      <c r="D41" s="39">
        <v>27.4725759276267</v>
      </c>
      <c r="E41" s="40">
        <v>37.244234995937141</v>
      </c>
      <c r="F41" s="39">
        <v>1.8407661426644135</v>
      </c>
      <c r="G41" s="40">
        <v>27.398229725014424</v>
      </c>
      <c r="H41" s="39">
        <v>0.25137268715426192</v>
      </c>
      <c r="I41" s="40">
        <v>0</v>
      </c>
      <c r="J41" s="39">
        <v>0</v>
      </c>
      <c r="K41" s="40">
        <v>1.2209928432838462</v>
      </c>
      <c r="L41" s="39">
        <v>4.5718276783192078</v>
      </c>
      <c r="M41" s="41">
        <v>98.85446231643364</v>
      </c>
    </row>
    <row r="42" spans="2:13" x14ac:dyDescent="0.25">
      <c r="B42" s="37" t="s">
        <v>80</v>
      </c>
      <c r="C42" s="38">
        <v>0</v>
      </c>
      <c r="D42" s="39">
        <v>0</v>
      </c>
      <c r="E42" s="40">
        <v>0</v>
      </c>
      <c r="F42" s="39">
        <v>0</v>
      </c>
      <c r="G42" s="40">
        <v>100</v>
      </c>
      <c r="H42" s="39">
        <v>0</v>
      </c>
      <c r="I42" s="40">
        <v>0</v>
      </c>
      <c r="J42" s="39">
        <v>0</v>
      </c>
      <c r="K42" s="40">
        <v>0</v>
      </c>
      <c r="L42" s="39">
        <v>0</v>
      </c>
      <c r="M42" s="41">
        <v>100</v>
      </c>
    </row>
    <row r="43" spans="2:13" x14ac:dyDescent="0.25">
      <c r="B43" s="37" t="s">
        <v>81</v>
      </c>
      <c r="C43" s="38">
        <v>0</v>
      </c>
      <c r="D43" s="39">
        <v>21.684035325253102</v>
      </c>
      <c r="E43" s="40">
        <v>34.331892658542536</v>
      </c>
      <c r="F43" s="39">
        <v>0</v>
      </c>
      <c r="G43" s="40">
        <v>19.498892736756321</v>
      </c>
      <c r="H43" s="39">
        <v>0</v>
      </c>
      <c r="I43" s="40">
        <v>0</v>
      </c>
      <c r="J43" s="39">
        <v>0</v>
      </c>
      <c r="K43" s="40">
        <v>8.68638206716445</v>
      </c>
      <c r="L43" s="39">
        <v>15.79879721228359</v>
      </c>
      <c r="M43" s="41">
        <v>91.905381448363329</v>
      </c>
    </row>
    <row r="44" spans="2:13" x14ac:dyDescent="0.25">
      <c r="B44" s="37" t="s">
        <v>82</v>
      </c>
      <c r="C44" s="38">
        <v>100</v>
      </c>
      <c r="D44" s="39">
        <v>40.354265069813813</v>
      </c>
      <c r="E44" s="40">
        <v>10.40000338417812</v>
      </c>
      <c r="F44" s="39">
        <v>1.1998422507330484</v>
      </c>
      <c r="G44" s="40">
        <v>30.374996145012997</v>
      </c>
      <c r="H44" s="39">
        <v>3.3840503996397566</v>
      </c>
      <c r="I44" s="40">
        <v>0</v>
      </c>
      <c r="J44" s="39">
        <v>0</v>
      </c>
      <c r="K44" s="40">
        <v>0</v>
      </c>
      <c r="L44" s="39">
        <v>14.286842750622267</v>
      </c>
      <c r="M44" s="41">
        <v>86.010983769595327</v>
      </c>
    </row>
    <row r="45" spans="2:13" x14ac:dyDescent="0.25">
      <c r="B45" s="37" t="s">
        <v>83</v>
      </c>
      <c r="C45" s="38">
        <v>100</v>
      </c>
      <c r="D45" s="39">
        <v>14.622035707285791</v>
      </c>
      <c r="E45" s="40">
        <v>31.380413727513364</v>
      </c>
      <c r="F45" s="39">
        <v>0</v>
      </c>
      <c r="G45" s="40">
        <v>39.130922782785959</v>
      </c>
      <c r="H45" s="39">
        <v>0</v>
      </c>
      <c r="I45" s="40">
        <v>0</v>
      </c>
      <c r="J45" s="39">
        <v>0</v>
      </c>
      <c r="K45" s="40">
        <v>2.1398893062383983</v>
      </c>
      <c r="L45" s="39">
        <v>12.726738476176507</v>
      </c>
      <c r="M45" s="41">
        <v>94.980922594626108</v>
      </c>
    </row>
    <row r="46" spans="2:13" x14ac:dyDescent="0.25">
      <c r="B46" s="37" t="s">
        <v>84</v>
      </c>
      <c r="C46" s="38">
        <v>300</v>
      </c>
      <c r="D46" s="39">
        <v>49.581733865530893</v>
      </c>
      <c r="E46" s="40">
        <v>10.2040488073369</v>
      </c>
      <c r="F46" s="39">
        <v>1.4759039631072381</v>
      </c>
      <c r="G46" s="40">
        <v>17.350306001443965</v>
      </c>
      <c r="H46" s="39">
        <v>0.84415178513402134</v>
      </c>
      <c r="I46" s="40">
        <v>1.594495837294605</v>
      </c>
      <c r="J46" s="39">
        <v>0</v>
      </c>
      <c r="K46" s="40">
        <v>0.33414533026709847</v>
      </c>
      <c r="L46" s="39">
        <v>18.615214409885269</v>
      </c>
      <c r="M46" s="41">
        <v>85.023574296521929</v>
      </c>
    </row>
    <row r="47" spans="2:13" x14ac:dyDescent="0.25">
      <c r="B47" s="42" t="s">
        <v>85</v>
      </c>
      <c r="C47" s="43">
        <v>18700</v>
      </c>
      <c r="D47" s="44">
        <v>35.515353493549661</v>
      </c>
      <c r="E47" s="45">
        <v>28.779377212797478</v>
      </c>
      <c r="F47" s="44">
        <v>2.5716374754627567</v>
      </c>
      <c r="G47" s="45">
        <v>17.771187908876751</v>
      </c>
      <c r="H47" s="44">
        <v>0.73227720855636502</v>
      </c>
      <c r="I47" s="45">
        <v>0.2181830781011426</v>
      </c>
      <c r="J47" s="44">
        <v>5.5517858295627803E-2</v>
      </c>
      <c r="K47" s="45">
        <v>1.382683788499605</v>
      </c>
      <c r="L47" s="44">
        <v>12.973781975860614</v>
      </c>
      <c r="M47" s="46">
        <v>90.757802195565063</v>
      </c>
    </row>
    <row r="48" spans="2:13" x14ac:dyDescent="0.25">
      <c r="B48" s="47" t="s">
        <v>86</v>
      </c>
      <c r="C48" s="48">
        <v>7800</v>
      </c>
      <c r="D48" s="49">
        <v>35.224283999602008</v>
      </c>
      <c r="E48" s="50">
        <v>23.425469344827548</v>
      </c>
      <c r="F48" s="49">
        <v>0.43080924588256631</v>
      </c>
      <c r="G48" s="50">
        <v>9.5249530237013236</v>
      </c>
      <c r="H48" s="49">
        <v>2.4389156070955429</v>
      </c>
      <c r="I48" s="50">
        <v>0.60203941042861897</v>
      </c>
      <c r="J48" s="49">
        <v>4.4152654633606883</v>
      </c>
      <c r="K48" s="50">
        <v>1.6813978694626954</v>
      </c>
      <c r="L48" s="49">
        <v>22.256866035639</v>
      </c>
      <c r="M48" s="51">
        <v>97.597785473626871</v>
      </c>
    </row>
    <row r="49" spans="2:13" x14ac:dyDescent="0.25">
      <c r="B49" s="37" t="s">
        <v>87</v>
      </c>
      <c r="C49" s="38">
        <v>16000</v>
      </c>
      <c r="D49" s="39">
        <v>17.706987275288689</v>
      </c>
      <c r="E49" s="40">
        <v>49.340203038056217</v>
      </c>
      <c r="F49" s="39">
        <v>0.70348829958730619</v>
      </c>
      <c r="G49" s="40">
        <v>4.710912785408766</v>
      </c>
      <c r="H49" s="39">
        <v>1.427439475594467</v>
      </c>
      <c r="I49" s="40">
        <v>1.9292263573979318</v>
      </c>
      <c r="J49" s="39">
        <v>1.3263701881104828</v>
      </c>
      <c r="K49" s="40">
        <v>2.739154797530015</v>
      </c>
      <c r="L49" s="39">
        <v>20.116217783026151</v>
      </c>
      <c r="M49" s="41">
        <v>95.014749483112951</v>
      </c>
    </row>
    <row r="50" spans="2:13" x14ac:dyDescent="0.25">
      <c r="B50" s="37" t="s">
        <v>88</v>
      </c>
      <c r="C50" s="38">
        <v>6800</v>
      </c>
      <c r="D50" s="39">
        <v>29.566029745560073</v>
      </c>
      <c r="E50" s="40">
        <v>21.545250800635426</v>
      </c>
      <c r="F50" s="39">
        <v>2.6947923605263266</v>
      </c>
      <c r="G50" s="40">
        <v>38.44556001138681</v>
      </c>
      <c r="H50" s="39">
        <v>0.13530922380648505</v>
      </c>
      <c r="I50" s="40">
        <v>2.3704588547429302E-2</v>
      </c>
      <c r="J50" s="39">
        <v>0</v>
      </c>
      <c r="K50" s="40">
        <v>1.7444271236683915</v>
      </c>
      <c r="L50" s="39">
        <v>5.8449261458690511</v>
      </c>
      <c r="M50" s="41">
        <v>90.494583352295095</v>
      </c>
    </row>
    <row r="51" spans="2:13" x14ac:dyDescent="0.25">
      <c r="B51" s="37" t="s">
        <v>89</v>
      </c>
      <c r="C51" s="38">
        <v>300</v>
      </c>
      <c r="D51" s="39">
        <v>20.459847910985037</v>
      </c>
      <c r="E51" s="40">
        <v>3.9511250976959165</v>
      </c>
      <c r="F51" s="39">
        <v>12.847679768831091</v>
      </c>
      <c r="G51" s="40">
        <v>32.348523078561492</v>
      </c>
      <c r="H51" s="39">
        <v>2.5517173726388451</v>
      </c>
      <c r="I51" s="40">
        <v>0</v>
      </c>
      <c r="J51" s="39">
        <v>0.50225406415592222</v>
      </c>
      <c r="K51" s="40">
        <v>0.75014805586468192</v>
      </c>
      <c r="L51" s="39">
        <v>26.588704651267012</v>
      </c>
      <c r="M51" s="41">
        <v>74.39893843850426</v>
      </c>
    </row>
    <row r="52" spans="2:13" x14ac:dyDescent="0.25">
      <c r="B52" s="37" t="s">
        <v>90</v>
      </c>
      <c r="C52" s="38">
        <v>2800</v>
      </c>
      <c r="D52" s="39">
        <v>38.359271841777584</v>
      </c>
      <c r="E52" s="40">
        <v>20.960067820707771</v>
      </c>
      <c r="F52" s="39">
        <v>0.91136584167216117</v>
      </c>
      <c r="G52" s="40">
        <v>23.848704560707844</v>
      </c>
      <c r="H52" s="39">
        <v>1.2318958077571904</v>
      </c>
      <c r="I52" s="40">
        <v>9.2780613437336498E-2</v>
      </c>
      <c r="J52" s="39">
        <v>4.6229880009936775E-2</v>
      </c>
      <c r="K52" s="40">
        <v>1.674345241611165</v>
      </c>
      <c r="L52" s="39">
        <v>12.87533839231901</v>
      </c>
      <c r="M52" s="41">
        <v>97.030816632481148</v>
      </c>
    </row>
    <row r="53" spans="2:13" x14ac:dyDescent="0.25">
      <c r="B53" s="37" t="s">
        <v>91</v>
      </c>
      <c r="C53" s="38">
        <v>200</v>
      </c>
      <c r="D53" s="39">
        <v>49.167412080172156</v>
      </c>
      <c r="E53" s="40">
        <v>13.706495431067232</v>
      </c>
      <c r="F53" s="39">
        <v>3.8746465880051213</v>
      </c>
      <c r="G53" s="40">
        <v>15.722605524944159</v>
      </c>
      <c r="H53" s="39">
        <v>1.4663346444456216</v>
      </c>
      <c r="I53" s="40">
        <v>0</v>
      </c>
      <c r="J53" s="39">
        <v>0.73316732222281078</v>
      </c>
      <c r="K53" s="40">
        <v>1.8331011233121808</v>
      </c>
      <c r="L53" s="39">
        <v>13.496237285830734</v>
      </c>
      <c r="M53" s="41">
        <v>75.270136936771209</v>
      </c>
    </row>
    <row r="54" spans="2:13" x14ac:dyDescent="0.25">
      <c r="B54" s="42" t="s">
        <v>92</v>
      </c>
      <c r="C54" s="43">
        <v>34000</v>
      </c>
      <c r="D54" s="44">
        <v>26.038421346807159</v>
      </c>
      <c r="E54" s="45">
        <v>34.836661933118343</v>
      </c>
      <c r="F54" s="44">
        <v>1.185574547778192</v>
      </c>
      <c r="G54" s="45">
        <v>14.514625525696516</v>
      </c>
      <c r="H54" s="44">
        <v>1.3915795388350494</v>
      </c>
      <c r="I54" s="45">
        <v>1.0602177528011012</v>
      </c>
      <c r="J54" s="44">
        <v>1.6485824457987877</v>
      </c>
      <c r="K54" s="45">
        <v>2.1854630125432708</v>
      </c>
      <c r="L54" s="44">
        <v>17.138873896621568</v>
      </c>
      <c r="M54" s="46">
        <v>94.562656247752429</v>
      </c>
    </row>
    <row r="55" spans="2:13" x14ac:dyDescent="0.25">
      <c r="B55" s="47" t="s">
        <v>93</v>
      </c>
      <c r="C55" s="48">
        <v>100</v>
      </c>
      <c r="D55" s="49">
        <v>4.2876074207942603</v>
      </c>
      <c r="E55" s="50">
        <v>16.963821122252465</v>
      </c>
      <c r="F55" s="49">
        <v>38.629967266678591</v>
      </c>
      <c r="G55" s="50">
        <v>6.4471931346611511</v>
      </c>
      <c r="H55" s="49">
        <v>0</v>
      </c>
      <c r="I55" s="50">
        <v>0</v>
      </c>
      <c r="J55" s="49">
        <v>0</v>
      </c>
      <c r="K55" s="50">
        <v>12.385441298160638</v>
      </c>
      <c r="L55" s="49">
        <v>21.285969757452893</v>
      </c>
      <c r="M55" s="51">
        <v>44.077510530192782</v>
      </c>
    </row>
    <row r="56" spans="2:13" x14ac:dyDescent="0.25">
      <c r="B56" s="37" t="s">
        <v>94</v>
      </c>
      <c r="C56" s="38">
        <v>0</v>
      </c>
      <c r="D56" s="39">
        <v>0</v>
      </c>
      <c r="E56" s="40">
        <v>0</v>
      </c>
      <c r="F56" s="39">
        <v>0</v>
      </c>
      <c r="G56" s="40">
        <v>100</v>
      </c>
      <c r="H56" s="39">
        <v>0</v>
      </c>
      <c r="I56" s="40">
        <v>0</v>
      </c>
      <c r="J56" s="39">
        <v>0</v>
      </c>
      <c r="K56" s="40">
        <v>0</v>
      </c>
      <c r="L56" s="39">
        <v>0</v>
      </c>
      <c r="M56" s="41">
        <v>0</v>
      </c>
    </row>
    <row r="57" spans="2:13" x14ac:dyDescent="0.25">
      <c r="B57" s="37" t="s">
        <v>95</v>
      </c>
      <c r="C57" s="38">
        <v>0</v>
      </c>
      <c r="D57" s="39">
        <v>0</v>
      </c>
      <c r="E57" s="40">
        <v>0</v>
      </c>
      <c r="F57" s="39">
        <v>0</v>
      </c>
      <c r="G57" s="40">
        <v>0</v>
      </c>
      <c r="H57" s="39">
        <v>0</v>
      </c>
      <c r="I57" s="40">
        <v>47.932946536977667</v>
      </c>
      <c r="J57" s="39">
        <v>0</v>
      </c>
      <c r="K57" s="40">
        <v>0</v>
      </c>
      <c r="L57" s="39">
        <v>52.06705346302234</v>
      </c>
      <c r="M57" s="41">
        <v>0</v>
      </c>
    </row>
    <row r="58" spans="2:13" x14ac:dyDescent="0.25">
      <c r="B58" s="42" t="s">
        <v>96</v>
      </c>
      <c r="C58" s="43">
        <v>100</v>
      </c>
      <c r="D58" s="44">
        <v>4.0115086207246016</v>
      </c>
      <c r="E58" s="45">
        <v>15.871442507145346</v>
      </c>
      <c r="F58" s="44">
        <v>36.142405658931303</v>
      </c>
      <c r="G58" s="45">
        <v>7.9268808662838701</v>
      </c>
      <c r="H58" s="44">
        <v>0</v>
      </c>
      <c r="I58" s="45">
        <v>2.1783648174997077</v>
      </c>
      <c r="J58" s="44">
        <v>0</v>
      </c>
      <c r="K58" s="45">
        <v>11.58788565811515</v>
      </c>
      <c r="L58" s="44">
        <v>22.281511871300015</v>
      </c>
      <c r="M58" s="46">
        <v>41.239156508221789</v>
      </c>
    </row>
    <row r="59" spans="2:13" x14ac:dyDescent="0.25">
      <c r="B59" s="47" t="s">
        <v>97</v>
      </c>
      <c r="C59" s="48">
        <v>0</v>
      </c>
      <c r="D59" s="49">
        <v>0</v>
      </c>
      <c r="E59" s="50">
        <v>52.226045543190374</v>
      </c>
      <c r="F59" s="49">
        <v>0</v>
      </c>
      <c r="G59" s="50">
        <v>0</v>
      </c>
      <c r="H59" s="49">
        <v>0</v>
      </c>
      <c r="I59" s="50">
        <v>0</v>
      </c>
      <c r="J59" s="49">
        <v>0</v>
      </c>
      <c r="K59" s="50">
        <v>0</v>
      </c>
      <c r="L59" s="49">
        <v>47.773954456809641</v>
      </c>
      <c r="M59" s="51">
        <v>0</v>
      </c>
    </row>
    <row r="60" spans="2:13" x14ac:dyDescent="0.25">
      <c r="B60" s="37" t="s">
        <v>98</v>
      </c>
      <c r="C60" s="38">
        <v>0</v>
      </c>
      <c r="D60" s="39">
        <v>15.442927651138886</v>
      </c>
      <c r="E60" s="40">
        <v>14.608712847387594</v>
      </c>
      <c r="F60" s="39">
        <v>0</v>
      </c>
      <c r="G60" s="40">
        <v>9.7391418982583957</v>
      </c>
      <c r="H60" s="39">
        <v>0</v>
      </c>
      <c r="I60" s="40">
        <v>0</v>
      </c>
      <c r="J60" s="39">
        <v>0</v>
      </c>
      <c r="K60" s="40">
        <v>53.565280440421176</v>
      </c>
      <c r="L60" s="39">
        <v>6.6439371627939572</v>
      </c>
      <c r="M60" s="41">
        <v>26.956435763062043</v>
      </c>
    </row>
    <row r="61" spans="2:13" x14ac:dyDescent="0.25">
      <c r="B61" s="37" t="s">
        <v>99</v>
      </c>
      <c r="C61" s="38">
        <v>100</v>
      </c>
      <c r="D61" s="39">
        <v>36.782456436963145</v>
      </c>
      <c r="E61" s="40">
        <v>0</v>
      </c>
      <c r="F61" s="39">
        <v>0</v>
      </c>
      <c r="G61" s="40">
        <v>54.186465911174459</v>
      </c>
      <c r="H61" s="39">
        <v>0</v>
      </c>
      <c r="I61" s="40">
        <v>0</v>
      </c>
      <c r="J61" s="39">
        <v>0</v>
      </c>
      <c r="K61" s="40">
        <v>0</v>
      </c>
      <c r="L61" s="39">
        <v>9.031077651862411</v>
      </c>
      <c r="M61" s="41">
        <v>52.297263326836188</v>
      </c>
    </row>
    <row r="62" spans="2:13" x14ac:dyDescent="0.25">
      <c r="B62" s="37" t="s">
        <v>100</v>
      </c>
      <c r="C62" s="38">
        <v>600</v>
      </c>
      <c r="D62" s="39">
        <v>52.075346399510771</v>
      </c>
      <c r="E62" s="40">
        <v>27.29756061264677</v>
      </c>
      <c r="F62" s="39">
        <v>0.41996247096379646</v>
      </c>
      <c r="G62" s="40">
        <v>4.4585378557362825</v>
      </c>
      <c r="H62" s="39">
        <v>0</v>
      </c>
      <c r="I62" s="40">
        <v>0</v>
      </c>
      <c r="J62" s="39">
        <v>0</v>
      </c>
      <c r="K62" s="40">
        <v>15.74859266114237</v>
      </c>
      <c r="L62" s="39">
        <v>0</v>
      </c>
      <c r="M62" s="41">
        <v>15.623966229241065</v>
      </c>
    </row>
    <row r="63" spans="2:13" x14ac:dyDescent="0.25">
      <c r="B63" s="37" t="s">
        <v>101</v>
      </c>
      <c r="C63" s="38">
        <v>0</v>
      </c>
      <c r="D63" s="39">
        <v>42.767825999767133</v>
      </c>
      <c r="E63" s="40">
        <v>35.639854999805948</v>
      </c>
      <c r="F63" s="39">
        <v>3.5639854999805953</v>
      </c>
      <c r="G63" s="40">
        <v>0</v>
      </c>
      <c r="H63" s="39">
        <v>0</v>
      </c>
      <c r="I63" s="40">
        <v>0</v>
      </c>
      <c r="J63" s="39">
        <v>0</v>
      </c>
      <c r="K63" s="40">
        <v>0</v>
      </c>
      <c r="L63" s="39">
        <v>18.028333500446326</v>
      </c>
      <c r="M63" s="41">
        <v>11.744506868827052</v>
      </c>
    </row>
    <row r="64" spans="2:13" x14ac:dyDescent="0.25">
      <c r="B64" s="42" t="s">
        <v>102</v>
      </c>
      <c r="C64" s="43">
        <v>700</v>
      </c>
      <c r="D64" s="44">
        <v>48.693647388523516</v>
      </c>
      <c r="E64" s="45">
        <v>24.74617223352897</v>
      </c>
      <c r="F64" s="44">
        <v>0.51521183138101112</v>
      </c>
      <c r="G64" s="45">
        <v>9.1420956117715573</v>
      </c>
      <c r="H64" s="44">
        <v>0</v>
      </c>
      <c r="I64" s="45">
        <v>0</v>
      </c>
      <c r="J64" s="44">
        <v>0</v>
      </c>
      <c r="K64" s="45">
        <v>14.76940583292232</v>
      </c>
      <c r="L64" s="44">
        <v>2.1334671018726183</v>
      </c>
      <c r="M64" s="46">
        <v>19.164945369867205</v>
      </c>
    </row>
    <row r="65" spans="2:13" x14ac:dyDescent="0.25">
      <c r="B65" s="47" t="s">
        <v>103</v>
      </c>
      <c r="C65" s="48">
        <v>31700</v>
      </c>
      <c r="D65" s="49">
        <v>45.102500326696756</v>
      </c>
      <c r="E65" s="50">
        <v>19.798675301641186</v>
      </c>
      <c r="F65" s="49">
        <v>2.4171559601935297</v>
      </c>
      <c r="G65" s="50">
        <v>8.5649900013988844</v>
      </c>
      <c r="H65" s="49">
        <v>2.8577130591929016</v>
      </c>
      <c r="I65" s="50">
        <v>5.5040858986457772</v>
      </c>
      <c r="J65" s="49">
        <v>1.0406575596075147</v>
      </c>
      <c r="K65" s="50">
        <v>3.2610150858802132</v>
      </c>
      <c r="L65" s="49">
        <v>11.453206806743232</v>
      </c>
      <c r="M65" s="51">
        <v>77.564422712221912</v>
      </c>
    </row>
    <row r="66" spans="2:13" x14ac:dyDescent="0.25">
      <c r="B66" s="37" t="s">
        <v>104</v>
      </c>
      <c r="C66" s="38">
        <v>3000</v>
      </c>
      <c r="D66" s="39">
        <v>38.985313281120568</v>
      </c>
      <c r="E66" s="40">
        <v>9.6252545015645001</v>
      </c>
      <c r="F66" s="39">
        <v>3.111620030896824</v>
      </c>
      <c r="G66" s="40">
        <v>15.248415264516074</v>
      </c>
      <c r="H66" s="39">
        <v>2.0674236572939457</v>
      </c>
      <c r="I66" s="40">
        <v>1.0001804403681243</v>
      </c>
      <c r="J66" s="39">
        <v>1.0330585729854407</v>
      </c>
      <c r="K66" s="40">
        <v>1.7097640850618308</v>
      </c>
      <c r="L66" s="39">
        <v>27.218970166192697</v>
      </c>
      <c r="M66" s="41">
        <v>63.452788582373955</v>
      </c>
    </row>
    <row r="67" spans="2:13" x14ac:dyDescent="0.25">
      <c r="B67" s="52" t="s">
        <v>105</v>
      </c>
      <c r="C67" s="38">
        <v>34700</v>
      </c>
      <c r="D67" s="39">
        <v>44.583653967526139</v>
      </c>
      <c r="E67" s="40">
        <v>18.935788111319471</v>
      </c>
      <c r="F67" s="39">
        <v>2.4760588761865536</v>
      </c>
      <c r="G67" s="40">
        <v>9.1318634415473046</v>
      </c>
      <c r="H67" s="39">
        <v>2.7906824492391231</v>
      </c>
      <c r="I67" s="40">
        <v>5.1220745375961458</v>
      </c>
      <c r="J67" s="39">
        <v>1.0400130302653734</v>
      </c>
      <c r="K67" s="40">
        <v>3.1294413857566692</v>
      </c>
      <c r="L67" s="39">
        <v>12.790424200563214</v>
      </c>
      <c r="M67" s="41">
        <v>76.332401745005171</v>
      </c>
    </row>
    <row r="68" spans="2:13" x14ac:dyDescent="0.25">
      <c r="B68" s="53" t="s">
        <v>26</v>
      </c>
      <c r="C68" s="54">
        <f>C9+C16+C20+C30+C47+C54+C58+C64+C67</f>
        <v>303800</v>
      </c>
      <c r="D68" s="55">
        <f>(D9*$C$9+D16*$C$16+D20*$C$20+D30*$C$30+D47*$C$47+D54*$C$54+D58*$C$58+D64*$C$64+D67*$C$67)/$C$68</f>
        <v>31.757105751711123</v>
      </c>
      <c r="E68" s="56">
        <f t="shared" ref="E68:L68" si="0">(E9*$C$9+E16*$C$16+E20*$C$20+E30*$C$30+E47*$C$47+E54*$C$54+E58*$C$58+E64*$C$64+E67*$C$67)/$C$68</f>
        <v>24.465574434920384</v>
      </c>
      <c r="F68" s="55">
        <f t="shared" si="0"/>
        <v>2.1652289014205244</v>
      </c>
      <c r="G68" s="56">
        <f t="shared" si="0"/>
        <v>14.872352062752354</v>
      </c>
      <c r="H68" s="55">
        <f t="shared" si="0"/>
        <v>2.7954385708356044</v>
      </c>
      <c r="I68" s="56">
        <f t="shared" si="0"/>
        <v>1.8936776725114448</v>
      </c>
      <c r="J68" s="55">
        <f t="shared" si="0"/>
        <v>0.8140494080932773</v>
      </c>
      <c r="K68" s="56">
        <f t="shared" si="0"/>
        <v>2.5355983292997495</v>
      </c>
      <c r="L68" s="55">
        <f t="shared" si="0"/>
        <v>18.700974868455535</v>
      </c>
      <c r="M68" s="57">
        <v>0.67243767062719639</v>
      </c>
    </row>
    <row r="69" spans="2:13" x14ac:dyDescent="0.25">
      <c r="B69" s="185" t="s">
        <v>352</v>
      </c>
    </row>
    <row r="70" spans="2:13" x14ac:dyDescent="0.25">
      <c r="B70" s="185" t="s">
        <v>351</v>
      </c>
    </row>
  </sheetData>
  <mergeCells count="3">
    <mergeCell ref="B2:B3"/>
    <mergeCell ref="C2:C3"/>
    <mergeCell ref="D3:M3"/>
  </mergeCells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1"/>
  <sheetViews>
    <sheetView workbookViewId="0"/>
  </sheetViews>
  <sheetFormatPr baseColWidth="10" defaultColWidth="9.140625" defaultRowHeight="15" x14ac:dyDescent="0.25"/>
  <cols>
    <col min="1" max="1" width="5.7109375" style="1" customWidth="1"/>
    <col min="2" max="2" width="41" style="1" customWidth="1"/>
    <col min="3" max="3" width="22.42578125" style="1" bestFit="1" customWidth="1"/>
    <col min="4" max="4" width="22.85546875" style="17" customWidth="1"/>
    <col min="5" max="5" width="15.28515625" style="1" bestFit="1" customWidth="1"/>
    <col min="6" max="16384" width="9.140625" style="1"/>
  </cols>
  <sheetData>
    <row r="1" spans="2:5" x14ac:dyDescent="0.25">
      <c r="B1" s="186" t="s">
        <v>353</v>
      </c>
    </row>
    <row r="2" spans="2:5" ht="49.5" customHeight="1" x14ac:dyDescent="0.25">
      <c r="C2" s="18" t="s">
        <v>27</v>
      </c>
      <c r="D2" s="2" t="s">
        <v>29</v>
      </c>
      <c r="E2" s="2" t="s">
        <v>28</v>
      </c>
    </row>
    <row r="3" spans="2:5" x14ac:dyDescent="0.25">
      <c r="B3" s="3" t="s">
        <v>0</v>
      </c>
      <c r="C3" s="4">
        <v>17</v>
      </c>
      <c r="D3" s="5">
        <v>0.83128234383276955</v>
      </c>
      <c r="E3" s="5">
        <v>0.76470588235294112</v>
      </c>
    </row>
    <row r="4" spans="2:5" x14ac:dyDescent="0.25">
      <c r="B4" s="3" t="s">
        <v>1</v>
      </c>
      <c r="C4" s="6">
        <v>94</v>
      </c>
      <c r="D4" s="7">
        <v>0.87</v>
      </c>
      <c r="E4" s="7">
        <v>0.84042553191489366</v>
      </c>
    </row>
    <row r="5" spans="2:5" x14ac:dyDescent="0.25">
      <c r="B5" s="8" t="s">
        <v>2</v>
      </c>
      <c r="C5" s="9">
        <v>96</v>
      </c>
      <c r="D5" s="5">
        <v>0.84385272034363301</v>
      </c>
      <c r="E5" s="5">
        <v>0.82291666666666663</v>
      </c>
    </row>
    <row r="6" spans="2:5" x14ac:dyDescent="0.25">
      <c r="B6" s="8" t="s">
        <v>3</v>
      </c>
      <c r="C6" s="9">
        <v>96</v>
      </c>
      <c r="D6" s="5">
        <v>0.9688060675256881</v>
      </c>
      <c r="E6" s="5">
        <v>0.95833333333333337</v>
      </c>
    </row>
    <row r="7" spans="2:5" x14ac:dyDescent="0.25">
      <c r="B7" s="10" t="s">
        <v>4</v>
      </c>
      <c r="C7" s="11">
        <v>286</v>
      </c>
      <c r="D7" s="12">
        <v>0.87</v>
      </c>
      <c r="E7" s="12">
        <v>0.87412587412587417</v>
      </c>
    </row>
    <row r="8" spans="2:5" x14ac:dyDescent="0.25">
      <c r="B8" s="8" t="s">
        <v>5</v>
      </c>
      <c r="C8" s="4">
        <v>21639</v>
      </c>
      <c r="D8" s="5">
        <v>0.62877552029269468</v>
      </c>
      <c r="E8" s="5">
        <v>0.61897499884467855</v>
      </c>
    </row>
    <row r="9" spans="2:5" x14ac:dyDescent="0.25">
      <c r="B9" s="8" t="s">
        <v>6</v>
      </c>
      <c r="C9" s="4">
        <v>4461</v>
      </c>
      <c r="D9" s="5">
        <v>0.6830059697260471</v>
      </c>
      <c r="E9" s="5">
        <v>0.68056489576328183</v>
      </c>
    </row>
    <row r="10" spans="2:5" x14ac:dyDescent="0.25">
      <c r="B10" s="8" t="s">
        <v>7</v>
      </c>
      <c r="C10" s="4">
        <v>2224</v>
      </c>
      <c r="D10" s="5">
        <v>0.71523902495882064</v>
      </c>
      <c r="E10" s="5">
        <v>0.70818345323741005</v>
      </c>
    </row>
    <row r="11" spans="2:5" x14ac:dyDescent="0.25">
      <c r="B11" s="8" t="s">
        <v>8</v>
      </c>
      <c r="C11" s="4">
        <v>969</v>
      </c>
      <c r="D11" s="5">
        <v>0.79493716662147562</v>
      </c>
      <c r="E11" s="5">
        <v>0.79566563467492257</v>
      </c>
    </row>
    <row r="12" spans="2:5" x14ac:dyDescent="0.25">
      <c r="B12" s="8" t="s">
        <v>9</v>
      </c>
      <c r="C12" s="4">
        <v>1176</v>
      </c>
      <c r="D12" s="5">
        <v>0.77056750548089992</v>
      </c>
      <c r="E12" s="5">
        <v>0.78146258503401356</v>
      </c>
    </row>
    <row r="13" spans="2:5" x14ac:dyDescent="0.25">
      <c r="B13" s="8" t="s">
        <v>10</v>
      </c>
      <c r="C13" s="4">
        <v>527</v>
      </c>
      <c r="D13" s="5">
        <v>0.76994702169975671</v>
      </c>
      <c r="E13" s="5">
        <v>0.78747628083491461</v>
      </c>
    </row>
    <row r="14" spans="2:5" x14ac:dyDescent="0.25">
      <c r="B14" s="8" t="s">
        <v>11</v>
      </c>
      <c r="C14" s="4">
        <v>342</v>
      </c>
      <c r="D14" s="5">
        <v>0.7870845078416191</v>
      </c>
      <c r="E14" s="5">
        <v>0.76608187134502925</v>
      </c>
    </row>
    <row r="15" spans="2:5" x14ac:dyDescent="0.25">
      <c r="B15" s="8" t="s">
        <v>12</v>
      </c>
      <c r="C15" s="4">
        <v>71</v>
      </c>
      <c r="D15" s="5">
        <v>0.78519906121482197</v>
      </c>
      <c r="E15" s="5">
        <v>0.78873239436619713</v>
      </c>
    </row>
    <row r="16" spans="2:5" x14ac:dyDescent="0.25">
      <c r="B16" s="8" t="s">
        <v>13</v>
      </c>
      <c r="C16" s="4">
        <v>15</v>
      </c>
      <c r="D16" s="5">
        <v>0.8580845937625482</v>
      </c>
      <c r="E16" s="5">
        <v>0.8666666666666667</v>
      </c>
    </row>
    <row r="17" spans="2:5" x14ac:dyDescent="0.25">
      <c r="B17" s="8" t="s">
        <v>14</v>
      </c>
      <c r="C17" s="4">
        <v>41</v>
      </c>
      <c r="D17" s="5">
        <v>0.93223628097686217</v>
      </c>
      <c r="E17" s="5">
        <v>0.85365853658536583</v>
      </c>
    </row>
    <row r="18" spans="2:5" x14ac:dyDescent="0.25">
      <c r="B18" s="8" t="s">
        <v>15</v>
      </c>
      <c r="C18" s="4">
        <v>31465</v>
      </c>
      <c r="D18" s="5">
        <v>0.78</v>
      </c>
      <c r="E18" s="5">
        <v>0.6507548069283331</v>
      </c>
    </row>
    <row r="19" spans="2:5" x14ac:dyDescent="0.25">
      <c r="B19" s="13" t="s">
        <v>16</v>
      </c>
      <c r="C19" s="6">
        <v>2702</v>
      </c>
      <c r="D19" s="14">
        <v>0.61</v>
      </c>
      <c r="E19" s="14">
        <v>0.61547002220577351</v>
      </c>
    </row>
    <row r="20" spans="2:5" x14ac:dyDescent="0.25">
      <c r="B20" s="8" t="s">
        <v>17</v>
      </c>
      <c r="C20" s="6">
        <v>992</v>
      </c>
      <c r="D20" s="5">
        <v>0.77617678160477721</v>
      </c>
      <c r="E20" s="5">
        <v>0.77116935483870963</v>
      </c>
    </row>
    <row r="21" spans="2:5" x14ac:dyDescent="0.25">
      <c r="B21" s="8" t="s">
        <v>18</v>
      </c>
      <c r="C21" s="9">
        <v>221</v>
      </c>
      <c r="D21" s="5">
        <v>0.83243142009443227</v>
      </c>
      <c r="E21" s="5">
        <v>0.8190045248868778</v>
      </c>
    </row>
    <row r="22" spans="2:5" x14ac:dyDescent="0.25">
      <c r="B22" s="8" t="s">
        <v>19</v>
      </c>
      <c r="C22" s="9">
        <v>47</v>
      </c>
      <c r="D22" s="5">
        <v>0.95239761481725738</v>
      </c>
      <c r="E22" s="5">
        <v>0.8936170212765957</v>
      </c>
    </row>
    <row r="23" spans="2:5" x14ac:dyDescent="0.25">
      <c r="B23" s="8" t="s">
        <v>20</v>
      </c>
      <c r="C23" s="9">
        <v>1260</v>
      </c>
      <c r="D23" s="5">
        <v>0.86</v>
      </c>
      <c r="E23" s="5">
        <v>0.78412698412698412</v>
      </c>
    </row>
    <row r="24" spans="2:5" x14ac:dyDescent="0.25">
      <c r="B24" s="3" t="s">
        <v>21</v>
      </c>
      <c r="C24" s="6">
        <v>3619</v>
      </c>
      <c r="D24" s="7">
        <v>0.56999999999999995</v>
      </c>
      <c r="E24" s="7">
        <v>0.53578336557059958</v>
      </c>
    </row>
    <row r="25" spans="2:5" x14ac:dyDescent="0.25">
      <c r="B25" s="8" t="s">
        <v>22</v>
      </c>
      <c r="C25" s="9">
        <v>2097</v>
      </c>
      <c r="D25" s="5">
        <v>0.71436841976352949</v>
      </c>
      <c r="E25" s="5">
        <v>0.64520743919885548</v>
      </c>
    </row>
    <row r="26" spans="2:5" x14ac:dyDescent="0.25">
      <c r="B26" s="8" t="s">
        <v>23</v>
      </c>
      <c r="C26" s="9">
        <v>275</v>
      </c>
      <c r="D26" s="5">
        <v>0.50368826226986096</v>
      </c>
      <c r="E26" s="5">
        <v>0.66181818181818186</v>
      </c>
    </row>
    <row r="27" spans="2:5" x14ac:dyDescent="0.25">
      <c r="B27" s="10" t="s">
        <v>24</v>
      </c>
      <c r="C27" s="11">
        <v>5991</v>
      </c>
      <c r="D27" s="12">
        <v>0.64</v>
      </c>
      <c r="E27" s="12">
        <v>0.57986980470706062</v>
      </c>
    </row>
    <row r="28" spans="2:5" x14ac:dyDescent="0.25">
      <c r="B28" s="8" t="s">
        <v>25</v>
      </c>
      <c r="C28" s="11">
        <v>247</v>
      </c>
      <c r="D28" s="5">
        <v>0.59241588148184776</v>
      </c>
      <c r="E28" s="5">
        <v>0.62348178137651822</v>
      </c>
    </row>
    <row r="29" spans="2:5" x14ac:dyDescent="0.25">
      <c r="B29" s="15" t="s">
        <v>26</v>
      </c>
      <c r="C29" s="11">
        <v>41968</v>
      </c>
      <c r="D29" s="16">
        <v>0.79</v>
      </c>
      <c r="E29" s="16">
        <v>0.64377621044605415</v>
      </c>
    </row>
    <row r="30" spans="2:5" x14ac:dyDescent="0.25">
      <c r="B30" s="185" t="s">
        <v>352</v>
      </c>
    </row>
    <row r="31" spans="2:5" x14ac:dyDescent="0.25">
      <c r="B31" s="185" t="s">
        <v>351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A_tableaux_2021</vt:lpstr>
      <vt:lpstr>B_tableaux_2021</vt:lpstr>
      <vt:lpstr>Fig 1 - taux de réponse au RSU </vt:lpstr>
    </vt:vector>
  </TitlesOfParts>
  <Company>DSIC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VASLIN Yohann</dc:creator>
  <cp:lastModifiedBy>VASLIN Yohann</cp:lastModifiedBy>
  <dcterms:created xsi:type="dcterms:W3CDTF">2024-04-23T11:17:19Z</dcterms:created>
  <dcterms:modified xsi:type="dcterms:W3CDTF">2024-12-03T09:47:03Z</dcterms:modified>
</cp:coreProperties>
</file>