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4\Chapitre_10_Séries longues\"/>
    </mc:Choice>
  </mc:AlternateContent>
  <bookViews>
    <workbookView xWindow="-15" yWindow="-15" windowWidth="9600" windowHeight="12225"/>
  </bookViews>
  <sheets>
    <sheet name="10" sheetId="22" r:id="rId1"/>
    <sheet name="10.1 nb EPCI" sheetId="18" r:id="rId2"/>
    <sheet name="10.2 APUL" sheetId="73" r:id="rId3"/>
    <sheet name="10.3 APUL fonc" sheetId="74" r:id="rId4"/>
    <sheet name="10.4 Com" sheetId="52" r:id="rId5"/>
    <sheet name="10.4 bis Com" sheetId="63" r:id="rId6"/>
    <sheet name="10.5 GFP" sheetId="53" r:id="rId7"/>
    <sheet name="10.5 bis GFP" sheetId="64" r:id="rId8"/>
    <sheet name="10.6 B Co" sheetId="54" r:id="rId9"/>
    <sheet name="10.6 bis B co" sheetId="65" r:id="rId10"/>
    <sheet name="10.7 Dept" sheetId="55" r:id="rId11"/>
    <sheet name="10.7 bis Dept" sheetId="66" r:id="rId12"/>
    <sheet name="10.8 Reg" sheetId="56" r:id="rId13"/>
    <sheet name="10.8 bis reg" sheetId="67" r:id="rId14"/>
    <sheet name="10.9 Ens" sheetId="57" r:id="rId15"/>
    <sheet name="10.9 bis Ens" sheetId="68" r:id="rId16"/>
    <sheet name="10.9 ter  Synd" sheetId="70" r:id="rId17"/>
    <sheet name="10.9 quat BA" sheetId="71" r:id="rId18"/>
    <sheet name="10.9 quint Consol" sheetId="72" r:id="rId19"/>
    <sheet name="10.10 Dep transf" sheetId="10" r:id="rId20"/>
    <sheet name="10.11 Dette" sheetId="17" r:id="rId21"/>
    <sheet name="10.12 Tx fisc" sheetId="60" r:id="rId22"/>
    <sheet name="10.12 FM Tx Fisc" sheetId="69" r:id="rId23"/>
    <sheet name="10.13 prod fisc" sheetId="61" r:id="rId24"/>
    <sheet name="10.14 Comp Degr" sheetId="62" r:id="rId25"/>
    <sheet name="10.15 Eff" sheetId="13" r:id="rId26"/>
    <sheet name="10.16 Dép pers" sheetId="12" r:id="rId27"/>
  </sheets>
  <definedNames>
    <definedName name="_BQ4.1" localSheetId="21" hidden="1">#REF!</definedName>
    <definedName name="_BQ4.1" hidden="1">#REF!</definedName>
    <definedName name="_xlnm.Print_Titles" localSheetId="19">'10.10 Dep transf'!$A:$A</definedName>
    <definedName name="_xlnm.Print_Area" localSheetId="0">'10'!$A$1:$J$29</definedName>
    <definedName name="_xlnm.Print_Area" localSheetId="1">'10.1 nb EPCI'!$A$1:$U$37</definedName>
    <definedName name="_xlnm.Print_Area" localSheetId="19">'10.10 Dep transf'!$A$1:$J$42</definedName>
    <definedName name="_xlnm.Print_Area" localSheetId="20">'10.11 Dette'!$A$1:$AJ$60</definedName>
    <definedName name="_xlnm.Print_Area" localSheetId="21">'10.12 Tx fisc'!$A$1:$O$32</definedName>
    <definedName name="_xlnm.Print_Area" localSheetId="23">'10.13 prod fisc'!$A$1:$O$54</definedName>
    <definedName name="_xlnm.Print_Area" localSheetId="24">'10.14 Comp Degr'!$A$1:$W$28</definedName>
    <definedName name="_xlnm.Print_Area" localSheetId="25">'10.15 Eff'!$A$1:$Q$22</definedName>
    <definedName name="_xlnm.Print_Area" localSheetId="26">'10.16 Dép pers'!$A$1:$V$13</definedName>
    <definedName name="_xlnm.Print_Area" localSheetId="4">'10.4 Com'!$A$1:$T$53</definedName>
    <definedName name="_xlnm.Print_Area" localSheetId="6">'10.5 GFP'!$A$1:$T$61</definedName>
    <definedName name="_xlnm.Print_Area" localSheetId="8">'10.6 B Co'!$A$1:$T$53</definedName>
    <definedName name="_xlnm.Print_Area" localSheetId="10">'10.7 Dept'!$A$1:$T$57</definedName>
    <definedName name="_xlnm.Print_Area" localSheetId="12">'10.8 Reg'!$A$1:$T$57</definedName>
    <definedName name="_xlnm.Print_Area" localSheetId="14">'10.9 Ens'!$A$1:$T$54</definedName>
  </definedNames>
  <calcPr calcId="152511"/>
</workbook>
</file>

<file path=xl/calcChain.xml><?xml version="1.0" encoding="utf-8"?>
<calcChain xmlns="http://schemas.openxmlformats.org/spreadsheetml/2006/main">
  <c r="AC6" i="12" l="1"/>
  <c r="AC7" i="12"/>
  <c r="AC8" i="12"/>
  <c r="AC9" i="12"/>
  <c r="AC10" i="12"/>
  <c r="AA10" i="13"/>
  <c r="Z10" i="13"/>
  <c r="AF12" i="62" l="1"/>
  <c r="AC32" i="17" l="1"/>
  <c r="AC31" i="17"/>
  <c r="AC30" i="17"/>
  <c r="AC29" i="17"/>
  <c r="AC28" i="17"/>
  <c r="AC27" i="17"/>
  <c r="AC21" i="17"/>
  <c r="AC20" i="17"/>
  <c r="AC19" i="17"/>
  <c r="AC18" i="17"/>
  <c r="AC17" i="17"/>
  <c r="AC16" i="17"/>
  <c r="AC9" i="17"/>
  <c r="AC8" i="17"/>
  <c r="AC6" i="17"/>
  <c r="AC7" i="17" s="1"/>
  <c r="AC5" i="17"/>
  <c r="AC10" i="17" l="1"/>
  <c r="AD21" i="18" l="1"/>
  <c r="AD20" i="18"/>
  <c r="AB6" i="12" l="1"/>
  <c r="AB7" i="12"/>
  <c r="AB8" i="12"/>
  <c r="AB9" i="12"/>
  <c r="AB10" i="12" l="1"/>
  <c r="AB27" i="17" l="1"/>
  <c r="AB28" i="17"/>
  <c r="AB29" i="17"/>
  <c r="AB30" i="17"/>
  <c r="AB31" i="17"/>
  <c r="AB32" i="17"/>
  <c r="AB16" i="17"/>
  <c r="AB17" i="17"/>
  <c r="AB18" i="17"/>
  <c r="AB19" i="17"/>
  <c r="AB20" i="17"/>
  <c r="AB21" i="17"/>
  <c r="AB5" i="17"/>
  <c r="AB6" i="17"/>
  <c r="AB8" i="17"/>
  <c r="AB9" i="17"/>
  <c r="AB7" i="17" l="1"/>
  <c r="AB10" i="17" s="1"/>
  <c r="AC21" i="18"/>
  <c r="AC20" i="18"/>
  <c r="AA6" i="12" l="1"/>
  <c r="AA7" i="12"/>
  <c r="AA8" i="12"/>
  <c r="AA9" i="12"/>
  <c r="AA27" i="17"/>
  <c r="AA28" i="17"/>
  <c r="AA29" i="17"/>
  <c r="AA30" i="17"/>
  <c r="AA31" i="17"/>
  <c r="AA32" i="17"/>
  <c r="AA16" i="17"/>
  <c r="AA17" i="17"/>
  <c r="AA18" i="17"/>
  <c r="AA19" i="17"/>
  <c r="AA20" i="17"/>
  <c r="AA21" i="17"/>
  <c r="AA5" i="17"/>
  <c r="AA6" i="17"/>
  <c r="AA8" i="17"/>
  <c r="AA9" i="17"/>
  <c r="AA10" i="12"/>
  <c r="Y6" i="12"/>
  <c r="Z6" i="12"/>
  <c r="Y7" i="12"/>
  <c r="Z7" i="12"/>
  <c r="Y8" i="12"/>
  <c r="Z8" i="12"/>
  <c r="Y9" i="12"/>
  <c r="Z9" i="12"/>
  <c r="Z27" i="17"/>
  <c r="Z28" i="17"/>
  <c r="Z29" i="17"/>
  <c r="Z30" i="17"/>
  <c r="Z31" i="17"/>
  <c r="Z32" i="17"/>
  <c r="Z16" i="17"/>
  <c r="Z17" i="17"/>
  <c r="Z18" i="17"/>
  <c r="Z19" i="17"/>
  <c r="Z20" i="17"/>
  <c r="Z21" i="17"/>
  <c r="Z5" i="17"/>
  <c r="Z6" i="17"/>
  <c r="Z8" i="17"/>
  <c r="Z9" i="17"/>
  <c r="Y32" i="17"/>
  <c r="X32" i="17"/>
  <c r="W32" i="17"/>
  <c r="V32" i="17"/>
  <c r="Y31" i="17"/>
  <c r="X31" i="17"/>
  <c r="W31" i="17"/>
  <c r="V31" i="17"/>
  <c r="Y16" i="17"/>
  <c r="Y17" i="17"/>
  <c r="Y18" i="17"/>
  <c r="Y19" i="17"/>
  <c r="Y20" i="17"/>
  <c r="Y21" i="17"/>
  <c r="Y5" i="17"/>
  <c r="Y6" i="17"/>
  <c r="Y8" i="17"/>
  <c r="Y9" i="17"/>
  <c r="Y29" i="17"/>
  <c r="X29" i="17"/>
  <c r="W29" i="17"/>
  <c r="V29" i="17"/>
  <c r="Y28" i="17"/>
  <c r="X28" i="17"/>
  <c r="W28" i="17"/>
  <c r="Y27" i="17"/>
  <c r="Y30" i="17"/>
  <c r="X30" i="17"/>
  <c r="W30" i="17"/>
  <c r="V30" i="17"/>
  <c r="X27" i="17"/>
  <c r="W27" i="17"/>
  <c r="V27" i="17"/>
  <c r="U27" i="17"/>
  <c r="X6" i="12"/>
  <c r="X7" i="12"/>
  <c r="X8" i="12"/>
  <c r="X9" i="12"/>
  <c r="X16" i="17"/>
  <c r="X17" i="17"/>
  <c r="X18" i="17"/>
  <c r="X19" i="17"/>
  <c r="X20" i="17"/>
  <c r="X21" i="17"/>
  <c r="X5" i="17"/>
  <c r="X6" i="17"/>
  <c r="X8" i="17"/>
  <c r="X9" i="17"/>
  <c r="W6" i="12"/>
  <c r="W7" i="12"/>
  <c r="W8" i="12"/>
  <c r="W9" i="12"/>
  <c r="W16" i="17"/>
  <c r="W19" i="17"/>
  <c r="W9" i="17"/>
  <c r="W8" i="17"/>
  <c r="W6" i="17"/>
  <c r="W5" i="17"/>
  <c r="W21" i="17"/>
  <c r="W20" i="17"/>
  <c r="W18" i="17"/>
  <c r="W17" i="17"/>
  <c r="S6" i="12"/>
  <c r="T6" i="12"/>
  <c r="U6" i="12"/>
  <c r="V6" i="12"/>
  <c r="S7" i="12"/>
  <c r="T7" i="12"/>
  <c r="U7" i="12"/>
  <c r="V7" i="12"/>
  <c r="S8" i="12"/>
  <c r="T8" i="12"/>
  <c r="U8" i="12"/>
  <c r="V8" i="12"/>
  <c r="S9" i="12"/>
  <c r="T9" i="12"/>
  <c r="U9" i="12"/>
  <c r="V9" i="12"/>
  <c r="R9" i="12"/>
  <c r="R8" i="12"/>
  <c r="R7" i="12"/>
  <c r="R6" i="12"/>
  <c r="U16" i="17"/>
  <c r="V16" i="17"/>
  <c r="S5" i="17"/>
  <c r="T5" i="17"/>
  <c r="U5" i="17"/>
  <c r="V5" i="17"/>
  <c r="S6" i="17"/>
  <c r="T6" i="17"/>
  <c r="U6" i="17"/>
  <c r="V6" i="17"/>
  <c r="S8" i="17"/>
  <c r="T8" i="17"/>
  <c r="U8" i="17"/>
  <c r="V8" i="17"/>
  <c r="S9" i="17"/>
  <c r="T9" i="17"/>
  <c r="U9" i="17"/>
  <c r="V9" i="17"/>
  <c r="R9" i="17"/>
  <c r="R8" i="17"/>
  <c r="R6" i="17"/>
  <c r="R5" i="17"/>
  <c r="V21" i="17"/>
  <c r="V20" i="17"/>
  <c r="V19" i="17"/>
  <c r="V18" i="17"/>
  <c r="V17" i="17"/>
  <c r="V28" i="17"/>
  <c r="L17" i="18"/>
  <c r="K17" i="18"/>
  <c r="S29" i="17"/>
  <c r="T29" i="17"/>
  <c r="U29" i="17"/>
  <c r="R29" i="17"/>
  <c r="S18" i="17"/>
  <c r="T18" i="17"/>
  <c r="U18" i="17"/>
  <c r="R18" i="17"/>
  <c r="G47" i="53"/>
  <c r="H47" i="53"/>
  <c r="I47" i="53"/>
  <c r="J47" i="53"/>
  <c r="K47" i="53"/>
  <c r="L47" i="53"/>
  <c r="M47" i="53"/>
  <c r="N47" i="53"/>
  <c r="O47" i="53"/>
  <c r="P47" i="53"/>
  <c r="Q47" i="53"/>
  <c r="R47" i="53"/>
  <c r="S47" i="53"/>
  <c r="T47" i="53"/>
  <c r="U47" i="53"/>
  <c r="U21" i="17"/>
  <c r="T21" i="17"/>
  <c r="S21" i="17"/>
  <c r="R21" i="17"/>
  <c r="U32" i="17"/>
  <c r="T32" i="17"/>
  <c r="S32" i="17"/>
  <c r="U20" i="17"/>
  <c r="T20" i="17"/>
  <c r="S20" i="17"/>
  <c r="R20" i="17"/>
  <c r="S31" i="17"/>
  <c r="R31" i="17"/>
  <c r="U19" i="17"/>
  <c r="T19" i="17"/>
  <c r="S19" i="17"/>
  <c r="R19" i="17"/>
  <c r="S30" i="17"/>
  <c r="U17" i="17"/>
  <c r="T17" i="17"/>
  <c r="S17" i="17"/>
  <c r="R17" i="17"/>
  <c r="U28" i="17"/>
  <c r="T28" i="17"/>
  <c r="R28" i="17"/>
  <c r="T16" i="17"/>
  <c r="S16" i="17"/>
  <c r="R16" i="17"/>
  <c r="R32" i="17"/>
  <c r="T31" i="17"/>
  <c r="U31" i="17"/>
  <c r="T30" i="17"/>
  <c r="R30" i="17"/>
  <c r="U30" i="17"/>
  <c r="S28" i="17"/>
  <c r="T27" i="17"/>
  <c r="S27" i="17"/>
  <c r="R27" i="17"/>
  <c r="X22" i="62"/>
  <c r="X17" i="62"/>
  <c r="X12" i="62"/>
  <c r="S49" i="56"/>
  <c r="U49" i="56"/>
  <c r="S50" i="56"/>
  <c r="T50" i="56"/>
  <c r="U50" i="56"/>
  <c r="S43" i="56"/>
  <c r="T43" i="56"/>
  <c r="U43" i="56"/>
  <c r="S37" i="56"/>
  <c r="T37" i="56"/>
  <c r="U37" i="56"/>
  <c r="S38" i="56"/>
  <c r="T38" i="56"/>
  <c r="U38" i="56"/>
  <c r="S39" i="56"/>
  <c r="T39" i="56"/>
  <c r="U39" i="56"/>
  <c r="S33" i="56"/>
  <c r="T33" i="56"/>
  <c r="T35" i="56" s="1"/>
  <c r="U33" i="56"/>
  <c r="S29" i="56"/>
  <c r="T29" i="56"/>
  <c r="U29" i="56"/>
  <c r="S16" i="56"/>
  <c r="T16" i="56"/>
  <c r="U16" i="56"/>
  <c r="S11" i="56"/>
  <c r="S24" i="56" s="1"/>
  <c r="T11" i="56"/>
  <c r="T24" i="56" s="1"/>
  <c r="T47" i="56" s="1"/>
  <c r="U11" i="56"/>
  <c r="U24" i="56" s="1"/>
  <c r="S6" i="56"/>
  <c r="T6" i="56"/>
  <c r="T8" i="56"/>
  <c r="U6" i="56"/>
  <c r="U8" i="56"/>
  <c r="S7" i="56"/>
  <c r="S9" i="56"/>
  <c r="T7" i="56"/>
  <c r="U7" i="56"/>
  <c r="U9" i="56" s="1"/>
  <c r="T9" i="56"/>
  <c r="T49" i="55"/>
  <c r="U49" i="55"/>
  <c r="T50" i="55"/>
  <c r="U50" i="55"/>
  <c r="S49" i="55"/>
  <c r="S50" i="55"/>
  <c r="S43" i="55"/>
  <c r="T43" i="55"/>
  <c r="U43" i="55"/>
  <c r="S38" i="55"/>
  <c r="T38" i="55"/>
  <c r="U38" i="55"/>
  <c r="S39" i="55"/>
  <c r="T39" i="55"/>
  <c r="U39" i="55"/>
  <c r="S34" i="55"/>
  <c r="T34" i="55"/>
  <c r="U34" i="55"/>
  <c r="S30" i="55"/>
  <c r="T30" i="55"/>
  <c r="U30" i="55"/>
  <c r="T16" i="55"/>
  <c r="U16" i="55"/>
  <c r="S16" i="55"/>
  <c r="S11" i="55"/>
  <c r="S25" i="55" s="1"/>
  <c r="S27" i="55" s="1"/>
  <c r="S28" i="55" s="1"/>
  <c r="T11" i="55"/>
  <c r="T25" i="55" s="1"/>
  <c r="T27" i="55" s="1"/>
  <c r="T48" i="55" s="1"/>
  <c r="U11" i="55"/>
  <c r="U25" i="55" s="1"/>
  <c r="S6" i="55"/>
  <c r="T6" i="55"/>
  <c r="T8" i="55" s="1"/>
  <c r="U6" i="55"/>
  <c r="U8" i="55" s="1"/>
  <c r="S7" i="55"/>
  <c r="T7" i="55"/>
  <c r="U7" i="55"/>
  <c r="U39" i="54"/>
  <c r="U39" i="57"/>
  <c r="T39" i="54"/>
  <c r="S39" i="54"/>
  <c r="U37" i="54"/>
  <c r="T37" i="54"/>
  <c r="S37" i="54"/>
  <c r="S31" i="54" s="1"/>
  <c r="U36" i="54"/>
  <c r="U36" i="57"/>
  <c r="T36" i="54"/>
  <c r="S36" i="54"/>
  <c r="S36" i="57"/>
  <c r="U32" i="54"/>
  <c r="U32" i="57" s="1"/>
  <c r="T32" i="54"/>
  <c r="T32" i="57" s="1"/>
  <c r="S32" i="54"/>
  <c r="S32" i="57"/>
  <c r="U30" i="54"/>
  <c r="T30" i="54"/>
  <c r="S30" i="54"/>
  <c r="U29" i="54"/>
  <c r="U29" i="57"/>
  <c r="T29" i="54"/>
  <c r="T29" i="57"/>
  <c r="S29" i="54"/>
  <c r="S29" i="57" s="1"/>
  <c r="U28" i="54"/>
  <c r="U28" i="57"/>
  <c r="T28" i="54"/>
  <c r="T28" i="57"/>
  <c r="S28" i="54"/>
  <c r="S28" i="57"/>
  <c r="U26" i="54"/>
  <c r="T26" i="54"/>
  <c r="S26" i="54"/>
  <c r="U23" i="54"/>
  <c r="U23" i="57" s="1"/>
  <c r="U45" i="57" s="1"/>
  <c r="T23" i="54"/>
  <c r="S23" i="54"/>
  <c r="S23" i="57" s="1"/>
  <c r="U21" i="54"/>
  <c r="U21" i="57" s="1"/>
  <c r="T21" i="54"/>
  <c r="T21" i="57" s="1"/>
  <c r="S21" i="54"/>
  <c r="S21" i="57" s="1"/>
  <c r="U20" i="54"/>
  <c r="U20" i="57" s="1"/>
  <c r="T20" i="54"/>
  <c r="T20" i="57" s="1"/>
  <c r="S20" i="54"/>
  <c r="S20" i="57" s="1"/>
  <c r="U19" i="54"/>
  <c r="U19" i="57" s="1"/>
  <c r="T19" i="54"/>
  <c r="T19" i="57" s="1"/>
  <c r="S19" i="54"/>
  <c r="S19" i="57" s="1"/>
  <c r="U18" i="54"/>
  <c r="U18" i="57" s="1"/>
  <c r="T18" i="54"/>
  <c r="S18" i="54"/>
  <c r="S18" i="57" s="1"/>
  <c r="U17" i="54"/>
  <c r="U17" i="57" s="1"/>
  <c r="T17" i="54"/>
  <c r="S17" i="54"/>
  <c r="U15" i="54"/>
  <c r="U15" i="57" s="1"/>
  <c r="T15" i="54"/>
  <c r="T15" i="57" s="1"/>
  <c r="S15" i="54"/>
  <c r="S15" i="57" s="1"/>
  <c r="U14" i="54"/>
  <c r="U14" i="57" s="1"/>
  <c r="T14" i="54"/>
  <c r="T14" i="57" s="1"/>
  <c r="S14" i="54"/>
  <c r="S14" i="57" s="1"/>
  <c r="U13" i="54"/>
  <c r="U13" i="57" s="1"/>
  <c r="T13" i="54"/>
  <c r="T13" i="57" s="1"/>
  <c r="S13" i="54"/>
  <c r="S13" i="57" s="1"/>
  <c r="U12" i="54"/>
  <c r="U12" i="57" s="1"/>
  <c r="T12" i="54"/>
  <c r="T12" i="57" s="1"/>
  <c r="S12" i="54"/>
  <c r="S12" i="57" s="1"/>
  <c r="U10" i="54"/>
  <c r="T10" i="54"/>
  <c r="S10" i="54"/>
  <c r="S46" i="53"/>
  <c r="T46" i="53"/>
  <c r="U46" i="53"/>
  <c r="S48" i="53"/>
  <c r="T48" i="53"/>
  <c r="U48" i="53"/>
  <c r="S39" i="53"/>
  <c r="T39" i="53"/>
  <c r="U39" i="53"/>
  <c r="S32" i="53"/>
  <c r="T32" i="53"/>
  <c r="U32" i="53"/>
  <c r="S28" i="53"/>
  <c r="T28" i="53"/>
  <c r="U28" i="53"/>
  <c r="S17" i="53"/>
  <c r="T17" i="53"/>
  <c r="U17" i="53"/>
  <c r="S11" i="53"/>
  <c r="S23" i="53"/>
  <c r="T11" i="53"/>
  <c r="T23" i="53"/>
  <c r="U11" i="53"/>
  <c r="U23" i="53"/>
  <c r="U43" i="53"/>
  <c r="S7" i="53"/>
  <c r="S35" i="53" s="1"/>
  <c r="T7" i="53"/>
  <c r="T9" i="53" s="1"/>
  <c r="U7" i="53"/>
  <c r="S6" i="53"/>
  <c r="S8" i="53"/>
  <c r="T6" i="53"/>
  <c r="T8" i="53" s="1"/>
  <c r="U6" i="53"/>
  <c r="U8" i="53"/>
  <c r="S21" i="62"/>
  <c r="R21" i="62"/>
  <c r="R22" i="62" s="1"/>
  <c r="S20" i="62"/>
  <c r="R20" i="62"/>
  <c r="S19" i="62"/>
  <c r="R19" i="62"/>
  <c r="S17" i="62"/>
  <c r="R17" i="62"/>
  <c r="S12" i="62"/>
  <c r="R12" i="62"/>
  <c r="T49" i="56"/>
  <c r="B37" i="56"/>
  <c r="C37" i="56"/>
  <c r="B38" i="56"/>
  <c r="C38" i="56"/>
  <c r="C39" i="56"/>
  <c r="R37" i="56"/>
  <c r="R38" i="56"/>
  <c r="R39" i="56"/>
  <c r="E37" i="56"/>
  <c r="F37" i="56"/>
  <c r="G37" i="56"/>
  <c r="H37" i="56"/>
  <c r="I37" i="56"/>
  <c r="J37" i="56"/>
  <c r="K37" i="56"/>
  <c r="L37" i="56"/>
  <c r="M37" i="56"/>
  <c r="N37" i="56"/>
  <c r="O37" i="56"/>
  <c r="P37" i="56"/>
  <c r="Q37" i="56"/>
  <c r="E38" i="56"/>
  <c r="F38" i="56"/>
  <c r="G38" i="56"/>
  <c r="H38" i="56"/>
  <c r="I38" i="56"/>
  <c r="J38" i="56"/>
  <c r="K38" i="56"/>
  <c r="L38" i="56"/>
  <c r="M38" i="56"/>
  <c r="N38" i="56"/>
  <c r="O38" i="56"/>
  <c r="P38" i="56"/>
  <c r="Q38" i="56"/>
  <c r="E39" i="56"/>
  <c r="F39" i="56"/>
  <c r="G39" i="56"/>
  <c r="H39" i="56"/>
  <c r="I39" i="56"/>
  <c r="J39" i="56"/>
  <c r="K39" i="56"/>
  <c r="L39" i="56"/>
  <c r="M39" i="56"/>
  <c r="N39" i="56"/>
  <c r="O39" i="56"/>
  <c r="P39" i="56"/>
  <c r="Q39" i="56"/>
  <c r="D39" i="56"/>
  <c r="D37" i="56"/>
  <c r="D38" i="56"/>
  <c r="I39" i="55"/>
  <c r="H39" i="55"/>
  <c r="G39" i="55"/>
  <c r="F39" i="55"/>
  <c r="E39" i="55"/>
  <c r="D39" i="55"/>
  <c r="C39" i="55"/>
  <c r="B39" i="55"/>
  <c r="I38" i="55"/>
  <c r="H38" i="55"/>
  <c r="G38" i="55"/>
  <c r="F38" i="55"/>
  <c r="E38" i="55"/>
  <c r="D38" i="55"/>
  <c r="C38" i="55"/>
  <c r="B38" i="55"/>
  <c r="J39" i="55"/>
  <c r="J38" i="55"/>
  <c r="R39" i="55"/>
  <c r="Q39" i="55"/>
  <c r="P39" i="55"/>
  <c r="O39" i="55"/>
  <c r="N39" i="55"/>
  <c r="M39" i="55"/>
  <c r="L39" i="55"/>
  <c r="K39" i="55"/>
  <c r="R38" i="55"/>
  <c r="Q38" i="55"/>
  <c r="P38" i="55"/>
  <c r="O38" i="55"/>
  <c r="N38" i="55"/>
  <c r="M38" i="55"/>
  <c r="K38" i="55"/>
  <c r="U30" i="18"/>
  <c r="O30" i="18"/>
  <c r="P30" i="18"/>
  <c r="Q30" i="18"/>
  <c r="R30" i="18"/>
  <c r="S30" i="18"/>
  <c r="T30" i="18"/>
  <c r="R39" i="54"/>
  <c r="Q39" i="54"/>
  <c r="P39" i="54"/>
  <c r="O39" i="54"/>
  <c r="N39" i="54"/>
  <c r="M39" i="54"/>
  <c r="L39" i="54"/>
  <c r="K39" i="54"/>
  <c r="J39" i="54"/>
  <c r="I39" i="54"/>
  <c r="H39" i="54"/>
  <c r="G39" i="54"/>
  <c r="R37" i="54"/>
  <c r="R37" i="57" s="1"/>
  <c r="Q37" i="54"/>
  <c r="Q37" i="57"/>
  <c r="P37" i="54"/>
  <c r="P37" i="57"/>
  <c r="O37" i="54"/>
  <c r="O37" i="57" s="1"/>
  <c r="O31" i="57" s="1"/>
  <c r="N37" i="54"/>
  <c r="M37" i="54"/>
  <c r="L37" i="54"/>
  <c r="L37" i="57"/>
  <c r="K37" i="54"/>
  <c r="K37" i="57"/>
  <c r="J37" i="54"/>
  <c r="I37" i="54"/>
  <c r="H37" i="54"/>
  <c r="H37" i="57"/>
  <c r="G37" i="54"/>
  <c r="F37" i="54"/>
  <c r="F37" i="57"/>
  <c r="E37" i="54"/>
  <c r="D37" i="54"/>
  <c r="C37" i="54"/>
  <c r="C37" i="57"/>
  <c r="B37" i="54"/>
  <c r="B37" i="57"/>
  <c r="R36" i="54"/>
  <c r="R36" i="57" s="1"/>
  <c r="Q36" i="54"/>
  <c r="P36" i="54"/>
  <c r="P36" i="57" s="1"/>
  <c r="O36" i="54"/>
  <c r="N36" i="54"/>
  <c r="N36" i="57"/>
  <c r="M36" i="54"/>
  <c r="M36" i="57"/>
  <c r="L36" i="54"/>
  <c r="L36" i="57" s="1"/>
  <c r="K36" i="54"/>
  <c r="K36" i="57" s="1"/>
  <c r="J36" i="54"/>
  <c r="J36" i="57"/>
  <c r="I36" i="54"/>
  <c r="H36" i="54"/>
  <c r="G36" i="54"/>
  <c r="G36" i="57"/>
  <c r="F36" i="54"/>
  <c r="F36" i="57"/>
  <c r="E36" i="54"/>
  <c r="E36" i="57" s="1"/>
  <c r="D36" i="54"/>
  <c r="D45" i="54" s="1"/>
  <c r="C36" i="54"/>
  <c r="C36" i="57" s="1"/>
  <c r="C45" i="57" s="1"/>
  <c r="B36" i="54"/>
  <c r="B36" i="57"/>
  <c r="R32" i="54"/>
  <c r="R32" i="57"/>
  <c r="Q32" i="54"/>
  <c r="Q32" i="57"/>
  <c r="P32" i="54"/>
  <c r="P32" i="57"/>
  <c r="O32" i="54"/>
  <c r="O32" i="57"/>
  <c r="N32" i="54"/>
  <c r="N32" i="57"/>
  <c r="M32" i="54"/>
  <c r="M32" i="57"/>
  <c r="L32" i="54"/>
  <c r="L32" i="57"/>
  <c r="K32" i="54"/>
  <c r="K32" i="57"/>
  <c r="J32" i="54"/>
  <c r="J32" i="57"/>
  <c r="I32" i="54"/>
  <c r="I32" i="57"/>
  <c r="H32" i="54"/>
  <c r="H32" i="57"/>
  <c r="G32" i="54"/>
  <c r="G32" i="57"/>
  <c r="F32" i="54"/>
  <c r="F32" i="57"/>
  <c r="E32" i="54"/>
  <c r="E32" i="57"/>
  <c r="D32" i="54"/>
  <c r="D32" i="57"/>
  <c r="C32" i="54"/>
  <c r="C32" i="57"/>
  <c r="B32" i="54"/>
  <c r="B32" i="57"/>
  <c r="R30" i="54"/>
  <c r="R30" i="57"/>
  <c r="R31" i="57" s="1"/>
  <c r="Q30" i="54"/>
  <c r="Q30" i="57"/>
  <c r="P30" i="54"/>
  <c r="P30" i="57"/>
  <c r="O30" i="54"/>
  <c r="N30" i="54"/>
  <c r="N30" i="57" s="1"/>
  <c r="M30" i="54"/>
  <c r="M30" i="57"/>
  <c r="L30" i="54"/>
  <c r="L30" i="57"/>
  <c r="K30" i="54"/>
  <c r="K30" i="57"/>
  <c r="J30" i="54"/>
  <c r="J30" i="57"/>
  <c r="I30" i="54"/>
  <c r="H30" i="54"/>
  <c r="H30" i="57" s="1"/>
  <c r="H31" i="57" s="1"/>
  <c r="G30" i="54"/>
  <c r="G30" i="57" s="1"/>
  <c r="F30" i="54"/>
  <c r="E30" i="54"/>
  <c r="E30" i="57"/>
  <c r="D30" i="54"/>
  <c r="D30" i="57"/>
  <c r="C30" i="54"/>
  <c r="C30" i="57"/>
  <c r="B30" i="54"/>
  <c r="B30" i="57"/>
  <c r="R29" i="54"/>
  <c r="R29" i="57"/>
  <c r="Q29" i="54"/>
  <c r="Q29" i="57"/>
  <c r="P29" i="54"/>
  <c r="P29" i="57"/>
  <c r="O29" i="54"/>
  <c r="O29" i="57"/>
  <c r="N29" i="54"/>
  <c r="N29" i="57"/>
  <c r="M29" i="54"/>
  <c r="M29" i="57"/>
  <c r="L29" i="54"/>
  <c r="L29" i="57"/>
  <c r="K29" i="54"/>
  <c r="K29" i="57"/>
  <c r="J29" i="54"/>
  <c r="J29" i="57"/>
  <c r="I29" i="54"/>
  <c r="I29" i="57"/>
  <c r="H29" i="54"/>
  <c r="H29" i="57"/>
  <c r="G29" i="54"/>
  <c r="G29" i="57"/>
  <c r="F29" i="54"/>
  <c r="F29" i="57"/>
  <c r="E29" i="54"/>
  <c r="E29" i="57"/>
  <c r="D29" i="54"/>
  <c r="D29" i="57" s="1"/>
  <c r="C29" i="54"/>
  <c r="C29" i="57"/>
  <c r="B29" i="54"/>
  <c r="B29" i="57"/>
  <c r="R28" i="54"/>
  <c r="R28" i="57"/>
  <c r="Q28" i="54"/>
  <c r="Q28" i="57" s="1"/>
  <c r="P28" i="54"/>
  <c r="P28" i="57"/>
  <c r="O28" i="54"/>
  <c r="O28" i="57"/>
  <c r="N28" i="54"/>
  <c r="N28" i="57"/>
  <c r="M28" i="54"/>
  <c r="M28" i="57" s="1"/>
  <c r="L28" i="54"/>
  <c r="L28" i="57"/>
  <c r="K28" i="54"/>
  <c r="K28" i="57"/>
  <c r="J28" i="54"/>
  <c r="J28" i="57"/>
  <c r="I28" i="54"/>
  <c r="I28" i="57" s="1"/>
  <c r="H28" i="54"/>
  <c r="H28" i="57"/>
  <c r="G28" i="54"/>
  <c r="G28" i="57"/>
  <c r="F28" i="54"/>
  <c r="F28" i="57"/>
  <c r="E28" i="54"/>
  <c r="E28" i="57" s="1"/>
  <c r="D28" i="54"/>
  <c r="D28" i="57"/>
  <c r="C28" i="54"/>
  <c r="C28" i="57"/>
  <c r="B28" i="54"/>
  <c r="B28" i="57"/>
  <c r="R26" i="54"/>
  <c r="R26" i="57" s="1"/>
  <c r="Q26" i="54"/>
  <c r="Q26" i="57"/>
  <c r="P26" i="54"/>
  <c r="P26" i="57"/>
  <c r="P27" i="57" s="1"/>
  <c r="O26" i="54"/>
  <c r="O26" i="57"/>
  <c r="N26" i="54"/>
  <c r="N26" i="57" s="1"/>
  <c r="M26" i="54"/>
  <c r="L26" i="54"/>
  <c r="L26" i="57" s="1"/>
  <c r="K26" i="54"/>
  <c r="J26" i="54"/>
  <c r="J26" i="57"/>
  <c r="I26" i="54"/>
  <c r="I26" i="57" s="1"/>
  <c r="H26" i="54"/>
  <c r="H26" i="57" s="1"/>
  <c r="G26" i="54"/>
  <c r="F26" i="54"/>
  <c r="F26" i="57" s="1"/>
  <c r="E26" i="54"/>
  <c r="D26" i="54"/>
  <c r="D26" i="57" s="1"/>
  <c r="C26" i="54"/>
  <c r="B26" i="54"/>
  <c r="B26" i="57"/>
  <c r="R23" i="54"/>
  <c r="R23" i="57" s="1"/>
  <c r="Q23" i="54"/>
  <c r="Q23" i="57" s="1"/>
  <c r="P23" i="54"/>
  <c r="O23" i="54"/>
  <c r="O23" i="57"/>
  <c r="N23" i="54"/>
  <c r="N23" i="57" s="1"/>
  <c r="M23" i="54"/>
  <c r="L23" i="54"/>
  <c r="L23" i="57"/>
  <c r="K23" i="54"/>
  <c r="K23" i="57"/>
  <c r="J23" i="54"/>
  <c r="J23" i="57" s="1"/>
  <c r="I23" i="54"/>
  <c r="I23" i="57"/>
  <c r="H23" i="54"/>
  <c r="H23" i="57"/>
  <c r="G23" i="54"/>
  <c r="G23" i="57"/>
  <c r="F23" i="54"/>
  <c r="F23" i="57" s="1"/>
  <c r="E23" i="54"/>
  <c r="E23" i="57"/>
  <c r="D23" i="54"/>
  <c r="D23" i="57"/>
  <c r="C23" i="54"/>
  <c r="C23" i="57"/>
  <c r="B23" i="54"/>
  <c r="B23" i="57" s="1"/>
  <c r="R21" i="54"/>
  <c r="R21" i="57"/>
  <c r="Q21" i="54"/>
  <c r="Q21" i="57"/>
  <c r="P21" i="54"/>
  <c r="P21" i="57"/>
  <c r="O21" i="54"/>
  <c r="O21" i="57" s="1"/>
  <c r="N21" i="54"/>
  <c r="N21" i="57"/>
  <c r="M21" i="54"/>
  <c r="M21" i="57"/>
  <c r="L21" i="54"/>
  <c r="L21" i="57"/>
  <c r="K21" i="54"/>
  <c r="K21" i="57" s="1"/>
  <c r="J21" i="54"/>
  <c r="J21" i="57"/>
  <c r="R20" i="54"/>
  <c r="R20" i="57"/>
  <c r="Q20" i="54"/>
  <c r="Q20" i="57"/>
  <c r="P20" i="54"/>
  <c r="P20" i="57" s="1"/>
  <c r="O20" i="54"/>
  <c r="O20" i="57"/>
  <c r="N20" i="54"/>
  <c r="N20" i="57"/>
  <c r="M20" i="54"/>
  <c r="M20" i="57"/>
  <c r="L20" i="54"/>
  <c r="L20" i="57" s="1"/>
  <c r="K20" i="54"/>
  <c r="K20" i="57"/>
  <c r="J20" i="54"/>
  <c r="J20" i="57"/>
  <c r="I20" i="54"/>
  <c r="I20" i="57"/>
  <c r="H20" i="54"/>
  <c r="H20" i="57" s="1"/>
  <c r="G20" i="54"/>
  <c r="G20" i="57"/>
  <c r="F20" i="54"/>
  <c r="F20" i="57"/>
  <c r="E20" i="54"/>
  <c r="E20" i="57"/>
  <c r="D20" i="54"/>
  <c r="D20" i="57" s="1"/>
  <c r="C20" i="54"/>
  <c r="C20" i="57"/>
  <c r="B20" i="54"/>
  <c r="B20" i="57"/>
  <c r="R19" i="54"/>
  <c r="R19" i="57"/>
  <c r="Q19" i="54"/>
  <c r="Q19" i="57" s="1"/>
  <c r="P19" i="54"/>
  <c r="P19" i="57"/>
  <c r="O19" i="54"/>
  <c r="O19" i="57"/>
  <c r="N19" i="54"/>
  <c r="N19" i="57"/>
  <c r="M19" i="54"/>
  <c r="M19" i="57" s="1"/>
  <c r="L19" i="54"/>
  <c r="L19" i="57"/>
  <c r="K19" i="54"/>
  <c r="K19" i="57"/>
  <c r="J19" i="54"/>
  <c r="J19" i="57"/>
  <c r="I19" i="54"/>
  <c r="I19" i="57" s="1"/>
  <c r="H19" i="54"/>
  <c r="H19" i="57"/>
  <c r="G19" i="54"/>
  <c r="G19" i="57"/>
  <c r="F19" i="54"/>
  <c r="F19" i="57"/>
  <c r="E19" i="54"/>
  <c r="E19" i="57" s="1"/>
  <c r="D19" i="54"/>
  <c r="D19" i="57"/>
  <c r="C19" i="54"/>
  <c r="C19" i="57"/>
  <c r="B19" i="54"/>
  <c r="B19" i="57"/>
  <c r="R18" i="54"/>
  <c r="R18" i="57" s="1"/>
  <c r="Q18" i="54"/>
  <c r="Q18" i="57"/>
  <c r="P18" i="54"/>
  <c r="P18" i="57"/>
  <c r="O18" i="54"/>
  <c r="O18" i="57"/>
  <c r="N18" i="54"/>
  <c r="N18" i="57" s="1"/>
  <c r="M18" i="54"/>
  <c r="M18" i="57"/>
  <c r="L18" i="54"/>
  <c r="L18" i="57"/>
  <c r="K18" i="54"/>
  <c r="K18" i="57"/>
  <c r="J18" i="54"/>
  <c r="J18" i="57" s="1"/>
  <c r="I18" i="54"/>
  <c r="I18" i="57"/>
  <c r="H18" i="54"/>
  <c r="H18" i="57"/>
  <c r="G18" i="54"/>
  <c r="F18" i="54"/>
  <c r="F18" i="57"/>
  <c r="E18" i="54"/>
  <c r="E18" i="57"/>
  <c r="D18" i="54"/>
  <c r="D18" i="57" s="1"/>
  <c r="R17" i="54"/>
  <c r="R17" i="57" s="1"/>
  <c r="Q17" i="54"/>
  <c r="Q17" i="57"/>
  <c r="P17" i="54"/>
  <c r="P17" i="57"/>
  <c r="O17" i="54"/>
  <c r="O17" i="57" s="1"/>
  <c r="N17" i="54"/>
  <c r="M17" i="54"/>
  <c r="M17" i="57"/>
  <c r="L17" i="54"/>
  <c r="L17" i="57"/>
  <c r="K17" i="54"/>
  <c r="J17" i="54"/>
  <c r="J17" i="57"/>
  <c r="I17" i="54"/>
  <c r="I17" i="57"/>
  <c r="H17" i="54"/>
  <c r="H17" i="57" s="1"/>
  <c r="G17" i="54"/>
  <c r="G17" i="57"/>
  <c r="F17" i="54"/>
  <c r="F17" i="57"/>
  <c r="E17" i="54"/>
  <c r="E17" i="57"/>
  <c r="D17" i="54"/>
  <c r="D17" i="57" s="1"/>
  <c r="C17" i="54"/>
  <c r="C17" i="57"/>
  <c r="B17" i="54"/>
  <c r="B17" i="57"/>
  <c r="R15" i="54"/>
  <c r="R15" i="57"/>
  <c r="Q15" i="54"/>
  <c r="Q15" i="57" s="1"/>
  <c r="Q7" i="57" s="1"/>
  <c r="P15" i="54"/>
  <c r="P15" i="57"/>
  <c r="O15" i="54"/>
  <c r="O15" i="57"/>
  <c r="N15" i="54"/>
  <c r="N7" i="54"/>
  <c r="M15" i="54"/>
  <c r="M15" i="57" s="1"/>
  <c r="L15" i="54"/>
  <c r="L15" i="57"/>
  <c r="K15" i="54"/>
  <c r="K7" i="54"/>
  <c r="K9" i="54" s="1"/>
  <c r="J15" i="54"/>
  <c r="J15" i="57"/>
  <c r="I15" i="54"/>
  <c r="I15" i="57" s="1"/>
  <c r="H15" i="54"/>
  <c r="H15" i="57"/>
  <c r="G15" i="54"/>
  <c r="G7" i="54"/>
  <c r="G9" i="54" s="1"/>
  <c r="F15" i="54"/>
  <c r="F15" i="57"/>
  <c r="E15" i="54"/>
  <c r="D15" i="54"/>
  <c r="D15" i="57"/>
  <c r="C15" i="54"/>
  <c r="C15" i="57" s="1"/>
  <c r="B15" i="54"/>
  <c r="B7" i="54" s="1"/>
  <c r="B9" i="54" s="1"/>
  <c r="R14" i="54"/>
  <c r="R14" i="57"/>
  <c r="Q14" i="54"/>
  <c r="Q14" i="57"/>
  <c r="P14" i="54"/>
  <c r="P14" i="57" s="1"/>
  <c r="O14" i="54"/>
  <c r="O14" i="57" s="1"/>
  <c r="N14" i="54"/>
  <c r="N14" i="57"/>
  <c r="M14" i="54"/>
  <c r="M14" i="57"/>
  <c r="L14" i="54"/>
  <c r="L14" i="57" s="1"/>
  <c r="K14" i="54"/>
  <c r="K14" i="57" s="1"/>
  <c r="J14" i="54"/>
  <c r="J14" i="57"/>
  <c r="I14" i="54"/>
  <c r="I14" i="57"/>
  <c r="H14" i="54"/>
  <c r="H14" i="57" s="1"/>
  <c r="G14" i="54"/>
  <c r="G14" i="57" s="1"/>
  <c r="F14" i="54"/>
  <c r="F14" i="57"/>
  <c r="E14" i="54"/>
  <c r="E14" i="57"/>
  <c r="D14" i="54"/>
  <c r="D14" i="57" s="1"/>
  <c r="C14" i="54"/>
  <c r="C14" i="57" s="1"/>
  <c r="B14" i="54"/>
  <c r="B14" i="57"/>
  <c r="R13" i="54"/>
  <c r="R13" i="57"/>
  <c r="Q13" i="54"/>
  <c r="Q13" i="57" s="1"/>
  <c r="P13" i="54"/>
  <c r="P13" i="57" s="1"/>
  <c r="O13" i="54"/>
  <c r="O13" i="57"/>
  <c r="N13" i="54"/>
  <c r="N13" i="57"/>
  <c r="M13" i="54"/>
  <c r="M13" i="57" s="1"/>
  <c r="L13" i="54"/>
  <c r="L13" i="57" s="1"/>
  <c r="K13" i="54"/>
  <c r="K13" i="57"/>
  <c r="J13" i="54"/>
  <c r="J13" i="57"/>
  <c r="I13" i="54"/>
  <c r="I13" i="57" s="1"/>
  <c r="H13" i="54"/>
  <c r="H13" i="57" s="1"/>
  <c r="G13" i="54"/>
  <c r="G13" i="57"/>
  <c r="F13" i="54"/>
  <c r="F13" i="57"/>
  <c r="E13" i="54"/>
  <c r="E13" i="57" s="1"/>
  <c r="D13" i="54"/>
  <c r="D13" i="57" s="1"/>
  <c r="C13" i="54"/>
  <c r="C13" i="57"/>
  <c r="B13" i="54"/>
  <c r="B13" i="57"/>
  <c r="R12" i="54"/>
  <c r="R12" i="57" s="1"/>
  <c r="Q12" i="54"/>
  <c r="Q12" i="57" s="1"/>
  <c r="P12" i="54"/>
  <c r="P12" i="57"/>
  <c r="O12" i="54"/>
  <c r="O12" i="57"/>
  <c r="N12" i="54"/>
  <c r="N12" i="57" s="1"/>
  <c r="M12" i="54"/>
  <c r="M12" i="57" s="1"/>
  <c r="L12" i="54"/>
  <c r="L12" i="57"/>
  <c r="K12" i="54"/>
  <c r="K12" i="57"/>
  <c r="J12" i="54"/>
  <c r="J12" i="57" s="1"/>
  <c r="I12" i="54"/>
  <c r="I12" i="57" s="1"/>
  <c r="H12" i="54"/>
  <c r="H12" i="57"/>
  <c r="G12" i="54"/>
  <c r="G12" i="57"/>
  <c r="F12" i="54"/>
  <c r="F12" i="57" s="1"/>
  <c r="E12" i="54"/>
  <c r="D12" i="54"/>
  <c r="C12" i="54"/>
  <c r="C12" i="57"/>
  <c r="B12" i="54"/>
  <c r="B12" i="57"/>
  <c r="R10" i="54"/>
  <c r="R10" i="57" s="1"/>
  <c r="Q10" i="54"/>
  <c r="P10" i="54"/>
  <c r="P10" i="57" s="1"/>
  <c r="O10" i="54"/>
  <c r="O10" i="57"/>
  <c r="N10" i="54"/>
  <c r="N10" i="57"/>
  <c r="M10" i="54"/>
  <c r="M10" i="57" s="1"/>
  <c r="L10" i="54"/>
  <c r="L10" i="57" s="1"/>
  <c r="K10" i="54"/>
  <c r="K11" i="54"/>
  <c r="J10" i="54"/>
  <c r="J10" i="57"/>
  <c r="J6" i="57" s="1"/>
  <c r="J8" i="57" s="1"/>
  <c r="I10" i="54"/>
  <c r="I10" i="57" s="1"/>
  <c r="I6" i="57" s="1"/>
  <c r="I8" i="57" s="1"/>
  <c r="H10" i="54"/>
  <c r="H10" i="57" s="1"/>
  <c r="G10" i="54"/>
  <c r="G10" i="57"/>
  <c r="F10" i="54"/>
  <c r="F10" i="57"/>
  <c r="E10" i="54"/>
  <c r="E10" i="57" s="1"/>
  <c r="D10" i="54"/>
  <c r="D10" i="57" s="1"/>
  <c r="C10" i="54"/>
  <c r="C11" i="54"/>
  <c r="B10" i="54"/>
  <c r="P7" i="57"/>
  <c r="R50" i="56"/>
  <c r="Q50" i="56"/>
  <c r="P50" i="56"/>
  <c r="O50" i="56"/>
  <c r="N50" i="56"/>
  <c r="M50" i="56"/>
  <c r="L50" i="56"/>
  <c r="K50" i="56"/>
  <c r="J50" i="56"/>
  <c r="I50" i="56"/>
  <c r="H50" i="56"/>
  <c r="G50" i="56"/>
  <c r="F50" i="56"/>
  <c r="E50" i="56"/>
  <c r="D50" i="56"/>
  <c r="C50" i="56"/>
  <c r="B50" i="56"/>
  <c r="R49" i="56"/>
  <c r="Q49" i="56"/>
  <c r="Q20" i="17" s="1"/>
  <c r="P49" i="56"/>
  <c r="O49" i="56"/>
  <c r="N49" i="56"/>
  <c r="N20" i="17"/>
  <c r="M49" i="56"/>
  <c r="M20" i="17" s="1"/>
  <c r="L49" i="56"/>
  <c r="L20" i="17" s="1"/>
  <c r="K49" i="56"/>
  <c r="K20" i="17"/>
  <c r="J49" i="56"/>
  <c r="J20" i="17"/>
  <c r="I49" i="56"/>
  <c r="I20" i="17"/>
  <c r="H49" i="56"/>
  <c r="G49" i="56"/>
  <c r="F49" i="56"/>
  <c r="E49" i="56"/>
  <c r="D49" i="56"/>
  <c r="D20" i="17"/>
  <c r="C49" i="56"/>
  <c r="C20" i="17" s="1"/>
  <c r="B49" i="56"/>
  <c r="B20" i="17" s="1"/>
  <c r="R43" i="56"/>
  <c r="Q43" i="56"/>
  <c r="P43" i="56"/>
  <c r="O43" i="56"/>
  <c r="N43" i="56"/>
  <c r="M43" i="56"/>
  <c r="L43" i="56"/>
  <c r="K43" i="56"/>
  <c r="J43" i="56"/>
  <c r="I43" i="56"/>
  <c r="H43" i="56"/>
  <c r="G43" i="56"/>
  <c r="F43" i="56"/>
  <c r="E43" i="56"/>
  <c r="D43" i="56"/>
  <c r="C43" i="56"/>
  <c r="B43" i="56"/>
  <c r="R33" i="56"/>
  <c r="Q33" i="56"/>
  <c r="P33" i="56"/>
  <c r="O33" i="56"/>
  <c r="N33" i="56"/>
  <c r="M33" i="56"/>
  <c r="L33" i="56"/>
  <c r="K33" i="56"/>
  <c r="J33" i="56"/>
  <c r="I33" i="56"/>
  <c r="H33" i="56"/>
  <c r="G33" i="56"/>
  <c r="F33" i="56"/>
  <c r="E33" i="56"/>
  <c r="D33" i="56"/>
  <c r="C33" i="56"/>
  <c r="B33" i="56"/>
  <c r="R29" i="56"/>
  <c r="Q29" i="56"/>
  <c r="P29" i="56"/>
  <c r="O29" i="56"/>
  <c r="N29" i="56"/>
  <c r="M29" i="56"/>
  <c r="L29" i="56"/>
  <c r="K29" i="56"/>
  <c r="J29" i="56"/>
  <c r="I29" i="56"/>
  <c r="H29" i="56"/>
  <c r="G29" i="56"/>
  <c r="F29" i="56"/>
  <c r="E29" i="56"/>
  <c r="D29" i="56"/>
  <c r="C29" i="56"/>
  <c r="B29" i="56"/>
  <c r="R16" i="56"/>
  <c r="Q16" i="56"/>
  <c r="P16" i="56"/>
  <c r="O16" i="56"/>
  <c r="N16" i="56"/>
  <c r="M16" i="56"/>
  <c r="L16" i="56"/>
  <c r="K16" i="56"/>
  <c r="J16" i="56"/>
  <c r="I16" i="56"/>
  <c r="H16" i="56"/>
  <c r="G16" i="56"/>
  <c r="F16" i="56"/>
  <c r="E16" i="56"/>
  <c r="D16" i="56"/>
  <c r="R11" i="56"/>
  <c r="R24" i="56"/>
  <c r="R26" i="56" s="1"/>
  <c r="R35" i="56" s="1"/>
  <c r="Q11" i="56"/>
  <c r="Q24" i="56"/>
  <c r="P11" i="56"/>
  <c r="P24" i="56"/>
  <c r="P26" i="56" s="1"/>
  <c r="P31" i="17"/>
  <c r="O11" i="56"/>
  <c r="O24" i="56" s="1"/>
  <c r="N11" i="56"/>
  <c r="N24" i="56"/>
  <c r="M11" i="56"/>
  <c r="M24" i="56"/>
  <c r="L11" i="56"/>
  <c r="L24" i="56"/>
  <c r="L26" i="56" s="1"/>
  <c r="K11" i="56"/>
  <c r="K24" i="56"/>
  <c r="J11" i="56"/>
  <c r="J24" i="56"/>
  <c r="I11" i="56"/>
  <c r="I24" i="56"/>
  <c r="H11" i="56"/>
  <c r="H24" i="56" s="1"/>
  <c r="G11" i="56"/>
  <c r="G24" i="56"/>
  <c r="F11" i="56"/>
  <c r="F24" i="56"/>
  <c r="E11" i="56"/>
  <c r="E24" i="56"/>
  <c r="D11" i="56"/>
  <c r="D24" i="56" s="1"/>
  <c r="C11" i="56"/>
  <c r="C24" i="56" s="1"/>
  <c r="B11" i="56"/>
  <c r="B24" i="56" s="1"/>
  <c r="R7" i="56"/>
  <c r="R9" i="56" s="1"/>
  <c r="Q7" i="56"/>
  <c r="Q9" i="56" s="1"/>
  <c r="P7" i="56"/>
  <c r="O7" i="56"/>
  <c r="N7" i="56"/>
  <c r="N9" i="56"/>
  <c r="M7" i="56"/>
  <c r="L7" i="56"/>
  <c r="K7" i="56"/>
  <c r="K9" i="56"/>
  <c r="J7" i="56"/>
  <c r="I7" i="56"/>
  <c r="I9" i="56"/>
  <c r="H7" i="56"/>
  <c r="G7" i="56"/>
  <c r="F7" i="56"/>
  <c r="F9" i="56" s="1"/>
  <c r="E7" i="56"/>
  <c r="E36" i="56"/>
  <c r="D7" i="56"/>
  <c r="C7" i="56"/>
  <c r="C9" i="56"/>
  <c r="B7" i="56"/>
  <c r="R6" i="56"/>
  <c r="R8" i="56"/>
  <c r="Q6" i="56"/>
  <c r="Q8" i="56"/>
  <c r="P6" i="56"/>
  <c r="P8" i="56"/>
  <c r="O6" i="56"/>
  <c r="O36" i="56"/>
  <c r="N6" i="56"/>
  <c r="N8" i="56"/>
  <c r="M6" i="56"/>
  <c r="M8" i="56"/>
  <c r="L6" i="56"/>
  <c r="L8" i="56"/>
  <c r="K6" i="56"/>
  <c r="K8" i="56"/>
  <c r="J6" i="56"/>
  <c r="J8" i="56"/>
  <c r="I6" i="56"/>
  <c r="I8" i="56"/>
  <c r="H6" i="56"/>
  <c r="H8" i="56"/>
  <c r="G6" i="56"/>
  <c r="G8" i="56"/>
  <c r="F6" i="56"/>
  <c r="F8" i="56"/>
  <c r="E6" i="56"/>
  <c r="E8" i="56"/>
  <c r="D6" i="56"/>
  <c r="D8" i="56"/>
  <c r="C6" i="56"/>
  <c r="C8" i="56"/>
  <c r="B6" i="56"/>
  <c r="B8" i="56"/>
  <c r="R50" i="55"/>
  <c r="Q50" i="55"/>
  <c r="P50" i="55"/>
  <c r="O50" i="55"/>
  <c r="N50" i="55"/>
  <c r="M50" i="55"/>
  <c r="L50" i="55"/>
  <c r="K50" i="55"/>
  <c r="J50" i="55"/>
  <c r="I50" i="55"/>
  <c r="H50" i="55"/>
  <c r="G50" i="55"/>
  <c r="F50" i="55"/>
  <c r="E50" i="55"/>
  <c r="D50" i="55"/>
  <c r="C50" i="55"/>
  <c r="B50" i="55"/>
  <c r="R49" i="55"/>
  <c r="Q49" i="55"/>
  <c r="Q19" i="17"/>
  <c r="P49" i="55"/>
  <c r="P19" i="17"/>
  <c r="O49" i="55"/>
  <c r="N49" i="55"/>
  <c r="N19" i="17" s="1"/>
  <c r="M49" i="55"/>
  <c r="L49" i="55"/>
  <c r="L19" i="17"/>
  <c r="K49" i="55"/>
  <c r="K19" i="17"/>
  <c r="J49" i="55"/>
  <c r="J19" i="17"/>
  <c r="I49" i="55"/>
  <c r="H49" i="55"/>
  <c r="H19" i="17" s="1"/>
  <c r="G49" i="55"/>
  <c r="G19" i="17" s="1"/>
  <c r="F49" i="55"/>
  <c r="E49" i="55"/>
  <c r="E19" i="17"/>
  <c r="D49" i="55"/>
  <c r="D19" i="17" s="1"/>
  <c r="C49" i="55"/>
  <c r="B49" i="55"/>
  <c r="R43" i="55"/>
  <c r="Q43" i="55"/>
  <c r="P43" i="55"/>
  <c r="O43" i="55"/>
  <c r="N43" i="55"/>
  <c r="M43" i="55"/>
  <c r="L43" i="55"/>
  <c r="K43" i="55"/>
  <c r="J43" i="55"/>
  <c r="I43" i="55"/>
  <c r="H43" i="55"/>
  <c r="G43" i="55"/>
  <c r="F43" i="55"/>
  <c r="E43" i="55"/>
  <c r="D43" i="55"/>
  <c r="C43" i="55"/>
  <c r="B43" i="55"/>
  <c r="R34" i="55"/>
  <c r="Q34" i="55"/>
  <c r="P34" i="55"/>
  <c r="O34" i="55"/>
  <c r="N34" i="55"/>
  <c r="M34" i="55"/>
  <c r="L34" i="55"/>
  <c r="K34" i="55"/>
  <c r="J34" i="55"/>
  <c r="I34" i="55"/>
  <c r="H34" i="55"/>
  <c r="G34" i="55"/>
  <c r="F34" i="55"/>
  <c r="E34" i="55"/>
  <c r="D34" i="55"/>
  <c r="C34" i="55"/>
  <c r="B34" i="55"/>
  <c r="R30" i="55"/>
  <c r="Q30" i="55"/>
  <c r="P30" i="55"/>
  <c r="O30" i="55"/>
  <c r="N30" i="55"/>
  <c r="M30" i="55"/>
  <c r="L30" i="55"/>
  <c r="K30" i="55"/>
  <c r="J30" i="55"/>
  <c r="I30" i="55"/>
  <c r="H30" i="55"/>
  <c r="G30" i="55"/>
  <c r="F30" i="55"/>
  <c r="E30" i="55"/>
  <c r="D30" i="55"/>
  <c r="C30" i="55"/>
  <c r="B30" i="55"/>
  <c r="R16" i="55"/>
  <c r="Q16" i="55"/>
  <c r="P16" i="55"/>
  <c r="O16" i="55"/>
  <c r="N16" i="55"/>
  <c r="M16" i="55"/>
  <c r="L16" i="55"/>
  <c r="K16" i="55"/>
  <c r="J16" i="55"/>
  <c r="I16" i="55"/>
  <c r="H16" i="55"/>
  <c r="G16" i="55"/>
  <c r="F16" i="55"/>
  <c r="E16" i="55"/>
  <c r="D16" i="55"/>
  <c r="R11" i="55"/>
  <c r="R25" i="55"/>
  <c r="Q11" i="55"/>
  <c r="Q25" i="55"/>
  <c r="P11" i="55"/>
  <c r="P25" i="55"/>
  <c r="O11" i="55"/>
  <c r="O25" i="55"/>
  <c r="N11" i="55"/>
  <c r="N25" i="55"/>
  <c r="M11" i="55"/>
  <c r="M25" i="55"/>
  <c r="L11" i="55"/>
  <c r="L25" i="55"/>
  <c r="K11" i="55"/>
  <c r="K25" i="55"/>
  <c r="J11" i="55"/>
  <c r="J25" i="55"/>
  <c r="I11" i="55"/>
  <c r="I25" i="55"/>
  <c r="H11" i="55"/>
  <c r="H25" i="55"/>
  <c r="G11" i="55"/>
  <c r="G25" i="55"/>
  <c r="F11" i="55"/>
  <c r="F25" i="55"/>
  <c r="E11" i="55"/>
  <c r="E25" i="55"/>
  <c r="D11" i="55"/>
  <c r="D25" i="55"/>
  <c r="D47" i="55" s="1"/>
  <c r="C11" i="55"/>
  <c r="C25" i="55" s="1"/>
  <c r="B11" i="55"/>
  <c r="B25" i="55" s="1"/>
  <c r="R7" i="55"/>
  <c r="Q7" i="55"/>
  <c r="P7" i="55"/>
  <c r="P37" i="55" s="1"/>
  <c r="O7" i="55"/>
  <c r="O9" i="55" s="1"/>
  <c r="N7" i="55"/>
  <c r="M7" i="55"/>
  <c r="L7" i="55"/>
  <c r="K7" i="55"/>
  <c r="J7" i="55"/>
  <c r="I7" i="55"/>
  <c r="H7" i="55"/>
  <c r="G7" i="55"/>
  <c r="F7" i="55"/>
  <c r="E7" i="55"/>
  <c r="E37" i="55" s="1"/>
  <c r="D7" i="55"/>
  <c r="C7" i="55"/>
  <c r="B7" i="55"/>
  <c r="R6" i="55"/>
  <c r="R8" i="55" s="1"/>
  <c r="Q6" i="55"/>
  <c r="Q8" i="55" s="1"/>
  <c r="P6" i="55"/>
  <c r="P8" i="55"/>
  <c r="O6" i="55"/>
  <c r="O8" i="55"/>
  <c r="N6" i="55"/>
  <c r="N8" i="55" s="1"/>
  <c r="M6" i="55"/>
  <c r="M37" i="55" s="1"/>
  <c r="M8" i="55"/>
  <c r="L6" i="55"/>
  <c r="L8" i="55" s="1"/>
  <c r="K6" i="55"/>
  <c r="K8" i="55"/>
  <c r="J6" i="55"/>
  <c r="J8" i="55" s="1"/>
  <c r="I6" i="55"/>
  <c r="I8" i="55"/>
  <c r="H6" i="55"/>
  <c r="H8" i="55" s="1"/>
  <c r="G6" i="55"/>
  <c r="G8" i="55"/>
  <c r="F6" i="55"/>
  <c r="F8" i="55" s="1"/>
  <c r="E6" i="55"/>
  <c r="E8" i="55"/>
  <c r="D6" i="55"/>
  <c r="D8" i="55" s="1"/>
  <c r="C6" i="55"/>
  <c r="C8" i="55"/>
  <c r="B6" i="55"/>
  <c r="B8" i="55" s="1"/>
  <c r="H31" i="54"/>
  <c r="R48" i="53"/>
  <c r="Q48" i="53"/>
  <c r="P48" i="53"/>
  <c r="O48" i="53"/>
  <c r="N48" i="53"/>
  <c r="M48" i="53"/>
  <c r="L48" i="53"/>
  <c r="K48" i="53"/>
  <c r="J48" i="53"/>
  <c r="I48" i="53"/>
  <c r="H48" i="53"/>
  <c r="G48" i="53"/>
  <c r="F48" i="53"/>
  <c r="E48" i="53"/>
  <c r="D48" i="53"/>
  <c r="C48" i="53"/>
  <c r="B48" i="53"/>
  <c r="R46" i="53"/>
  <c r="Q46" i="53"/>
  <c r="Q17" i="17" s="1"/>
  <c r="P46" i="53"/>
  <c r="P17" i="17" s="1"/>
  <c r="O46" i="53"/>
  <c r="O17" i="17" s="1"/>
  <c r="N46" i="53"/>
  <c r="M46" i="53"/>
  <c r="L46" i="53"/>
  <c r="K46" i="53"/>
  <c r="K17" i="17"/>
  <c r="J46" i="53"/>
  <c r="I46" i="53"/>
  <c r="I17" i="17" s="1"/>
  <c r="H46" i="53"/>
  <c r="H17" i="17" s="1"/>
  <c r="G46" i="53"/>
  <c r="G17" i="17" s="1"/>
  <c r="R39" i="53"/>
  <c r="Q39" i="53"/>
  <c r="P39" i="53"/>
  <c r="O39" i="53"/>
  <c r="N39" i="53"/>
  <c r="M39" i="53"/>
  <c r="L39" i="53"/>
  <c r="K39" i="53"/>
  <c r="J39" i="53"/>
  <c r="I39" i="53"/>
  <c r="H39" i="53"/>
  <c r="G39" i="53"/>
  <c r="F40" i="53"/>
  <c r="F39" i="53"/>
  <c r="E39" i="53"/>
  <c r="D39" i="53"/>
  <c r="C39" i="53"/>
  <c r="B39" i="53"/>
  <c r="R32" i="53"/>
  <c r="Q32" i="53"/>
  <c r="P32" i="53"/>
  <c r="O32" i="53"/>
  <c r="N32" i="53"/>
  <c r="M32" i="53"/>
  <c r="L32" i="53"/>
  <c r="K32" i="53"/>
  <c r="J32" i="53"/>
  <c r="I32" i="53"/>
  <c r="H32" i="53"/>
  <c r="G32" i="53"/>
  <c r="F32" i="53"/>
  <c r="E32" i="53"/>
  <c r="D32" i="53"/>
  <c r="C32" i="53"/>
  <c r="B32" i="53"/>
  <c r="R28" i="53"/>
  <c r="Q28" i="53"/>
  <c r="P28" i="53"/>
  <c r="O28" i="53"/>
  <c r="N28" i="53"/>
  <c r="M28" i="53"/>
  <c r="L28" i="53"/>
  <c r="K28" i="53"/>
  <c r="J28" i="53"/>
  <c r="I28" i="53"/>
  <c r="H28" i="53"/>
  <c r="G28" i="53"/>
  <c r="F28" i="53"/>
  <c r="E28" i="53"/>
  <c r="D28" i="53"/>
  <c r="C28" i="53"/>
  <c r="B28" i="53"/>
  <c r="R17" i="53"/>
  <c r="Q17" i="53"/>
  <c r="P17" i="53"/>
  <c r="O17" i="53"/>
  <c r="N17" i="53"/>
  <c r="M17" i="53"/>
  <c r="L17" i="53"/>
  <c r="K17" i="53"/>
  <c r="J17" i="53"/>
  <c r="I17" i="53"/>
  <c r="H17" i="53"/>
  <c r="G17" i="53"/>
  <c r="F17" i="53"/>
  <c r="E17" i="53"/>
  <c r="D17" i="53"/>
  <c r="R11" i="53"/>
  <c r="R23" i="53"/>
  <c r="Q11" i="53"/>
  <c r="Q23" i="53"/>
  <c r="P11" i="53"/>
  <c r="P23" i="53"/>
  <c r="P43" i="53" s="1"/>
  <c r="O11" i="53"/>
  <c r="O23" i="53"/>
  <c r="N11" i="53"/>
  <c r="N23" i="53" s="1"/>
  <c r="M11" i="53"/>
  <c r="M23" i="53"/>
  <c r="L11" i="53"/>
  <c r="L23" i="53"/>
  <c r="K11" i="53"/>
  <c r="K23" i="53"/>
  <c r="J11" i="53"/>
  <c r="J23" i="53" s="1"/>
  <c r="I11" i="53"/>
  <c r="I23" i="53"/>
  <c r="H11" i="53"/>
  <c r="H23" i="53"/>
  <c r="G11" i="53"/>
  <c r="G23" i="53" s="1"/>
  <c r="F11" i="53"/>
  <c r="F23" i="53"/>
  <c r="E11" i="53"/>
  <c r="E23" i="53"/>
  <c r="D11" i="53"/>
  <c r="D23" i="53"/>
  <c r="C11" i="53"/>
  <c r="C23" i="53" s="1"/>
  <c r="B11" i="53"/>
  <c r="B23" i="53"/>
  <c r="R7" i="53"/>
  <c r="Q7" i="53"/>
  <c r="P7" i="53"/>
  <c r="O7" i="53"/>
  <c r="N7" i="53"/>
  <c r="M7" i="53"/>
  <c r="M9" i="53"/>
  <c r="L7" i="53"/>
  <c r="K7" i="53"/>
  <c r="J7" i="53"/>
  <c r="I7" i="53"/>
  <c r="I9" i="53" s="1"/>
  <c r="H7" i="53"/>
  <c r="G7" i="53"/>
  <c r="F7" i="53"/>
  <c r="E7" i="53"/>
  <c r="D7" i="53"/>
  <c r="D9" i="53"/>
  <c r="C7" i="53"/>
  <c r="B7" i="53"/>
  <c r="R6" i="53"/>
  <c r="R8" i="53"/>
  <c r="Q6" i="53"/>
  <c r="Q8" i="53"/>
  <c r="P6" i="53"/>
  <c r="P8" i="53"/>
  <c r="O6" i="53"/>
  <c r="O8" i="53" s="1"/>
  <c r="N6" i="53"/>
  <c r="N8" i="53"/>
  <c r="M6" i="53"/>
  <c r="M8" i="53"/>
  <c r="L6" i="53"/>
  <c r="L8" i="53"/>
  <c r="K6" i="53"/>
  <c r="K8" i="53" s="1"/>
  <c r="J6" i="53"/>
  <c r="J8" i="53"/>
  <c r="I6" i="53"/>
  <c r="I8" i="53"/>
  <c r="H6" i="53"/>
  <c r="H35" i="53"/>
  <c r="G6" i="53"/>
  <c r="G8" i="53" s="1"/>
  <c r="F6" i="53"/>
  <c r="F8" i="53"/>
  <c r="E6" i="53"/>
  <c r="E8" i="53"/>
  <c r="D6" i="53"/>
  <c r="D8" i="53"/>
  <c r="C6" i="53"/>
  <c r="C8" i="53" s="1"/>
  <c r="B6" i="53"/>
  <c r="B8" i="53"/>
  <c r="R46" i="52"/>
  <c r="Q46" i="52"/>
  <c r="P46" i="52"/>
  <c r="O46" i="52"/>
  <c r="N46" i="52"/>
  <c r="M46" i="52"/>
  <c r="L46" i="52"/>
  <c r="K46" i="52"/>
  <c r="J46" i="52"/>
  <c r="I46" i="52"/>
  <c r="H46" i="52"/>
  <c r="G46" i="52"/>
  <c r="F46" i="52"/>
  <c r="E46" i="52"/>
  <c r="D46" i="52"/>
  <c r="C46" i="52"/>
  <c r="B46" i="52"/>
  <c r="R45" i="52"/>
  <c r="Q45" i="52"/>
  <c r="Q16" i="17"/>
  <c r="P45" i="52"/>
  <c r="P16" i="17" s="1"/>
  <c r="O45" i="52"/>
  <c r="O16" i="17"/>
  <c r="N45" i="52"/>
  <c r="N16" i="17"/>
  <c r="M45" i="52"/>
  <c r="L45" i="52"/>
  <c r="K45" i="52"/>
  <c r="J45" i="52"/>
  <c r="I45" i="52"/>
  <c r="I16" i="17"/>
  <c r="H45" i="52"/>
  <c r="H16" i="17"/>
  <c r="G45" i="52"/>
  <c r="G16" i="17"/>
  <c r="F45" i="52"/>
  <c r="F16" i="17" s="1"/>
  <c r="E45" i="52"/>
  <c r="D45" i="52"/>
  <c r="C45" i="52"/>
  <c r="B45" i="52"/>
  <c r="B16" i="17" s="1"/>
  <c r="R39" i="52"/>
  <c r="Q39" i="52"/>
  <c r="P39" i="52"/>
  <c r="O39" i="52"/>
  <c r="N39" i="52"/>
  <c r="M39" i="52"/>
  <c r="L39" i="52"/>
  <c r="K39" i="52"/>
  <c r="J39" i="52"/>
  <c r="I39" i="52"/>
  <c r="H39" i="52"/>
  <c r="G39" i="52"/>
  <c r="F39" i="52"/>
  <c r="E39" i="52"/>
  <c r="D39" i="52"/>
  <c r="C39" i="52"/>
  <c r="B39" i="52"/>
  <c r="R32" i="52"/>
  <c r="Q32" i="52"/>
  <c r="P32" i="52"/>
  <c r="O32" i="52"/>
  <c r="N32" i="52"/>
  <c r="M32" i="52"/>
  <c r="L32" i="52"/>
  <c r="K32" i="52"/>
  <c r="J32" i="52"/>
  <c r="I32" i="52"/>
  <c r="H32" i="52"/>
  <c r="G32" i="52"/>
  <c r="F32" i="52"/>
  <c r="E32" i="52"/>
  <c r="D32" i="52"/>
  <c r="C32" i="52"/>
  <c r="B32" i="52"/>
  <c r="R28" i="52"/>
  <c r="Q28" i="52"/>
  <c r="P28" i="52"/>
  <c r="O28" i="52"/>
  <c r="N28" i="52"/>
  <c r="M28" i="52"/>
  <c r="L28" i="52"/>
  <c r="K28" i="52"/>
  <c r="J28" i="52"/>
  <c r="I28" i="52"/>
  <c r="H28" i="52"/>
  <c r="G28" i="52"/>
  <c r="F28" i="52"/>
  <c r="E28" i="52"/>
  <c r="D28" i="52"/>
  <c r="C28" i="52"/>
  <c r="B28" i="52"/>
  <c r="R16" i="52"/>
  <c r="Q16" i="52"/>
  <c r="P16" i="52"/>
  <c r="O16" i="52"/>
  <c r="N16" i="52"/>
  <c r="M16" i="52"/>
  <c r="L16" i="52"/>
  <c r="K16" i="52"/>
  <c r="J16" i="52"/>
  <c r="I16" i="52"/>
  <c r="H16" i="52"/>
  <c r="G16" i="52"/>
  <c r="F16" i="52"/>
  <c r="E16" i="52"/>
  <c r="D16" i="52"/>
  <c r="R11" i="52"/>
  <c r="R23" i="52"/>
  <c r="Q11" i="52"/>
  <c r="Q23" i="52"/>
  <c r="P11" i="52"/>
  <c r="P23" i="52"/>
  <c r="P25" i="52" s="1"/>
  <c r="O11" i="52"/>
  <c r="O23" i="52" s="1"/>
  <c r="N11" i="52"/>
  <c r="N23" i="52"/>
  <c r="M11" i="52"/>
  <c r="M23" i="52"/>
  <c r="L11" i="52"/>
  <c r="L23" i="52"/>
  <c r="K11" i="52"/>
  <c r="K23" i="52" s="1"/>
  <c r="J11" i="52"/>
  <c r="J23" i="52"/>
  <c r="J25" i="52" s="1"/>
  <c r="I11" i="52"/>
  <c r="I23" i="52" s="1"/>
  <c r="H11" i="52"/>
  <c r="H23" i="52" s="1"/>
  <c r="H25" i="52" s="1"/>
  <c r="G11" i="52"/>
  <c r="G23" i="52" s="1"/>
  <c r="G25" i="52" s="1"/>
  <c r="G27" i="17" s="1"/>
  <c r="F11" i="52"/>
  <c r="F23" i="52" s="1"/>
  <c r="F25" i="52" s="1"/>
  <c r="E11" i="52"/>
  <c r="E23" i="52" s="1"/>
  <c r="D11" i="52"/>
  <c r="D23" i="52" s="1"/>
  <c r="C11" i="52"/>
  <c r="C23" i="52" s="1"/>
  <c r="B11" i="52"/>
  <c r="B23" i="52" s="1"/>
  <c r="R7" i="52"/>
  <c r="Q7" i="52"/>
  <c r="P7" i="52"/>
  <c r="O7" i="52"/>
  <c r="O9" i="52" s="1"/>
  <c r="N7" i="52"/>
  <c r="M7" i="52"/>
  <c r="M35" i="52" s="1"/>
  <c r="L7" i="52"/>
  <c r="K7" i="52"/>
  <c r="K9" i="52"/>
  <c r="J7" i="52"/>
  <c r="I7" i="52"/>
  <c r="H7" i="52"/>
  <c r="G7" i="52"/>
  <c r="G9" i="52" s="1"/>
  <c r="F7" i="52"/>
  <c r="F9" i="52" s="1"/>
  <c r="E7" i="52"/>
  <c r="D7" i="52"/>
  <c r="C7" i="52"/>
  <c r="B7" i="52"/>
  <c r="B9" i="52" s="1"/>
  <c r="R6" i="52"/>
  <c r="R8" i="52" s="1"/>
  <c r="Q6" i="52"/>
  <c r="P6" i="52"/>
  <c r="P8" i="52" s="1"/>
  <c r="O6" i="52"/>
  <c r="O35" i="52" s="1"/>
  <c r="N6" i="52"/>
  <c r="N8" i="52" s="1"/>
  <c r="M6" i="52"/>
  <c r="M8" i="52" s="1"/>
  <c r="L6" i="52"/>
  <c r="L8" i="52" s="1"/>
  <c r="K6" i="52"/>
  <c r="K8" i="52" s="1"/>
  <c r="J6" i="52"/>
  <c r="J8" i="52" s="1"/>
  <c r="I6" i="52"/>
  <c r="H6" i="52"/>
  <c r="H8" i="52" s="1"/>
  <c r="G6" i="52"/>
  <c r="G8" i="52" s="1"/>
  <c r="F6" i="52"/>
  <c r="F8" i="52" s="1"/>
  <c r="E6" i="52"/>
  <c r="E8" i="52" s="1"/>
  <c r="D6" i="52"/>
  <c r="D8" i="52" s="1"/>
  <c r="C6" i="52"/>
  <c r="C8" i="52" s="1"/>
  <c r="B6" i="52"/>
  <c r="B8" i="52" s="1"/>
  <c r="C5" i="17"/>
  <c r="D5" i="17"/>
  <c r="E5" i="17"/>
  <c r="F5" i="17"/>
  <c r="G5" i="17"/>
  <c r="H5" i="17"/>
  <c r="I5" i="17"/>
  <c r="J5" i="17"/>
  <c r="K5" i="17"/>
  <c r="L5" i="17"/>
  <c r="M5" i="17"/>
  <c r="N5" i="17"/>
  <c r="O5" i="17"/>
  <c r="O7" i="17" s="1"/>
  <c r="P5" i="17"/>
  <c r="Q5" i="17"/>
  <c r="G6" i="17"/>
  <c r="H6" i="17"/>
  <c r="H7" i="17" s="1"/>
  <c r="I6" i="17"/>
  <c r="J6" i="17"/>
  <c r="K6" i="17"/>
  <c r="K7" i="17" s="1"/>
  <c r="K10" i="17" s="1"/>
  <c r="L6" i="17"/>
  <c r="L7" i="17" s="1"/>
  <c r="L10" i="17" s="1"/>
  <c r="M6" i="17"/>
  <c r="N6" i="17"/>
  <c r="O6" i="17"/>
  <c r="P6" i="17"/>
  <c r="P7" i="17" s="1"/>
  <c r="Q6" i="17"/>
  <c r="C8" i="17"/>
  <c r="D8" i="17"/>
  <c r="E8" i="17"/>
  <c r="F8" i="17"/>
  <c r="G8" i="17"/>
  <c r="H8" i="17"/>
  <c r="I8" i="17"/>
  <c r="J8" i="17"/>
  <c r="K8" i="17"/>
  <c r="L8" i="17"/>
  <c r="M8" i="17"/>
  <c r="N8" i="17"/>
  <c r="O8" i="17"/>
  <c r="P8" i="17"/>
  <c r="Q8" i="17"/>
  <c r="C9" i="17"/>
  <c r="D9" i="17"/>
  <c r="E9" i="17"/>
  <c r="F9" i="17"/>
  <c r="G9" i="17"/>
  <c r="H9" i="17"/>
  <c r="I9" i="17"/>
  <c r="J9" i="17"/>
  <c r="K9" i="17"/>
  <c r="L9" i="17"/>
  <c r="M9" i="17"/>
  <c r="N9" i="17"/>
  <c r="O9" i="17"/>
  <c r="P9" i="17"/>
  <c r="Q9" i="17"/>
  <c r="B9" i="17"/>
  <c r="B8" i="17"/>
  <c r="B5" i="17"/>
  <c r="C9" i="12"/>
  <c r="D9" i="12"/>
  <c r="E9" i="12"/>
  <c r="F9" i="12"/>
  <c r="G9" i="12"/>
  <c r="H9" i="12"/>
  <c r="I9" i="12"/>
  <c r="J9" i="12"/>
  <c r="K9" i="12"/>
  <c r="L9" i="12"/>
  <c r="M9" i="12"/>
  <c r="N9" i="12"/>
  <c r="O9" i="12"/>
  <c r="P9" i="12"/>
  <c r="Q9" i="12"/>
  <c r="B9" i="12"/>
  <c r="C8" i="12"/>
  <c r="D8" i="12"/>
  <c r="E8" i="12"/>
  <c r="F8" i="12"/>
  <c r="G8" i="12"/>
  <c r="H8" i="12"/>
  <c r="I8" i="12"/>
  <c r="J8" i="12"/>
  <c r="K8" i="12"/>
  <c r="L8" i="12"/>
  <c r="M8" i="12"/>
  <c r="N8" i="12"/>
  <c r="O8" i="12"/>
  <c r="P8" i="12"/>
  <c r="Q8" i="12"/>
  <c r="B8" i="12"/>
  <c r="C7" i="12"/>
  <c r="D7" i="12"/>
  <c r="E7" i="12"/>
  <c r="F7" i="12"/>
  <c r="G7" i="12"/>
  <c r="H7" i="12"/>
  <c r="I7" i="12"/>
  <c r="J7" i="12"/>
  <c r="K7" i="12"/>
  <c r="L7" i="12"/>
  <c r="M7" i="12"/>
  <c r="N7" i="12"/>
  <c r="O7" i="12"/>
  <c r="P7" i="12"/>
  <c r="Q7" i="12"/>
  <c r="B7" i="12"/>
  <c r="C6" i="12"/>
  <c r="D6" i="12"/>
  <c r="E6" i="12"/>
  <c r="F6" i="12"/>
  <c r="G6" i="12"/>
  <c r="H6" i="12"/>
  <c r="H10" i="12" s="1"/>
  <c r="I6" i="12"/>
  <c r="J6" i="12"/>
  <c r="K6" i="12"/>
  <c r="L6" i="12"/>
  <c r="M6" i="12"/>
  <c r="N6" i="12"/>
  <c r="O6" i="12"/>
  <c r="P6" i="12"/>
  <c r="Q6" i="12"/>
  <c r="B6" i="12"/>
  <c r="P20" i="17"/>
  <c r="O20" i="17"/>
  <c r="H20" i="17"/>
  <c r="G20" i="17"/>
  <c r="F20" i="17"/>
  <c r="E20" i="17"/>
  <c r="O19" i="17"/>
  <c r="M19" i="17"/>
  <c r="I19" i="17"/>
  <c r="F19" i="17"/>
  <c r="C19" i="17"/>
  <c r="B19" i="17"/>
  <c r="N17" i="17"/>
  <c r="M17" i="17"/>
  <c r="L17" i="17"/>
  <c r="J17" i="17"/>
  <c r="M16" i="17"/>
  <c r="L16" i="17"/>
  <c r="K16" i="17"/>
  <c r="J16" i="17"/>
  <c r="E16" i="17"/>
  <c r="D16" i="17"/>
  <c r="C16" i="17"/>
  <c r="N30" i="18"/>
  <c r="M30" i="18"/>
  <c r="L30" i="18"/>
  <c r="E30" i="18"/>
  <c r="D30" i="18"/>
  <c r="C30" i="18"/>
  <c r="B30" i="18"/>
  <c r="P14" i="18"/>
  <c r="M14" i="18"/>
  <c r="L14" i="18"/>
  <c r="J14" i="18"/>
  <c r="H14" i="18"/>
  <c r="G14" i="18"/>
  <c r="F14" i="18"/>
  <c r="E14" i="18"/>
  <c r="D14" i="18"/>
  <c r="L38" i="55"/>
  <c r="H36" i="56"/>
  <c r="P36" i="56"/>
  <c r="C36" i="56"/>
  <c r="G36" i="56"/>
  <c r="Q36" i="56"/>
  <c r="J37" i="55"/>
  <c r="I37" i="55"/>
  <c r="F38" i="54"/>
  <c r="B35" i="53"/>
  <c r="J35" i="53"/>
  <c r="N35" i="53"/>
  <c r="G35" i="53"/>
  <c r="K35" i="52"/>
  <c r="B35" i="52"/>
  <c r="R35" i="52"/>
  <c r="G9" i="56"/>
  <c r="O9" i="56"/>
  <c r="B9" i="56"/>
  <c r="J9" i="56"/>
  <c r="E9" i="56"/>
  <c r="D9" i="56"/>
  <c r="H9" i="56"/>
  <c r="P9" i="56"/>
  <c r="I9" i="55"/>
  <c r="Q9" i="55"/>
  <c r="D9" i="55"/>
  <c r="L9" i="55"/>
  <c r="C9" i="55"/>
  <c r="K9" i="55"/>
  <c r="F9" i="55"/>
  <c r="J9" i="55"/>
  <c r="R9" i="55"/>
  <c r="G9" i="53"/>
  <c r="O9" i="53"/>
  <c r="B9" i="53"/>
  <c r="F9" i="53"/>
  <c r="J9" i="53"/>
  <c r="N9" i="53"/>
  <c r="R9" i="53"/>
  <c r="H9" i="53"/>
  <c r="L9" i="53"/>
  <c r="P9" i="53"/>
  <c r="J43" i="52"/>
  <c r="J9" i="52"/>
  <c r="N9" i="52"/>
  <c r="R9" i="52"/>
  <c r="I9" i="52"/>
  <c r="Q9" i="52"/>
  <c r="H9" i="52"/>
  <c r="L9" i="52"/>
  <c r="C9" i="52"/>
  <c r="Q7" i="54"/>
  <c r="O38" i="54"/>
  <c r="O38" i="57" s="1"/>
  <c r="Q44" i="54"/>
  <c r="Q18" i="17"/>
  <c r="R39" i="57"/>
  <c r="F37" i="55"/>
  <c r="E9" i="55"/>
  <c r="F36" i="56"/>
  <c r="P35" i="53"/>
  <c r="E27" i="55"/>
  <c r="E47" i="55"/>
  <c r="M47" i="56"/>
  <c r="M26" i="56"/>
  <c r="I47" i="55"/>
  <c r="I27" i="55"/>
  <c r="I28" i="55" s="1"/>
  <c r="J34" i="52"/>
  <c r="I36" i="56"/>
  <c r="Q39" i="57"/>
  <c r="G35" i="52"/>
  <c r="C35" i="53"/>
  <c r="J39" i="57"/>
  <c r="R37" i="55"/>
  <c r="L35" i="53"/>
  <c r="K39" i="57"/>
  <c r="H39" i="57"/>
  <c r="H44" i="57" s="1"/>
  <c r="M36" i="56"/>
  <c r="L39" i="57"/>
  <c r="P39" i="57"/>
  <c r="J35" i="52"/>
  <c r="M39" i="57"/>
  <c r="P9" i="55"/>
  <c r="R35" i="53"/>
  <c r="D36" i="56"/>
  <c r="C35" i="52"/>
  <c r="N37" i="55"/>
  <c r="G39" i="57"/>
  <c r="O39" i="57"/>
  <c r="O27" i="55"/>
  <c r="O30" i="17" s="1"/>
  <c r="O47" i="55"/>
  <c r="K26" i="56"/>
  <c r="K48" i="56"/>
  <c r="K47" i="56"/>
  <c r="J26" i="56"/>
  <c r="J31" i="17" s="1"/>
  <c r="J47" i="56"/>
  <c r="R25" i="53"/>
  <c r="R43" i="53"/>
  <c r="N26" i="56"/>
  <c r="N31" i="17"/>
  <c r="N47" i="56"/>
  <c r="F47" i="56"/>
  <c r="F26" i="56"/>
  <c r="F31" i="17" s="1"/>
  <c r="M25" i="53"/>
  <c r="M28" i="17" s="1"/>
  <c r="M43" i="53"/>
  <c r="Q47" i="55"/>
  <c r="Q27" i="55"/>
  <c r="Q30" i="17"/>
  <c r="G43" i="52"/>
  <c r="K43" i="53"/>
  <c r="K25" i="53"/>
  <c r="K28" i="17"/>
  <c r="B25" i="53"/>
  <c r="B43" i="53"/>
  <c r="F39" i="54"/>
  <c r="F47" i="53"/>
  <c r="F6" i="17"/>
  <c r="E40" i="53"/>
  <c r="F46" i="53"/>
  <c r="F17" i="17" s="1"/>
  <c r="R25" i="52"/>
  <c r="R43" i="52"/>
  <c r="F27" i="55"/>
  <c r="F30" i="17"/>
  <c r="F47" i="55"/>
  <c r="M47" i="55"/>
  <c r="M27" i="55"/>
  <c r="M30" i="17"/>
  <c r="L27" i="55"/>
  <c r="L47" i="55"/>
  <c r="G47" i="56"/>
  <c r="G26" i="56"/>
  <c r="G31" i="17" s="1"/>
  <c r="F27" i="54"/>
  <c r="L37" i="55"/>
  <c r="O8" i="56"/>
  <c r="D35" i="52"/>
  <c r="G37" i="55"/>
  <c r="O35" i="53"/>
  <c r="P47" i="56"/>
  <c r="J44" i="54"/>
  <c r="J18" i="17"/>
  <c r="E48" i="55"/>
  <c r="M9" i="52"/>
  <c r="M9" i="55"/>
  <c r="F35" i="52"/>
  <c r="H8" i="53"/>
  <c r="I35" i="53"/>
  <c r="J7" i="54"/>
  <c r="D37" i="55"/>
  <c r="J36" i="56"/>
  <c r="T37" i="55"/>
  <c r="L47" i="56"/>
  <c r="O8" i="52"/>
  <c r="M9" i="56"/>
  <c r="F38" i="57"/>
  <c r="S22" i="62"/>
  <c r="N9" i="55"/>
  <c r="D35" i="53"/>
  <c r="K36" i="56"/>
  <c r="L44" i="54"/>
  <c r="L18" i="17"/>
  <c r="G9" i="55"/>
  <c r="Q37" i="55"/>
  <c r="G7" i="17"/>
  <c r="C22" i="54"/>
  <c r="C24" i="54" s="1"/>
  <c r="D9" i="52"/>
  <c r="C9" i="53"/>
  <c r="S9" i="55"/>
  <c r="S47" i="55"/>
  <c r="D27" i="55"/>
  <c r="D30" i="17"/>
  <c r="N35" i="52"/>
  <c r="F35" i="53"/>
  <c r="H21" i="17"/>
  <c r="R27" i="54"/>
  <c r="J45" i="54"/>
  <c r="D16" i="54"/>
  <c r="D16" i="57" s="1"/>
  <c r="P31" i="54"/>
  <c r="H11" i="54"/>
  <c r="H22" i="54"/>
  <c r="L16" i="54"/>
  <c r="L16" i="57" s="1"/>
  <c r="C7" i="54"/>
  <c r="H44" i="54"/>
  <c r="H18" i="17" s="1"/>
  <c r="P31" i="57"/>
  <c r="B6" i="54"/>
  <c r="B8" i="54" s="1"/>
  <c r="C45" i="54"/>
  <c r="L45" i="54"/>
  <c r="J9" i="54"/>
  <c r="E31" i="54"/>
  <c r="L31" i="57"/>
  <c r="B38" i="54"/>
  <c r="B38" i="57" s="1"/>
  <c r="D7" i="54"/>
  <c r="D9" i="54" s="1"/>
  <c r="B27" i="54"/>
  <c r="K45" i="54"/>
  <c r="G31" i="54"/>
  <c r="L10" i="12"/>
  <c r="J27" i="54"/>
  <c r="O7" i="54"/>
  <c r="E27" i="54"/>
  <c r="L38" i="54"/>
  <c r="L38" i="57" s="1"/>
  <c r="R38" i="54"/>
  <c r="R38" i="57" s="1"/>
  <c r="I6" i="54"/>
  <c r="I8" i="54" s="1"/>
  <c r="M16" i="54"/>
  <c r="M16" i="57"/>
  <c r="P27" i="54"/>
  <c r="R31" i="54"/>
  <c r="P44" i="54"/>
  <c r="P18" i="17"/>
  <c r="D10" i="12"/>
  <c r="I45" i="54"/>
  <c r="P6" i="54"/>
  <c r="P8" i="54" s="1"/>
  <c r="B31" i="54"/>
  <c r="C38" i="54"/>
  <c r="C38" i="57" s="1"/>
  <c r="M27" i="54"/>
  <c r="Q9" i="54"/>
  <c r="P38" i="54"/>
  <c r="P38" i="57" s="1"/>
  <c r="F45" i="54"/>
  <c r="H6" i="54"/>
  <c r="H8" i="54" s="1"/>
  <c r="F16" i="54"/>
  <c r="F16" i="57"/>
  <c r="G10" i="12"/>
  <c r="N6" i="54"/>
  <c r="N8" i="54"/>
  <c r="P7" i="54"/>
  <c r="P16" i="54"/>
  <c r="P16" i="57"/>
  <c r="F6" i="54"/>
  <c r="F8" i="54" s="1"/>
  <c r="M6" i="54"/>
  <c r="M8" i="54"/>
  <c r="H7" i="54"/>
  <c r="J11" i="54"/>
  <c r="J22" i="54" s="1"/>
  <c r="J42" i="54"/>
  <c r="E16" i="54"/>
  <c r="E16" i="57" s="1"/>
  <c r="R27" i="57"/>
  <c r="J7" i="17"/>
  <c r="K16" i="54"/>
  <c r="K16" i="57" s="1"/>
  <c r="O31" i="54"/>
  <c r="B11" i="54"/>
  <c r="B22" i="54"/>
  <c r="Q10" i="12"/>
  <c r="D6" i="54"/>
  <c r="D34" i="54"/>
  <c r="L11" i="54"/>
  <c r="L22" i="54" s="1"/>
  <c r="S7" i="54"/>
  <c r="S9" i="54" s="1"/>
  <c r="U11" i="54"/>
  <c r="T27" i="54"/>
  <c r="S6" i="54"/>
  <c r="S8" i="54"/>
  <c r="D11" i="54"/>
  <c r="D22" i="54" s="1"/>
  <c r="D42" i="54"/>
  <c r="P11" i="54"/>
  <c r="P22" i="54"/>
  <c r="P24" i="54" s="1"/>
  <c r="T7" i="54"/>
  <c r="T9" i="54" s="1"/>
  <c r="J45" i="57"/>
  <c r="J16" i="54"/>
  <c r="J16" i="57" s="1"/>
  <c r="C31" i="57"/>
  <c r="K31" i="54"/>
  <c r="S11" i="54"/>
  <c r="S22" i="54"/>
  <c r="U31" i="54"/>
  <c r="T38" i="54"/>
  <c r="T38" i="57"/>
  <c r="U44" i="57"/>
  <c r="G11" i="57"/>
  <c r="C42" i="54"/>
  <c r="Q7" i="17"/>
  <c r="Q10" i="17" s="1"/>
  <c r="M7" i="17"/>
  <c r="J6" i="54"/>
  <c r="F11" i="54"/>
  <c r="F22" i="54"/>
  <c r="F42" i="54" s="1"/>
  <c r="N11" i="54"/>
  <c r="N22" i="54"/>
  <c r="I16" i="54"/>
  <c r="I16" i="57" s="1"/>
  <c r="Q16" i="54"/>
  <c r="Q16" i="57" s="1"/>
  <c r="L7" i="57"/>
  <c r="L9" i="57" s="1"/>
  <c r="O16" i="54"/>
  <c r="O16" i="57"/>
  <c r="B27" i="57"/>
  <c r="F27" i="57"/>
  <c r="J27" i="57"/>
  <c r="C31" i="54"/>
  <c r="K38" i="54"/>
  <c r="K38" i="57" s="1"/>
  <c r="U7" i="54"/>
  <c r="U9" i="54"/>
  <c r="S16" i="54"/>
  <c r="S16" i="57" s="1"/>
  <c r="U27" i="54"/>
  <c r="M43" i="52"/>
  <c r="M25" i="52"/>
  <c r="M44" i="52" s="1"/>
  <c r="G25" i="53"/>
  <c r="G43" i="53"/>
  <c r="B25" i="52"/>
  <c r="B27" i="17" s="1"/>
  <c r="B43" i="52"/>
  <c r="F43" i="53"/>
  <c r="F25" i="53"/>
  <c r="F34" i="53" s="1"/>
  <c r="I43" i="53"/>
  <c r="I25" i="53"/>
  <c r="I44" i="53" s="1"/>
  <c r="G27" i="55"/>
  <c r="G30" i="17" s="1"/>
  <c r="G47" i="55"/>
  <c r="J27" i="55"/>
  <c r="J30" i="17"/>
  <c r="J47" i="55"/>
  <c r="Q47" i="56"/>
  <c r="Q26" i="56"/>
  <c r="D25" i="53"/>
  <c r="D45" i="53"/>
  <c r="D43" i="53"/>
  <c r="Q43" i="53"/>
  <c r="Q25" i="53"/>
  <c r="D25" i="52"/>
  <c r="D27" i="17"/>
  <c r="D43" i="52"/>
  <c r="I25" i="52"/>
  <c r="I26" i="52" s="1"/>
  <c r="I43" i="52"/>
  <c r="F39" i="57"/>
  <c r="F44" i="54"/>
  <c r="F18" i="17" s="1"/>
  <c r="P47" i="55"/>
  <c r="P27" i="55"/>
  <c r="P30" i="17"/>
  <c r="B47" i="56"/>
  <c r="B26" i="56"/>
  <c r="B31" i="17"/>
  <c r="H43" i="52"/>
  <c r="K43" i="52"/>
  <c r="K25" i="52"/>
  <c r="K27" i="17" s="1"/>
  <c r="N25" i="52"/>
  <c r="N27" i="17"/>
  <c r="N43" i="52"/>
  <c r="Q43" i="52"/>
  <c r="Q25" i="52"/>
  <c r="Q27" i="17" s="1"/>
  <c r="L25" i="53"/>
  <c r="L45" i="53" s="1"/>
  <c r="L43" i="53"/>
  <c r="O25" i="53"/>
  <c r="O43" i="53"/>
  <c r="R27" i="55"/>
  <c r="R47" i="55"/>
  <c r="S25" i="53"/>
  <c r="S45" i="53" s="1"/>
  <c r="S43" i="53"/>
  <c r="P43" i="52"/>
  <c r="N43" i="53"/>
  <c r="N25" i="53"/>
  <c r="H47" i="55"/>
  <c r="H27" i="55"/>
  <c r="K47" i="55"/>
  <c r="K27" i="55"/>
  <c r="K30" i="17" s="1"/>
  <c r="T25" i="53"/>
  <c r="T26" i="53" s="1"/>
  <c r="T43" i="53"/>
  <c r="R27" i="56"/>
  <c r="B10" i="12"/>
  <c r="O10" i="12"/>
  <c r="K10" i="12"/>
  <c r="L35" i="52"/>
  <c r="G16" i="54"/>
  <c r="G16" i="57"/>
  <c r="I7" i="54"/>
  <c r="U25" i="53"/>
  <c r="U45" i="53"/>
  <c r="T35" i="53"/>
  <c r="T31" i="54"/>
  <c r="S38" i="54"/>
  <c r="S38" i="57" s="1"/>
  <c r="T44" i="54"/>
  <c r="S36" i="55"/>
  <c r="S48" i="55"/>
  <c r="T39" i="57"/>
  <c r="T44" i="57" s="1"/>
  <c r="T30" i="57"/>
  <c r="U26" i="57"/>
  <c r="S17" i="57"/>
  <c r="U10" i="57"/>
  <c r="U11" i="57" s="1"/>
  <c r="U22" i="57" s="1"/>
  <c r="H35" i="52"/>
  <c r="M35" i="53"/>
  <c r="C37" i="55"/>
  <c r="K37" i="55"/>
  <c r="B36" i="56"/>
  <c r="R36" i="56"/>
  <c r="F45" i="57"/>
  <c r="I27" i="54"/>
  <c r="K31" i="57"/>
  <c r="G38" i="54"/>
  <c r="G38" i="57" s="1"/>
  <c r="I44" i="54"/>
  <c r="I18" i="17"/>
  <c r="S9" i="53"/>
  <c r="U6" i="54"/>
  <c r="U8" i="54" s="1"/>
  <c r="U16" i="54"/>
  <c r="U16" i="57"/>
  <c r="U45" i="54"/>
  <c r="S44" i="54"/>
  <c r="T36" i="56"/>
  <c r="S37" i="57"/>
  <c r="U30" i="57"/>
  <c r="T17" i="57"/>
  <c r="L48" i="56"/>
  <c r="N10" i="12"/>
  <c r="F10" i="12"/>
  <c r="N36" i="56"/>
  <c r="J11" i="57"/>
  <c r="J22" i="57"/>
  <c r="N11" i="57"/>
  <c r="R11" i="57"/>
  <c r="R22" i="57"/>
  <c r="M11" i="54"/>
  <c r="M22" i="54" s="1"/>
  <c r="D27" i="54"/>
  <c r="O45" i="54"/>
  <c r="J31" i="54"/>
  <c r="T6" i="54"/>
  <c r="T8" i="54"/>
  <c r="S27" i="54"/>
  <c r="T45" i="54"/>
  <c r="U38" i="54"/>
  <c r="U38" i="57" s="1"/>
  <c r="T9" i="55"/>
  <c r="T37" i="57"/>
  <c r="S26" i="57"/>
  <c r="S27" i="57"/>
  <c r="S10" i="57"/>
  <c r="R48" i="56"/>
  <c r="F7" i="54"/>
  <c r="F34" i="54" s="1"/>
  <c r="E38" i="54"/>
  <c r="E38" i="57" s="1"/>
  <c r="M31" i="54"/>
  <c r="Q31" i="54"/>
  <c r="I36" i="57"/>
  <c r="I27" i="57"/>
  <c r="S45" i="54"/>
  <c r="U44" i="54"/>
  <c r="T47" i="55"/>
  <c r="S39" i="57"/>
  <c r="S44" i="57"/>
  <c r="U37" i="57"/>
  <c r="T36" i="57"/>
  <c r="S30" i="57"/>
  <c r="S7" i="57"/>
  <c r="S9" i="57" s="1"/>
  <c r="T26" i="57"/>
  <c r="T10" i="57"/>
  <c r="M10" i="12"/>
  <c r="J10" i="12"/>
  <c r="C10" i="12"/>
  <c r="P10" i="12"/>
  <c r="I10" i="12"/>
  <c r="S45" i="57"/>
  <c r="S36" i="56"/>
  <c r="U47" i="56"/>
  <c r="U26" i="56"/>
  <c r="T26" i="56"/>
  <c r="U36" i="56"/>
  <c r="S8" i="56"/>
  <c r="T36" i="55"/>
  <c r="U22" i="54"/>
  <c r="Q9" i="57"/>
  <c r="N9" i="54"/>
  <c r="N34" i="54"/>
  <c r="D6" i="57"/>
  <c r="D11" i="57"/>
  <c r="D22" i="57" s="1"/>
  <c r="H6" i="57"/>
  <c r="H11" i="57"/>
  <c r="H22" i="57" s="1"/>
  <c r="L6" i="57"/>
  <c r="L8" i="57" s="1"/>
  <c r="L11" i="57"/>
  <c r="L22" i="57" s="1"/>
  <c r="L42" i="57" s="1"/>
  <c r="D7" i="57"/>
  <c r="H7" i="57"/>
  <c r="E10" i="12"/>
  <c r="R6" i="57"/>
  <c r="R8" i="57"/>
  <c r="B31" i="57"/>
  <c r="R45" i="57"/>
  <c r="O9" i="54"/>
  <c r="P9" i="57"/>
  <c r="C25" i="54"/>
  <c r="C43" i="54"/>
  <c r="O6" i="57"/>
  <c r="O11" i="57"/>
  <c r="C7" i="57"/>
  <c r="M44" i="57"/>
  <c r="M21" i="17" s="1"/>
  <c r="F11" i="57"/>
  <c r="F22" i="57"/>
  <c r="F6" i="57"/>
  <c r="F8" i="57"/>
  <c r="J7" i="57"/>
  <c r="R44" i="57"/>
  <c r="R7" i="57"/>
  <c r="P44" i="57"/>
  <c r="P21" i="17"/>
  <c r="H42" i="54"/>
  <c r="H24" i="54"/>
  <c r="H29" i="17"/>
  <c r="E11" i="57"/>
  <c r="M7" i="57"/>
  <c r="M9" i="57" s="1"/>
  <c r="L45" i="57"/>
  <c r="Q31" i="57"/>
  <c r="P6" i="57"/>
  <c r="P8" i="57"/>
  <c r="L44" i="57"/>
  <c r="L21" i="17"/>
  <c r="K22" i="54"/>
  <c r="K15" i="57"/>
  <c r="K17" i="57"/>
  <c r="E26" i="57"/>
  <c r="E27" i="57"/>
  <c r="F30" i="57"/>
  <c r="O30" i="57"/>
  <c r="G37" i="57"/>
  <c r="R44" i="54"/>
  <c r="E45" i="54"/>
  <c r="M44" i="54"/>
  <c r="M18" i="17" s="1"/>
  <c r="N45" i="54"/>
  <c r="M45" i="54"/>
  <c r="E6" i="54"/>
  <c r="E8" i="54"/>
  <c r="K6" i="54"/>
  <c r="K8" i="54"/>
  <c r="O6" i="54"/>
  <c r="O8" i="54" s="1"/>
  <c r="R6" i="54"/>
  <c r="R7" i="54"/>
  <c r="R11" i="54"/>
  <c r="R22" i="54" s="1"/>
  <c r="K44" i="54"/>
  <c r="K18" i="17" s="1"/>
  <c r="R16" i="54"/>
  <c r="R16" i="57"/>
  <c r="O27" i="54"/>
  <c r="Q38" i="54"/>
  <c r="Q38" i="57"/>
  <c r="E11" i="54"/>
  <c r="E22" i="54" s="1"/>
  <c r="E7" i="54"/>
  <c r="E9" i="54" s="1"/>
  <c r="G11" i="54"/>
  <c r="G22" i="54"/>
  <c r="O11" i="54"/>
  <c r="O22" i="54" s="1"/>
  <c r="M38" i="54"/>
  <c r="M38" i="57" s="1"/>
  <c r="O44" i="54"/>
  <c r="O18" i="17"/>
  <c r="B10" i="57"/>
  <c r="Q10" i="57"/>
  <c r="E15" i="57"/>
  <c r="N15" i="57"/>
  <c r="G18" i="57"/>
  <c r="M23" i="57"/>
  <c r="M45" i="57" s="1"/>
  <c r="M26" i="57"/>
  <c r="M27" i="57" s="1"/>
  <c r="D36" i="57"/>
  <c r="D45" i="57"/>
  <c r="J37" i="57"/>
  <c r="J31" i="57"/>
  <c r="I39" i="57"/>
  <c r="K10" i="57"/>
  <c r="I30" i="57"/>
  <c r="G45" i="54"/>
  <c r="R45" i="54"/>
  <c r="B45" i="54"/>
  <c r="J38" i="54"/>
  <c r="J38" i="57" s="1"/>
  <c r="L7" i="54"/>
  <c r="N27" i="54"/>
  <c r="F31" i="54"/>
  <c r="L31" i="54"/>
  <c r="M7" i="54"/>
  <c r="Q27" i="54"/>
  <c r="C27" i="54"/>
  <c r="C33" i="54" s="1"/>
  <c r="C10" i="57"/>
  <c r="B15" i="57"/>
  <c r="G15" i="57"/>
  <c r="O36" i="57"/>
  <c r="E37" i="57"/>
  <c r="E31" i="57" s="1"/>
  <c r="M37" i="57"/>
  <c r="M31" i="57"/>
  <c r="D38" i="54"/>
  <c r="D38" i="57"/>
  <c r="N38" i="54"/>
  <c r="N38" i="57" s="1"/>
  <c r="L6" i="54"/>
  <c r="L34" i="54" s="1"/>
  <c r="H16" i="54"/>
  <c r="H16" i="57"/>
  <c r="L27" i="54"/>
  <c r="I11" i="54"/>
  <c r="I22" i="54"/>
  <c r="G44" i="54"/>
  <c r="G18" i="17"/>
  <c r="K44" i="57"/>
  <c r="K21" i="17" s="1"/>
  <c r="N45" i="53"/>
  <c r="N28" i="17"/>
  <c r="F28" i="17"/>
  <c r="M48" i="56"/>
  <c r="M31" i="17"/>
  <c r="M27" i="56"/>
  <c r="K27" i="56"/>
  <c r="K31" i="17"/>
  <c r="Q45" i="53"/>
  <c r="Q28" i="17"/>
  <c r="E36" i="55"/>
  <c r="E30" i="17"/>
  <c r="E28" i="55"/>
  <c r="O45" i="53"/>
  <c r="O28" i="17"/>
  <c r="G45" i="53"/>
  <c r="G28" i="17"/>
  <c r="J44" i="57"/>
  <c r="J21" i="17"/>
  <c r="Q44" i="57"/>
  <c r="Q21" i="17" s="1"/>
  <c r="I44" i="57"/>
  <c r="I21" i="17" s="1"/>
  <c r="L28" i="17"/>
  <c r="M35" i="56"/>
  <c r="I48" i="55"/>
  <c r="I30" i="17"/>
  <c r="I36" i="55"/>
  <c r="D40" i="53"/>
  <c r="D28" i="17" s="1"/>
  <c r="E47" i="53"/>
  <c r="E6" i="17"/>
  <c r="E7" i="17" s="1"/>
  <c r="E46" i="53"/>
  <c r="E17" i="17"/>
  <c r="F48" i="55"/>
  <c r="F28" i="55"/>
  <c r="F36" i="55"/>
  <c r="Q28" i="55"/>
  <c r="Q36" i="55"/>
  <c r="Q48" i="55"/>
  <c r="D24" i="54"/>
  <c r="E39" i="54"/>
  <c r="O48" i="55"/>
  <c r="O36" i="55"/>
  <c r="O28" i="55"/>
  <c r="G48" i="56"/>
  <c r="G27" i="56"/>
  <c r="G35" i="56"/>
  <c r="K45" i="53"/>
  <c r="K26" i="53"/>
  <c r="K44" i="53"/>
  <c r="K34" i="53"/>
  <c r="N35" i="56"/>
  <c r="N27" i="56"/>
  <c r="N48" i="56"/>
  <c r="B45" i="53"/>
  <c r="B26" i="53"/>
  <c r="B44" i="53"/>
  <c r="B34" i="53"/>
  <c r="D36" i="55"/>
  <c r="D48" i="55"/>
  <c r="D28" i="55"/>
  <c r="G44" i="52"/>
  <c r="G26" i="52"/>
  <c r="G34" i="52"/>
  <c r="J48" i="56"/>
  <c r="J35" i="56"/>
  <c r="J27" i="56"/>
  <c r="M28" i="55"/>
  <c r="M36" i="55"/>
  <c r="M48" i="55"/>
  <c r="R45" i="53"/>
  <c r="R34" i="53"/>
  <c r="R26" i="53"/>
  <c r="R44" i="53"/>
  <c r="M44" i="53"/>
  <c r="M45" i="53"/>
  <c r="M26" i="53"/>
  <c r="M34" i="53"/>
  <c r="R26" i="52"/>
  <c r="R44" i="52"/>
  <c r="R34" i="52"/>
  <c r="F35" i="56"/>
  <c r="F48" i="56"/>
  <c r="F27" i="56"/>
  <c r="K35" i="56"/>
  <c r="U34" i="54"/>
  <c r="B34" i="54"/>
  <c r="J24" i="54"/>
  <c r="J29" i="17"/>
  <c r="S34" i="54"/>
  <c r="P9" i="54"/>
  <c r="P34" i="54"/>
  <c r="D8" i="54"/>
  <c r="H34" i="54"/>
  <c r="H9" i="54"/>
  <c r="P42" i="54"/>
  <c r="T6" i="57"/>
  <c r="T8" i="57" s="1"/>
  <c r="L42" i="54"/>
  <c r="L24" i="54"/>
  <c r="S6" i="57"/>
  <c r="S8" i="57"/>
  <c r="J8" i="54"/>
  <c r="J34" i="54"/>
  <c r="T31" i="57"/>
  <c r="T27" i="57"/>
  <c r="S31" i="57"/>
  <c r="S33" i="57" s="1"/>
  <c r="F9" i="54"/>
  <c r="H48" i="55"/>
  <c r="Q34" i="52"/>
  <c r="Q26" i="52"/>
  <c r="Q44" i="52"/>
  <c r="K44" i="52"/>
  <c r="K34" i="52"/>
  <c r="K26" i="52"/>
  <c r="I34" i="52"/>
  <c r="D26" i="52"/>
  <c r="D44" i="52"/>
  <c r="D34" i="52"/>
  <c r="D34" i="53"/>
  <c r="D26" i="53"/>
  <c r="D44" i="53"/>
  <c r="J36" i="55"/>
  <c r="J48" i="55"/>
  <c r="J28" i="55"/>
  <c r="B44" i="52"/>
  <c r="B26" i="52"/>
  <c r="B34" i="52"/>
  <c r="U31" i="57"/>
  <c r="T7" i="57"/>
  <c r="T9" i="57" s="1"/>
  <c r="S44" i="53"/>
  <c r="S26" i="53"/>
  <c r="S34" i="53"/>
  <c r="R48" i="55"/>
  <c r="R28" i="55"/>
  <c r="R36" i="55"/>
  <c r="L44" i="53"/>
  <c r="L34" i="53"/>
  <c r="N44" i="52"/>
  <c r="N34" i="52"/>
  <c r="N26" i="52"/>
  <c r="P48" i="55"/>
  <c r="P28" i="55"/>
  <c r="P36" i="55"/>
  <c r="M26" i="52"/>
  <c r="M34" i="52"/>
  <c r="E45" i="57"/>
  <c r="O34" i="54"/>
  <c r="I45" i="57"/>
  <c r="U7" i="57"/>
  <c r="I34" i="54"/>
  <c r="K36" i="55"/>
  <c r="K48" i="55"/>
  <c r="K28" i="55"/>
  <c r="N44" i="53"/>
  <c r="N34" i="53"/>
  <c r="N26" i="53"/>
  <c r="F44" i="52"/>
  <c r="G48" i="55"/>
  <c r="G28" i="55"/>
  <c r="G36" i="55"/>
  <c r="G34" i="53"/>
  <c r="G26" i="53"/>
  <c r="G44" i="53"/>
  <c r="T34" i="54"/>
  <c r="S11" i="57"/>
  <c r="S22" i="57"/>
  <c r="S24" i="57"/>
  <c r="U44" i="53"/>
  <c r="U26" i="53"/>
  <c r="U34" i="53"/>
  <c r="T34" i="53"/>
  <c r="T44" i="53"/>
  <c r="O26" i="53"/>
  <c r="O44" i="53"/>
  <c r="O34" i="53"/>
  <c r="B48" i="56"/>
  <c r="B27" i="56"/>
  <c r="B35" i="56"/>
  <c r="Q34" i="53"/>
  <c r="Q26" i="53"/>
  <c r="Q44" i="53"/>
  <c r="F26" i="53"/>
  <c r="F44" i="53"/>
  <c r="U27" i="56"/>
  <c r="U48" i="56"/>
  <c r="U35" i="56"/>
  <c r="T27" i="56"/>
  <c r="T48" i="56"/>
  <c r="F24" i="57"/>
  <c r="F42" i="57"/>
  <c r="G42" i="54"/>
  <c r="G24" i="54"/>
  <c r="G29" i="17"/>
  <c r="M34" i="54"/>
  <c r="M9" i="54"/>
  <c r="N7" i="57"/>
  <c r="N22" i="57"/>
  <c r="B6" i="57"/>
  <c r="B8" i="57"/>
  <c r="H25" i="54"/>
  <c r="H43" i="54"/>
  <c r="C11" i="57"/>
  <c r="C22" i="57"/>
  <c r="C24" i="57" s="1"/>
  <c r="F31" i="57"/>
  <c r="F7" i="57"/>
  <c r="K24" i="54"/>
  <c r="K29" i="17" s="1"/>
  <c r="K42" i="54"/>
  <c r="P43" i="54"/>
  <c r="J25" i="54"/>
  <c r="J43" i="54"/>
  <c r="J33" i="54"/>
  <c r="C9" i="57"/>
  <c r="E6" i="57"/>
  <c r="E8" i="57"/>
  <c r="O27" i="57"/>
  <c r="K34" i="54"/>
  <c r="D8" i="57"/>
  <c r="M11" i="57"/>
  <c r="M22" i="57"/>
  <c r="O8" i="57"/>
  <c r="Q6" i="57"/>
  <c r="K7" i="57"/>
  <c r="K45" i="57"/>
  <c r="J24" i="57"/>
  <c r="J32" i="17" s="1"/>
  <c r="J42" i="57"/>
  <c r="D34" i="57"/>
  <c r="D43" i="54"/>
  <c r="D25" i="54"/>
  <c r="I24" i="54"/>
  <c r="I29" i="17" s="1"/>
  <c r="I42" i="54"/>
  <c r="G22" i="57"/>
  <c r="L9" i="54"/>
  <c r="K11" i="57"/>
  <c r="K22" i="57"/>
  <c r="K24" i="57" s="1"/>
  <c r="E7" i="57"/>
  <c r="E22" i="57"/>
  <c r="E42" i="57" s="1"/>
  <c r="E34" i="54"/>
  <c r="R9" i="54"/>
  <c r="J34" i="57"/>
  <c r="J9" i="57"/>
  <c r="G44" i="57"/>
  <c r="G21" i="17" s="1"/>
  <c r="D27" i="57"/>
  <c r="L34" i="57"/>
  <c r="N45" i="57"/>
  <c r="P34" i="57"/>
  <c r="G45" i="57"/>
  <c r="S34" i="57"/>
  <c r="L33" i="54"/>
  <c r="L29" i="17"/>
  <c r="E39" i="57"/>
  <c r="E32" i="17" s="1"/>
  <c r="E44" i="54"/>
  <c r="E18" i="17" s="1"/>
  <c r="D47" i="53"/>
  <c r="D46" i="53"/>
  <c r="D17" i="17" s="1"/>
  <c r="D39" i="54"/>
  <c r="D44" i="54" s="1"/>
  <c r="D18" i="17" s="1"/>
  <c r="C40" i="53"/>
  <c r="C39" i="54" s="1"/>
  <c r="D6" i="17"/>
  <c r="D7" i="17" s="1"/>
  <c r="S42" i="57"/>
  <c r="L43" i="54"/>
  <c r="L25" i="54"/>
  <c r="T34" i="57"/>
  <c r="U9" i="57"/>
  <c r="S43" i="57"/>
  <c r="S25" i="57"/>
  <c r="K42" i="57"/>
  <c r="K43" i="54"/>
  <c r="K25" i="54"/>
  <c r="E24" i="57"/>
  <c r="E43" i="57" s="1"/>
  <c r="J43" i="57"/>
  <c r="J33" i="57"/>
  <c r="J25" i="57"/>
  <c r="Q34" i="57"/>
  <c r="C42" i="57"/>
  <c r="G42" i="57"/>
  <c r="G24" i="57"/>
  <c r="G32" i="17" s="1"/>
  <c r="K9" i="57"/>
  <c r="F9" i="57"/>
  <c r="F34" i="57"/>
  <c r="E9" i="57"/>
  <c r="E34" i="57"/>
  <c r="I25" i="54"/>
  <c r="I43" i="54"/>
  <c r="N42" i="57"/>
  <c r="N24" i="57"/>
  <c r="G43" i="54"/>
  <c r="G25" i="54"/>
  <c r="E44" i="57"/>
  <c r="E21" i="17"/>
  <c r="C47" i="53"/>
  <c r="C6" i="17"/>
  <c r="C7" i="17" s="1"/>
  <c r="C10" i="17" s="1"/>
  <c r="B40" i="53"/>
  <c r="B6" i="17" s="1"/>
  <c r="B7" i="17" s="1"/>
  <c r="B10" i="17" s="1"/>
  <c r="B28" i="17"/>
  <c r="C46" i="53"/>
  <c r="C17" i="17" s="1"/>
  <c r="K25" i="57"/>
  <c r="N25" i="57"/>
  <c r="N43" i="57"/>
  <c r="G25" i="57"/>
  <c r="E25" i="57"/>
  <c r="E33" i="57"/>
  <c r="C39" i="57"/>
  <c r="B47" i="53"/>
  <c r="B46" i="53"/>
  <c r="B17" i="17" s="1"/>
  <c r="B39" i="54"/>
  <c r="B39" i="57" s="1"/>
  <c r="B44" i="54"/>
  <c r="B18" i="17" s="1"/>
  <c r="M10" i="17" l="1"/>
  <c r="D10" i="17"/>
  <c r="H10" i="17"/>
  <c r="E10" i="17"/>
  <c r="F7" i="17"/>
  <c r="F10" i="17" s="1"/>
  <c r="N7" i="17"/>
  <c r="N10" i="17" s="1"/>
  <c r="I7" i="17"/>
  <c r="I10" i="17" s="1"/>
  <c r="V10" i="12"/>
  <c r="Y10" i="12"/>
  <c r="U42" i="57"/>
  <c r="U24" i="57"/>
  <c r="N24" i="54"/>
  <c r="N42" i="54"/>
  <c r="Q31" i="17"/>
  <c r="Q48" i="56"/>
  <c r="Q35" i="56"/>
  <c r="Q27" i="56"/>
  <c r="E9" i="52"/>
  <c r="E35" i="52"/>
  <c r="J43" i="53"/>
  <c r="J25" i="53"/>
  <c r="G31" i="57"/>
  <c r="G7" i="57"/>
  <c r="B44" i="57"/>
  <c r="B21" i="17" s="1"/>
  <c r="I11" i="57"/>
  <c r="I22" i="57" s="1"/>
  <c r="M6" i="57"/>
  <c r="R8" i="54"/>
  <c r="R34" i="54"/>
  <c r="S47" i="56"/>
  <c r="S26" i="56"/>
  <c r="L30" i="17"/>
  <c r="L28" i="55"/>
  <c r="L36" i="55"/>
  <c r="L48" i="55"/>
  <c r="O25" i="52"/>
  <c r="O43" i="52"/>
  <c r="Q9" i="53"/>
  <c r="Q35" i="53"/>
  <c r="D26" i="56"/>
  <c r="D47" i="56"/>
  <c r="O44" i="57"/>
  <c r="O21" i="17" s="1"/>
  <c r="O22" i="57"/>
  <c r="O7" i="57"/>
  <c r="B45" i="57"/>
  <c r="B11" i="57"/>
  <c r="B22" i="57" s="1"/>
  <c r="G26" i="57"/>
  <c r="G6" i="54"/>
  <c r="G27" i="54"/>
  <c r="G33" i="54" s="1"/>
  <c r="N6" i="57"/>
  <c r="N8" i="57" s="1"/>
  <c r="N27" i="57"/>
  <c r="L24" i="57"/>
  <c r="F25" i="57"/>
  <c r="F33" i="57"/>
  <c r="F43" i="57"/>
  <c r="O45" i="57"/>
  <c r="O24" i="54"/>
  <c r="O42" i="54"/>
  <c r="R34" i="57"/>
  <c r="R9" i="57"/>
  <c r="H42" i="57"/>
  <c r="H24" i="57"/>
  <c r="U42" i="54"/>
  <c r="U24" i="54"/>
  <c r="U27" i="57"/>
  <c r="U6" i="57"/>
  <c r="H30" i="17"/>
  <c r="H28" i="55"/>
  <c r="H36" i="55"/>
  <c r="B42" i="54"/>
  <c r="B24" i="54"/>
  <c r="P34" i="52"/>
  <c r="P27" i="17"/>
  <c r="P26" i="52"/>
  <c r="P44" i="52"/>
  <c r="I34" i="53"/>
  <c r="I26" i="53"/>
  <c r="I45" i="53"/>
  <c r="I28" i="17"/>
  <c r="U27" i="55"/>
  <c r="U47" i="55"/>
  <c r="M42" i="57"/>
  <c r="M24" i="57"/>
  <c r="O37" i="55"/>
  <c r="K32" i="17"/>
  <c r="K43" i="57"/>
  <c r="C25" i="57"/>
  <c r="C43" i="57"/>
  <c r="B7" i="57"/>
  <c r="C34" i="54"/>
  <c r="C9" i="54"/>
  <c r="F34" i="52"/>
  <c r="F27" i="17"/>
  <c r="F26" i="52"/>
  <c r="M24" i="54"/>
  <c r="M42" i="54"/>
  <c r="I37" i="57"/>
  <c r="I31" i="54"/>
  <c r="I33" i="54" s="1"/>
  <c r="I38" i="54"/>
  <c r="I38" i="57" s="1"/>
  <c r="I9" i="54"/>
  <c r="I31" i="57"/>
  <c r="I7" i="57"/>
  <c r="Q11" i="57"/>
  <c r="Q22" i="57" s="1"/>
  <c r="C44" i="54"/>
  <c r="C18" i="17" s="1"/>
  <c r="C29" i="17"/>
  <c r="R42" i="54"/>
  <c r="R24" i="54"/>
  <c r="D42" i="57"/>
  <c r="D24" i="57"/>
  <c r="P25" i="54"/>
  <c r="P29" i="17"/>
  <c r="P33" i="54"/>
  <c r="R24" i="57"/>
  <c r="R42" i="57"/>
  <c r="C25" i="52"/>
  <c r="C43" i="52"/>
  <c r="I26" i="56"/>
  <c r="I47" i="56"/>
  <c r="C44" i="57"/>
  <c r="C21" i="17" s="1"/>
  <c r="C32" i="17"/>
  <c r="E24" i="54"/>
  <c r="E42" i="54"/>
  <c r="H34" i="57"/>
  <c r="H9" i="57"/>
  <c r="F44" i="57"/>
  <c r="F21" i="17" s="1"/>
  <c r="F32" i="17"/>
  <c r="S42" i="54"/>
  <c r="S24" i="54"/>
  <c r="H27" i="17"/>
  <c r="H44" i="52"/>
  <c r="H34" i="52"/>
  <c r="H26" i="52"/>
  <c r="K9" i="53"/>
  <c r="K35" i="53"/>
  <c r="H37" i="55"/>
  <c r="H9" i="55"/>
  <c r="E47" i="56"/>
  <c r="E26" i="56"/>
  <c r="H27" i="57"/>
  <c r="D37" i="57"/>
  <c r="D31" i="54"/>
  <c r="D33" i="54" s="1"/>
  <c r="D29" i="17"/>
  <c r="L8" i="54"/>
  <c r="T45" i="53"/>
  <c r="I27" i="17"/>
  <c r="F45" i="53"/>
  <c r="M27" i="17"/>
  <c r="F24" i="54"/>
  <c r="E43" i="52"/>
  <c r="E25" i="52"/>
  <c r="L25" i="52"/>
  <c r="L43" i="52"/>
  <c r="N27" i="55"/>
  <c r="N47" i="55"/>
  <c r="U9" i="55"/>
  <c r="U37" i="55"/>
  <c r="I8" i="52"/>
  <c r="I35" i="52"/>
  <c r="Q8" i="52"/>
  <c r="Q35" i="52"/>
  <c r="E35" i="53"/>
  <c r="E9" i="53"/>
  <c r="B37" i="55"/>
  <c r="B9" i="55"/>
  <c r="Q36" i="57"/>
  <c r="Q45" i="54"/>
  <c r="T18" i="57"/>
  <c r="T16" i="54"/>
  <c r="T16" i="57" s="1"/>
  <c r="G43" i="57"/>
  <c r="D39" i="57"/>
  <c r="L26" i="53"/>
  <c r="F43" i="52"/>
  <c r="J10" i="17"/>
  <c r="P9" i="52"/>
  <c r="P35" i="52"/>
  <c r="C43" i="53"/>
  <c r="C25" i="53"/>
  <c r="H25" i="53"/>
  <c r="H43" i="53"/>
  <c r="B27" i="55"/>
  <c r="B47" i="55"/>
  <c r="O47" i="56"/>
  <c r="O26" i="56"/>
  <c r="Q11" i="54"/>
  <c r="Q22" i="54" s="1"/>
  <c r="Q6" i="54"/>
  <c r="N17" i="57"/>
  <c r="N16" i="54"/>
  <c r="N16" i="57" s="1"/>
  <c r="C26" i="57"/>
  <c r="C6" i="54"/>
  <c r="C8" i="54" s="1"/>
  <c r="U9" i="53"/>
  <c r="U35" i="53"/>
  <c r="C47" i="55"/>
  <c r="C27" i="55"/>
  <c r="K26" i="57"/>
  <c r="K27" i="54"/>
  <c r="K33" i="54" s="1"/>
  <c r="N44" i="54"/>
  <c r="N18" i="17" s="1"/>
  <c r="N39" i="57"/>
  <c r="I44" i="52"/>
  <c r="R47" i="56"/>
  <c r="L36" i="56"/>
  <c r="L9" i="56"/>
  <c r="L31" i="17"/>
  <c r="L35" i="56"/>
  <c r="L27" i="56"/>
  <c r="P35" i="56"/>
  <c r="P48" i="56"/>
  <c r="P27" i="56"/>
  <c r="L27" i="57"/>
  <c r="T28" i="55"/>
  <c r="P25" i="53"/>
  <c r="J44" i="52"/>
  <c r="J26" i="52"/>
  <c r="J27" i="17"/>
  <c r="E25" i="53"/>
  <c r="E43" i="53"/>
  <c r="C47" i="56"/>
  <c r="C26" i="56"/>
  <c r="H26" i="56"/>
  <c r="H47" i="56"/>
  <c r="P23" i="57"/>
  <c r="P45" i="54"/>
  <c r="H36" i="57"/>
  <c r="H38" i="54"/>
  <c r="H38" i="57" s="1"/>
  <c r="H45" i="54"/>
  <c r="H27" i="54"/>
  <c r="H33" i="54" s="1"/>
  <c r="N37" i="57"/>
  <c r="N31" i="57" s="1"/>
  <c r="N33" i="57" s="1"/>
  <c r="N31" i="54"/>
  <c r="T23" i="57"/>
  <c r="T11" i="54"/>
  <c r="T22" i="54" s="1"/>
  <c r="S8" i="55"/>
  <c r="S37" i="55"/>
  <c r="P10" i="17"/>
  <c r="O10" i="17"/>
  <c r="G10" i="17"/>
  <c r="Z10" i="12"/>
  <c r="AA7" i="17"/>
  <c r="AA10" i="17" s="1"/>
  <c r="W7" i="17"/>
  <c r="W10" i="17" s="1"/>
  <c r="V7" i="17"/>
  <c r="V10" i="17" s="1"/>
  <c r="R10" i="12"/>
  <c r="U10" i="12"/>
  <c r="T10" i="12"/>
  <c r="W10" i="12"/>
  <c r="U7" i="17"/>
  <c r="U10" i="17" s="1"/>
  <c r="S10" i="12"/>
  <c r="R7" i="17"/>
  <c r="R10" i="17" s="1"/>
  <c r="T7" i="17"/>
  <c r="T10" i="17" s="1"/>
  <c r="Y7" i="17"/>
  <c r="Y10" i="17" s="1"/>
  <c r="S7" i="17"/>
  <c r="S10" i="17" s="1"/>
  <c r="X7" i="17"/>
  <c r="X10" i="17" s="1"/>
  <c r="Z7" i="17"/>
  <c r="Z10" i="17" s="1"/>
  <c r="X10" i="12"/>
  <c r="B24" i="57" l="1"/>
  <c r="B42" i="57"/>
  <c r="C27" i="57"/>
  <c r="C33" i="57" s="1"/>
  <c r="C6" i="57"/>
  <c r="H48" i="56"/>
  <c r="H27" i="56"/>
  <c r="H31" i="17"/>
  <c r="H35" i="56"/>
  <c r="K6" i="57"/>
  <c r="K27" i="57"/>
  <c r="K33" i="57" s="1"/>
  <c r="H28" i="17"/>
  <c r="H45" i="53"/>
  <c r="H34" i="53"/>
  <c r="H26" i="53"/>
  <c r="H44" i="53"/>
  <c r="D32" i="17"/>
  <c r="D44" i="57"/>
  <c r="D21" i="17" s="1"/>
  <c r="E35" i="56"/>
  <c r="E48" i="56"/>
  <c r="E31" i="17"/>
  <c r="E27" i="56"/>
  <c r="H33" i="57"/>
  <c r="H43" i="57"/>
  <c r="H32" i="17"/>
  <c r="H25" i="57"/>
  <c r="G9" i="57"/>
  <c r="R33" i="54"/>
  <c r="R25" i="54"/>
  <c r="R43" i="54"/>
  <c r="B25" i="54"/>
  <c r="B33" i="54"/>
  <c r="B43" i="54"/>
  <c r="B29" i="17"/>
  <c r="C27" i="56"/>
  <c r="C35" i="56"/>
  <c r="C48" i="56"/>
  <c r="C31" i="17"/>
  <c r="C36" i="55"/>
  <c r="C28" i="55"/>
  <c r="C30" i="17"/>
  <c r="C48" i="55"/>
  <c r="Q8" i="54"/>
  <c r="Q34" i="54"/>
  <c r="C45" i="53"/>
  <c r="C34" i="53"/>
  <c r="C44" i="53"/>
  <c r="C28" i="17"/>
  <c r="C26" i="53"/>
  <c r="N30" i="17"/>
  <c r="N36" i="55"/>
  <c r="N28" i="55"/>
  <c r="N48" i="55"/>
  <c r="E25" i="54"/>
  <c r="E29" i="17"/>
  <c r="E43" i="54"/>
  <c r="E33" i="54"/>
  <c r="R25" i="57"/>
  <c r="R33" i="57"/>
  <c r="R43" i="57"/>
  <c r="P11" i="57"/>
  <c r="P22" i="57" s="1"/>
  <c r="P45" i="57"/>
  <c r="B30" i="17"/>
  <c r="B36" i="55"/>
  <c r="B48" i="55"/>
  <c r="B28" i="55"/>
  <c r="F25" i="54"/>
  <c r="F29" i="17"/>
  <c r="F43" i="54"/>
  <c r="F33" i="54"/>
  <c r="U48" i="55"/>
  <c r="U28" i="55"/>
  <c r="U36" i="55"/>
  <c r="D31" i="17"/>
  <c r="D48" i="56"/>
  <c r="D27" i="56"/>
  <c r="D35" i="56"/>
  <c r="S27" i="56"/>
  <c r="S35" i="56"/>
  <c r="S48" i="56"/>
  <c r="Q24" i="54"/>
  <c r="Q42" i="54"/>
  <c r="S33" i="54"/>
  <c r="S25" i="54"/>
  <c r="S43" i="54"/>
  <c r="L32" i="17"/>
  <c r="L43" i="57"/>
  <c r="L25" i="57"/>
  <c r="L33" i="57"/>
  <c r="O9" i="57"/>
  <c r="O34" i="57"/>
  <c r="O27" i="17"/>
  <c r="O34" i="52"/>
  <c r="O44" i="52"/>
  <c r="O26" i="52"/>
  <c r="J28" i="17"/>
  <c r="J26" i="53"/>
  <c r="J45" i="53"/>
  <c r="J34" i="53"/>
  <c r="J44" i="53"/>
  <c r="D31" i="57"/>
  <c r="D33" i="57" s="1"/>
  <c r="D9" i="57"/>
  <c r="I9" i="57"/>
  <c r="I34" i="57"/>
  <c r="G34" i="54"/>
  <c r="G8" i="54"/>
  <c r="G6" i="57"/>
  <c r="G8" i="57" s="1"/>
  <c r="G27" i="57"/>
  <c r="G33" i="57" s="1"/>
  <c r="P28" i="17"/>
  <c r="P34" i="53"/>
  <c r="P26" i="53"/>
  <c r="P44" i="53"/>
  <c r="P45" i="53"/>
  <c r="O35" i="56"/>
  <c r="O31" i="17"/>
  <c r="O48" i="56"/>
  <c r="O27" i="56"/>
  <c r="L27" i="17"/>
  <c r="L44" i="52"/>
  <c r="L34" i="52"/>
  <c r="L26" i="52"/>
  <c r="N9" i="57"/>
  <c r="M33" i="57"/>
  <c r="M43" i="57"/>
  <c r="M32" i="17"/>
  <c r="M25" i="57"/>
  <c r="O42" i="57"/>
  <c r="O24" i="57"/>
  <c r="M8" i="57"/>
  <c r="M34" i="57"/>
  <c r="N43" i="54"/>
  <c r="N29" i="17"/>
  <c r="N33" i="54"/>
  <c r="N25" i="54"/>
  <c r="U25" i="54"/>
  <c r="U43" i="54"/>
  <c r="U33" i="54"/>
  <c r="H45" i="57"/>
  <c r="H8" i="57"/>
  <c r="E34" i="52"/>
  <c r="E27" i="17"/>
  <c r="E44" i="52"/>
  <c r="E26" i="52"/>
  <c r="Q42" i="57"/>
  <c r="Q24" i="57"/>
  <c r="B9" i="57"/>
  <c r="B34" i="57"/>
  <c r="U8" i="57"/>
  <c r="U34" i="57"/>
  <c r="I24" i="57"/>
  <c r="I42" i="57"/>
  <c r="U43" i="57"/>
  <c r="U33" i="57"/>
  <c r="U25" i="57"/>
  <c r="T45" i="57"/>
  <c r="T11" i="57"/>
  <c r="T22" i="57" s="1"/>
  <c r="C27" i="17"/>
  <c r="C44" i="52"/>
  <c r="C34" i="52"/>
  <c r="C26" i="52"/>
  <c r="E45" i="53"/>
  <c r="E26" i="53"/>
  <c r="E34" i="53"/>
  <c r="E28" i="17"/>
  <c r="E44" i="53"/>
  <c r="T42" i="54"/>
  <c r="T24" i="54"/>
  <c r="N32" i="17"/>
  <c r="N44" i="57"/>
  <c r="N21" i="17" s="1"/>
  <c r="Q27" i="57"/>
  <c r="Q8" i="57"/>
  <c r="I31" i="17"/>
  <c r="I27" i="56"/>
  <c r="I35" i="56"/>
  <c r="I48" i="56"/>
  <c r="D43" i="57"/>
  <c r="D25" i="57"/>
  <c r="Q45" i="57"/>
  <c r="M43" i="54"/>
  <c r="M29" i="17"/>
  <c r="M33" i="54"/>
  <c r="M25" i="54"/>
  <c r="O29" i="17"/>
  <c r="O33" i="54"/>
  <c r="O25" i="54"/>
  <c r="O43" i="54"/>
  <c r="N34" i="57"/>
  <c r="P24" i="57" l="1"/>
  <c r="P42" i="57"/>
  <c r="I33" i="57"/>
  <c r="I32" i="17"/>
  <c r="I43" i="57"/>
  <c r="I25" i="57"/>
  <c r="T42" i="57"/>
  <c r="T24" i="57"/>
  <c r="C34" i="57"/>
  <c r="C8" i="57"/>
  <c r="G34" i="57"/>
  <c r="Q33" i="57"/>
  <c r="Q43" i="57"/>
  <c r="Q25" i="57"/>
  <c r="Q32" i="17"/>
  <c r="Q25" i="54"/>
  <c r="Q29" i="17"/>
  <c r="Q33" i="54"/>
  <c r="Q43" i="54"/>
  <c r="T25" i="54"/>
  <c r="T43" i="54"/>
  <c r="T33" i="54"/>
  <c r="O43" i="57"/>
  <c r="O25" i="57"/>
  <c r="O33" i="57"/>
  <c r="O32" i="17"/>
  <c r="K8" i="57"/>
  <c r="K34" i="57"/>
  <c r="B43" i="57"/>
  <c r="B25" i="57"/>
  <c r="B33" i="57"/>
  <c r="B32" i="17"/>
  <c r="T43" i="57" l="1"/>
  <c r="T25" i="57"/>
  <c r="T33" i="57"/>
  <c r="P25" i="57"/>
  <c r="P43" i="57"/>
  <c r="P33" i="57"/>
  <c r="P32" i="17"/>
</calcChain>
</file>

<file path=xl/comments1.xml><?xml version="1.0" encoding="utf-8"?>
<comments xmlns="http://schemas.openxmlformats.org/spreadsheetml/2006/main">
  <authors>
    <author>MAHEN Angéline</author>
  </authors>
  <commentList>
    <comment ref="P57" authorId="0" shapeId="0">
      <text>
        <r>
          <rPr>
            <b/>
            <sz val="8"/>
            <color indexed="81"/>
            <rFont val="Tahoma"/>
            <family val="2"/>
          </rPr>
          <t>MAHEN Angéline:</t>
        </r>
        <r>
          <rPr>
            <sz val="8"/>
            <color indexed="81"/>
            <rFont val="Tahoma"/>
            <family val="2"/>
          </rPr>
          <t xml:space="preserve">
même traitement que dans l'OFL 2011.</t>
        </r>
      </text>
    </comment>
  </commentList>
</comments>
</file>

<file path=xl/sharedStrings.xml><?xml version="1.0" encoding="utf-8"?>
<sst xmlns="http://schemas.openxmlformats.org/spreadsheetml/2006/main" count="2528" uniqueCount="634">
  <si>
    <t>SAN</t>
  </si>
  <si>
    <t>Syndicats mixtes</t>
  </si>
  <si>
    <t>10.1 - Les groupements de collectivités territoriales</t>
  </si>
  <si>
    <t>Les comptes des communes</t>
  </si>
  <si>
    <t xml:space="preserve">Dépenses totales </t>
  </si>
  <si>
    <t>Recettes totales</t>
  </si>
  <si>
    <t>Dépenses totales hors remboursements de dette</t>
  </si>
  <si>
    <t>Recettes totales hors emprunts</t>
  </si>
  <si>
    <t>Dépenses réelles de fonctionnement</t>
  </si>
  <si>
    <t>Dépenses de fonctionnement hors intérêts de dette (1)</t>
  </si>
  <si>
    <t>Recettes de fonctionnement (2)</t>
  </si>
  <si>
    <t xml:space="preserve">   - autres impôts indirects et taxes</t>
  </si>
  <si>
    <t>Épargne de gestion (3)=(2)-(1)</t>
  </si>
  <si>
    <t>*  intérêts de dette (4)</t>
  </si>
  <si>
    <t>Épargne brute (5)=(3)-(4)</t>
  </si>
  <si>
    <t>Dépenses réelles d'investissement</t>
  </si>
  <si>
    <t>Recettes réelles d'investissement</t>
  </si>
  <si>
    <t>Besoin ou capacité de financement=(5)+(7)-(6)</t>
  </si>
  <si>
    <t>Variation fonds de roulement</t>
  </si>
  <si>
    <t>Évolution de la dette :</t>
  </si>
  <si>
    <t>* remboursements de dette</t>
  </si>
  <si>
    <t>* emprunts</t>
  </si>
  <si>
    <t>Dette totale au 31/12</t>
  </si>
  <si>
    <t>Ratios :</t>
  </si>
  <si>
    <t>Dette au 31/12 / recettes de fonctionnement</t>
  </si>
  <si>
    <t>Annuité / recettes de fonctionnement</t>
  </si>
  <si>
    <t>Les montants sont calculés hors gestion active de la dette.</t>
  </si>
  <si>
    <t>Les comptes des groupements de communes à fiscalité propre</t>
  </si>
  <si>
    <t>Les comptes des départements</t>
  </si>
  <si>
    <t xml:space="preserve">               dont droits de mutation</t>
  </si>
  <si>
    <t>-</t>
  </si>
  <si>
    <t xml:space="preserve">               dont TSCA</t>
  </si>
  <si>
    <t xml:space="preserve">                dont cartes grises</t>
  </si>
  <si>
    <t>10.4 Les comptes des communes</t>
  </si>
  <si>
    <t>10.5 Les comptes des groupements de communes à fiscalité propre</t>
  </si>
  <si>
    <t>Les comptes des collectivités territoriales et de leurs groupements à fiscalité propre</t>
  </si>
  <si>
    <t>Données non consolidées entre les différents niveaux de collectivités sauf reversements fiscaux.</t>
  </si>
  <si>
    <t xml:space="preserve">Comptes des administrations publiques locales </t>
  </si>
  <si>
    <t>Dépenses de fonctionnement</t>
  </si>
  <si>
    <t>Prestations et autres transferts</t>
  </si>
  <si>
    <t>Recettes de production</t>
  </si>
  <si>
    <t>Revenus de la propriété</t>
  </si>
  <si>
    <t>Impôts et cotisations sociales</t>
  </si>
  <si>
    <t>Autres transferts</t>
  </si>
  <si>
    <t>SOLDES</t>
  </si>
  <si>
    <t xml:space="preserve">10.2 Les comptes des administrations publiques locales </t>
  </si>
  <si>
    <t>n.d.</t>
  </si>
  <si>
    <t>Fonctionnement</t>
  </si>
  <si>
    <t>Investissement</t>
  </si>
  <si>
    <t>Dépenses totales pour les collèges</t>
  </si>
  <si>
    <t>Les dépenses de personnel des collectivités locales</t>
  </si>
  <si>
    <t xml:space="preserve">Communes </t>
  </si>
  <si>
    <t>Groupements de communes à fiscalité propre</t>
  </si>
  <si>
    <t>Départements</t>
  </si>
  <si>
    <t>Régions</t>
  </si>
  <si>
    <t>Communes</t>
  </si>
  <si>
    <t xml:space="preserve">Taxe d'habitation </t>
  </si>
  <si>
    <t>Taxe sur le foncier bâti</t>
  </si>
  <si>
    <t>Taxe sur le foncier non bâti</t>
  </si>
  <si>
    <t>Taxe professionnelle</t>
  </si>
  <si>
    <t>s.o.</t>
  </si>
  <si>
    <t>Toutes collectivités</t>
  </si>
  <si>
    <t xml:space="preserve">Plafonnement des 4 taux </t>
  </si>
  <si>
    <t>Total</t>
  </si>
  <si>
    <t>Taxes foncières</t>
  </si>
  <si>
    <t>Ensemble des collectivités locales</t>
  </si>
  <si>
    <t>Définition</t>
  </si>
  <si>
    <t>Etat</t>
  </si>
  <si>
    <t xml:space="preserve">Organismes divers d'administration centrale </t>
  </si>
  <si>
    <t>Administrations de sécurité sociale</t>
  </si>
  <si>
    <t>Indice de prix du PIB</t>
  </si>
  <si>
    <t>Toutes les séries financières sont exprimées en euros courants, celles-ci peuvent être déflatées par l'indice des prix du PIB</t>
  </si>
  <si>
    <t>10.9</t>
  </si>
  <si>
    <t>10.10</t>
  </si>
  <si>
    <t>10.11</t>
  </si>
  <si>
    <t>10.13</t>
  </si>
  <si>
    <t>10.14</t>
  </si>
  <si>
    <t>10.15</t>
  </si>
  <si>
    <t>10.16</t>
  </si>
  <si>
    <t xml:space="preserve">10.1 </t>
  </si>
  <si>
    <t>Les groupements de collectivités territoriales</t>
  </si>
  <si>
    <t xml:space="preserve">10.2 </t>
  </si>
  <si>
    <t>Les comptes des administrations publiques locales</t>
  </si>
  <si>
    <t xml:space="preserve">10.3 </t>
  </si>
  <si>
    <t>Les dépenses des administrations publiques locales ventilées par fonction</t>
  </si>
  <si>
    <t xml:space="preserve">10.4 </t>
  </si>
  <si>
    <t xml:space="preserve">10.5 </t>
  </si>
  <si>
    <t xml:space="preserve">10.6 </t>
  </si>
  <si>
    <t xml:space="preserve">10.7 </t>
  </si>
  <si>
    <t xml:space="preserve">10.8 </t>
  </si>
  <si>
    <t>Les dépenses des collectivités locales dans les principaux domaines transférés</t>
  </si>
  <si>
    <t>L’endettement des collectivités locales</t>
  </si>
  <si>
    <t>Les taux de fiscalité locale</t>
  </si>
  <si>
    <t>Les produits de fiscalité locale</t>
  </si>
  <si>
    <t xml:space="preserve">10.12 </t>
  </si>
  <si>
    <t xml:space="preserve">Les compensations et dégrèvements de fiscalité directe locale. </t>
  </si>
  <si>
    <t>Les effectifs des collectivités locales</t>
  </si>
  <si>
    <t>Les dépenses de personnel des collectivités locales.</t>
  </si>
  <si>
    <t>10.16 Les dépenses de personnel des collectivités locales</t>
  </si>
  <si>
    <t>10.15 Les effectifs des collectivités locales</t>
  </si>
  <si>
    <t>10.10 Les dépenses des collectivités locales dans les principaux domaines transférés</t>
  </si>
  <si>
    <t>10.9 Les comptes des collectivités territoriales et de leurs groupements à fiscalité propre</t>
  </si>
  <si>
    <t>10.8 Les comptes des régions</t>
  </si>
  <si>
    <t>10.7 Les comptes des départements</t>
  </si>
  <si>
    <t>10.6 Les comptes des communes et de leurs groupements à fiscalité propre</t>
  </si>
  <si>
    <t>Dépenses des départements dans les domaines transférés</t>
  </si>
  <si>
    <t xml:space="preserve">Dépenses des régions dans les domaines transférés  </t>
  </si>
  <si>
    <t>Dépenses d'investissement hors remboursements (6)</t>
  </si>
  <si>
    <t>Recettes d'investissement hors emprunts (7)</t>
  </si>
  <si>
    <t>Les dépenses des administrations publiques locales</t>
  </si>
  <si>
    <t>Total des dépenses</t>
  </si>
  <si>
    <t>2011*</t>
  </si>
  <si>
    <t xml:space="preserve"> </t>
  </si>
  <si>
    <t>Transport scolaire (fonctionnement)</t>
  </si>
  <si>
    <t>Contingents destinés aux SDIS (fonctionnement)</t>
  </si>
  <si>
    <t>Taxe professionnelle/CRTP</t>
  </si>
  <si>
    <t>CFE</t>
  </si>
  <si>
    <t>IFER</t>
  </si>
  <si>
    <t>10.14 Les compensations et dégrèvements en matière de fiscalité directe locale</t>
  </si>
  <si>
    <t xml:space="preserve">   - dont DGF </t>
  </si>
  <si>
    <t>10.11 L'endettement des collectivités locales</t>
  </si>
  <si>
    <t>Total Administrations publiques</t>
  </si>
  <si>
    <t xml:space="preserve">Total Administrations publiques </t>
  </si>
  <si>
    <t>Dépenses totales pour l'enseignement</t>
  </si>
  <si>
    <t>Dépenses totales de formation professionnelle et apprentissage</t>
  </si>
  <si>
    <t>Dépenses de fonctionnement d'aide sociale</t>
  </si>
  <si>
    <t>10.13 Les produits de fiscalité locale</t>
  </si>
  <si>
    <t>Rémunération des salariés (D1)</t>
  </si>
  <si>
    <t>Intérêts (D41)</t>
  </si>
  <si>
    <t>Autres transferts courants  (D7 hors D73)</t>
  </si>
  <si>
    <t>Transferts de recettes fiscales  (D733)</t>
  </si>
  <si>
    <t>Transferts courants entre administrations publiques  (D73 hors D733)</t>
  </si>
  <si>
    <t>10.3 Les dépenses des administrations publiques locales ventilées par fonction</t>
  </si>
  <si>
    <t>Cotisation foncière des entreprises</t>
  </si>
  <si>
    <t>* dont achats et charges externes</t>
  </si>
  <si>
    <t>* dont personnel</t>
  </si>
  <si>
    <t>* dont transferts versés</t>
  </si>
  <si>
    <t>* dont impôts et taxes</t>
  </si>
  <si>
    <t xml:space="preserve">   - fiscalité reversée</t>
  </si>
  <si>
    <t>* dont subventions d'équipement</t>
  </si>
  <si>
    <t>* dont équipement</t>
  </si>
  <si>
    <t xml:space="preserve">* dont dotations et subventions </t>
  </si>
  <si>
    <t>* dont reversements fiscaux</t>
  </si>
  <si>
    <t>TEOM, sources OFL 2007 à 2011</t>
  </si>
  <si>
    <t>TEOM, sources OFL 2003 à 2006</t>
  </si>
  <si>
    <t>TEOM-REOM source OFL 2002</t>
  </si>
  <si>
    <t>TEOM-REOM source OFL 2001</t>
  </si>
  <si>
    <t>Les données TEOM utilisées pour le tableau sont en rouge</t>
  </si>
  <si>
    <t>Ensemble des collectivités territoriales et de leurs groupements à fiscalité propre</t>
  </si>
  <si>
    <t>EPCI à fiscalité propre</t>
  </si>
  <si>
    <t>Les comptes des communes et leurs groupements à fiscalité propre</t>
  </si>
  <si>
    <t>TASCOM</t>
  </si>
  <si>
    <t>Source : DGFiP.</t>
  </si>
  <si>
    <t>n.d. : Données non disponibles.</t>
  </si>
  <si>
    <t xml:space="preserve">        dont RMI / RSA (dépenses brutes) </t>
  </si>
  <si>
    <t xml:space="preserve">        dont APA (dépenses brutes)</t>
  </si>
  <si>
    <t>Champ : France ; dette publique au sens du traité de Maastricht, au 31 décembre.</t>
  </si>
  <si>
    <t>---       Communautés d'agglomération et SAN</t>
  </si>
  <si>
    <t>---       Communautés de communes</t>
  </si>
  <si>
    <t>Source : Insee, Colter (avant 2009) et SIASP.</t>
  </si>
  <si>
    <t>* emprunts - remboursements de dette</t>
  </si>
  <si>
    <t>Les effectifs sur emplois principaux hors bénéficiaires de contrats aidés</t>
  </si>
  <si>
    <t xml:space="preserve">                dont TICPE</t>
  </si>
  <si>
    <t>Les comptes des communes et de leurs groupements à fiscalité propre</t>
  </si>
  <si>
    <t>Dépenses totales pour le transport ferroviaire régional de voyageurs</t>
  </si>
  <si>
    <t xml:space="preserve">               dont TICPE</t>
  </si>
  <si>
    <t>Sources : DGFiP, DGCL.</t>
  </si>
  <si>
    <t>Source : DGCL, comptes administratifs et budgets primitifs.</t>
  </si>
  <si>
    <t xml:space="preserve">TOTAL FPT  </t>
  </si>
  <si>
    <t>dont    Secteur communal</t>
  </si>
  <si>
    <t>---       Communautés urbaines et métropoles</t>
  </si>
  <si>
    <t>Champ : France hors Mayotte. Emplois principaux hors bénéficiaires de contrats aidés.</t>
  </si>
  <si>
    <t>s.o. : sans objet.</t>
  </si>
  <si>
    <t>Épargne nette = (5)-remboursements</t>
  </si>
  <si>
    <t>Épargne de gestion / recettes de fonctionnement</t>
  </si>
  <si>
    <t>Épargne brute / recettes de fonctionnement</t>
  </si>
  <si>
    <t>Indice de prix du PIB (1.103)</t>
  </si>
  <si>
    <t>Groupements de communes à fiscalité propre (GFP)</t>
  </si>
  <si>
    <t>Secteur communal : communes et GFP</t>
  </si>
  <si>
    <t>Autres impôts sur la production (D29)</t>
  </si>
  <si>
    <t>Revenus de la propriété autres que les intérêts (D4 hors D41)</t>
  </si>
  <si>
    <t>Impôts courants sur le revenu et le patrimoine (D5)</t>
  </si>
  <si>
    <t>Prestations sociales autres que transferts sociaux en nature (D62)</t>
  </si>
  <si>
    <t>Transferts sociaux en nature de produits marchands (D632)</t>
  </si>
  <si>
    <t>Subventions (D3)</t>
  </si>
  <si>
    <t xml:space="preserve">Transferts courants entre administrations publiques (D73) </t>
  </si>
  <si>
    <t>Autres transferts courants (D7 hors D73)</t>
  </si>
  <si>
    <t>Transferts en capital à payer (D9p hors D995p)</t>
  </si>
  <si>
    <t>Formation brute de capital fixe (P51g)</t>
  </si>
  <si>
    <t>Production des branches marchandes et ventes résiduelles (P11)</t>
  </si>
  <si>
    <t>Production pour emploi final propre (P12)</t>
  </si>
  <si>
    <t>Paiements partiels des ménages (partie du P13)</t>
  </si>
  <si>
    <t>Autres subventions sur la production (D39)</t>
  </si>
  <si>
    <t>Impôts sur la production et les importations (D2)</t>
  </si>
  <si>
    <t>Cotisations sociales nettes (D61)</t>
  </si>
  <si>
    <t>Impôts et cotisations dus non recouvrables nets (D995r)</t>
  </si>
  <si>
    <t>Transferts en capital  (D9r hors D91r, D995r)</t>
  </si>
  <si>
    <t>Epargne brute (B8g)</t>
  </si>
  <si>
    <t>Capacité (+) ou besoin (-) de financement (B9NF)</t>
  </si>
  <si>
    <t>Administrations publiques locales</t>
  </si>
  <si>
    <t xml:space="preserve">Administrations publiques locales </t>
  </si>
  <si>
    <t>Source : DGFiP, REI ; calculs DGCL.</t>
  </si>
  <si>
    <t xml:space="preserve">Produits d'imposition perçus par les collectivités locales - France  - </t>
  </si>
  <si>
    <t>Sources : DGFiP ; DGCL.</t>
  </si>
  <si>
    <t>Source : DGCL.</t>
  </si>
  <si>
    <t>Champ : France.</t>
  </si>
  <si>
    <t>n.d. : non disponible.</t>
  </si>
  <si>
    <t>Attention : A partir de 1997, les données figurant ici ne correspondent pas à la somme des opérations "communes" et "groupements à fiscalité propre", les reversements fiscaux des groupements vers les communes étant neutralisés en dépenses comme en recettes de fonctionnement.</t>
  </si>
  <si>
    <t>Attention : A partir de 1997, les données figurant ici ne correspondent pas à la somme des opérations "ensemble des collectivités territoriales" et "groupements à fiscalité propre", les reversements fiscaux des groupements vers les communes étant neutralisés en dépenses comme en recettes de fonctionnement.</t>
  </si>
  <si>
    <t>10.12 Les taux de fiscalité locale</t>
  </si>
  <si>
    <t>*  frais financiers (4)</t>
  </si>
  <si>
    <t>Dépenses de fonctionnement horsfrais financiers (1)</t>
  </si>
  <si>
    <t>(en milliards d'euros)</t>
  </si>
  <si>
    <t>(en %)</t>
  </si>
  <si>
    <t>Consommations intermédiaires (P2)</t>
  </si>
  <si>
    <r>
      <t xml:space="preserve">Métropoles </t>
    </r>
    <r>
      <rPr>
        <vertAlign val="superscript"/>
        <sz val="11"/>
        <rFont val="Arial"/>
        <family val="2"/>
      </rPr>
      <t>(a)</t>
    </r>
  </si>
  <si>
    <t>(a) La loi du 16 décembre 2010 de réforme des collectivités territoriales a créé les métropoles et les pôles métropolitains.</t>
  </si>
  <si>
    <r>
      <t xml:space="preserve">Pôles métropolitains </t>
    </r>
    <r>
      <rPr>
        <vertAlign val="superscript"/>
        <sz val="11"/>
        <rFont val="Arial"/>
        <family val="2"/>
      </rPr>
      <t>(a)</t>
    </r>
  </si>
  <si>
    <r>
      <t>(b) La loi du 12 juillet 1999 prévoyait la disparition des districts et des communautés de villes qui se transforment en CU, CA ou CC au 1</t>
    </r>
    <r>
      <rPr>
        <i/>
        <vertAlign val="superscript"/>
        <sz val="8"/>
        <rFont val="Arial"/>
        <family val="2"/>
      </rPr>
      <t>er</t>
    </r>
    <r>
      <rPr>
        <i/>
        <sz val="8"/>
        <rFont val="Arial"/>
        <family val="2"/>
      </rPr>
      <t xml:space="preserve"> janvier 2002 au plus tard.</t>
    </r>
  </si>
  <si>
    <r>
      <t>Districts</t>
    </r>
    <r>
      <rPr>
        <vertAlign val="superscript"/>
        <sz val="11"/>
        <rFont val="Arial"/>
        <family val="2"/>
      </rPr>
      <t xml:space="preserve"> (b)</t>
    </r>
  </si>
  <si>
    <r>
      <t>Communautés de ville (CV)</t>
    </r>
    <r>
      <rPr>
        <vertAlign val="superscript"/>
        <sz val="11"/>
        <rFont val="Arial"/>
        <family val="2"/>
      </rPr>
      <t xml:space="preserve"> (b)</t>
    </r>
  </si>
  <si>
    <t>(c) Bien qu'elle soit une collectivité territoriale, la métropole de Lyon est prise en compte à partir de 2015 dans le nombre de communes et dans le nombre d’habitants couverts par un EPCI à fiscalité propre car elle en exerce les compétences.</t>
  </si>
  <si>
    <r>
      <t>(d) Depuis 2009, le recensement des syndicats est réalisé au 1</t>
    </r>
    <r>
      <rPr>
        <i/>
        <vertAlign val="superscript"/>
        <sz val="8"/>
        <rFont val="Arial"/>
        <family val="2"/>
      </rPr>
      <t>er</t>
    </r>
    <r>
      <rPr>
        <i/>
        <sz val="8"/>
        <rFont val="Arial"/>
        <family val="2"/>
      </rPr>
      <t xml:space="preserve"> février sur des données arrêtées au 1</t>
    </r>
    <r>
      <rPr>
        <i/>
        <vertAlign val="superscript"/>
        <sz val="8"/>
        <rFont val="Arial"/>
        <family val="2"/>
      </rPr>
      <t>er</t>
    </r>
    <r>
      <rPr>
        <i/>
        <sz val="8"/>
        <rFont val="Arial"/>
        <family val="2"/>
      </rPr>
      <t xml:space="preserve"> janvier.</t>
    </r>
  </si>
  <si>
    <r>
      <t xml:space="preserve">Syndicats </t>
    </r>
    <r>
      <rPr>
        <b/>
        <vertAlign val="superscript"/>
        <sz val="11"/>
        <rFont val="Arial"/>
        <family val="2"/>
      </rPr>
      <t>(d)</t>
    </r>
  </si>
  <si>
    <t>Nombre total d'EPCI à fiscalité propre</t>
  </si>
  <si>
    <t>Nombre total de syndicats</t>
  </si>
  <si>
    <t>Communautés urbaines (CU)</t>
  </si>
  <si>
    <t>Communautés d'agglomération (CA)</t>
  </si>
  <si>
    <t>Communautés de communes (CC)</t>
  </si>
  <si>
    <r>
      <t>Pop. totale regroupée (en millions d'hab.)</t>
    </r>
    <r>
      <rPr>
        <vertAlign val="superscript"/>
        <sz val="11"/>
        <rFont val="Arial"/>
        <family val="2"/>
      </rPr>
      <t xml:space="preserve"> (c)</t>
    </r>
  </si>
  <si>
    <r>
      <t>2015</t>
    </r>
    <r>
      <rPr>
        <b/>
        <vertAlign val="superscript"/>
        <sz val="10"/>
        <rFont val="Arial"/>
        <family val="2"/>
      </rPr>
      <t xml:space="preserve"> (a)</t>
    </r>
  </si>
  <si>
    <t>(a) Premiers résultats DGFiP.</t>
  </si>
  <si>
    <r>
      <t xml:space="preserve">   - impôts locaux </t>
    </r>
    <r>
      <rPr>
        <vertAlign val="superscript"/>
        <sz val="9"/>
        <rFont val="Arial"/>
        <family val="2"/>
      </rPr>
      <t>(b )</t>
    </r>
  </si>
  <si>
    <t>(b) Les impôts locaux comprennent la compensation-relais en 2010. Ils ne comprennent pas les reversements de fiscalité des EPCI vers leurs communes membres.</t>
  </si>
  <si>
    <r>
      <t>* dont concours de l'Etat</t>
    </r>
    <r>
      <rPr>
        <vertAlign val="superscript"/>
        <sz val="9"/>
        <rFont val="Arial"/>
        <family val="2"/>
      </rPr>
      <t xml:space="preserve"> (c)</t>
    </r>
  </si>
  <si>
    <t>(c) Réforme de l'architecture des concours financiers à partir de 2004.</t>
  </si>
  <si>
    <t>(d) Les concours de l'Etat comprennent la dotation au fonds de solidarité des communes de la région Île-de-France jusqu'en 2011. Les attributions de péréquation et de compensations fiscales comprennent la DCRTP à compter de 2011.</t>
  </si>
  <si>
    <r>
      <t xml:space="preserve">   - dont péréquation et compensations fiscales</t>
    </r>
    <r>
      <rPr>
        <vertAlign val="superscript"/>
        <sz val="9"/>
        <rFont val="Arial"/>
        <family val="2"/>
      </rPr>
      <t xml:space="preserve"> (d)</t>
    </r>
  </si>
  <si>
    <t>(b) Les impôts locaux comprennent la compensation-relais en 2010.</t>
  </si>
  <si>
    <t>(d) Les attributions de péréquation et de compensations fiscales comprennent la DCRTP à compter de 2011.</t>
  </si>
  <si>
    <t>(en millions d'euros)</t>
  </si>
  <si>
    <t xml:space="preserve">(a) Le montant est estimé en appliquant l'évolution constatée entre les budgets primitifs des années N et N-1, au montant de l'année N-1 issu des comptes administratifs. </t>
  </si>
  <si>
    <t>(b) dépenses de fonctionnement pour la prévention médico-sociale et l'action sociale (y compris RMI-RSA et APA).</t>
  </si>
  <si>
    <t>(c) dépenses de fonctionnement pour l'action sociale (y compris RMI-RSA et APA).</t>
  </si>
  <si>
    <t>(b) Les données pour la formation professionnelle continue et l'apprentissage sont issues du total du chapitre "Formation professionnelle et Apprentissage". Estimation en 2006 pour les régions Languedoc-Roussillon, Limousin et Guyane. 
(c) Les données pour l'enseignement sont issues du total du chapitre "Enseignement", et incluent principalement les dépenses pour les lycées. Estimation en 2006 pour les régions Languedoc-Roussillon, Limousin et Guyane.
(d) Les données pour le transport ferroviaire régional de voyageurs sont issues du volet 1 de l'annexe "service ferroviaire régional de voyageurs" jusqu'en 2004, puis de la sous-fonction "Transport ferroviaire régional de voyageurs" dans le chapitre "Transports". Estimation en 2005 et 2006 pour les régions Languedoc-Roussillon et Limousin. Généralisation en 2002 du transfert de compétences en matière de transport ferroviaire.</t>
  </si>
  <si>
    <r>
      <t>2015</t>
    </r>
    <r>
      <rPr>
        <b/>
        <vertAlign val="superscript"/>
        <sz val="9"/>
        <rFont val="Arial"/>
        <family val="2"/>
      </rPr>
      <t xml:space="preserve"> (a)</t>
    </r>
  </si>
  <si>
    <r>
      <t>L'encours de dette des collectivités locales au 31/12</t>
    </r>
    <r>
      <rPr>
        <sz val="12"/>
        <rFont val="Arial"/>
        <family val="2"/>
      </rPr>
      <t xml:space="preserve"> (en milliards d'euros)</t>
    </r>
  </si>
  <si>
    <r>
      <t>Dette publique au sens du traité de Maastricht</t>
    </r>
    <r>
      <rPr>
        <sz val="12"/>
        <rFont val="Arial"/>
        <family val="2"/>
      </rPr>
      <t xml:space="preserve"> (en milliards d'euros)</t>
    </r>
  </si>
  <si>
    <r>
      <t>Dette publique au sens du traité de Maastricht</t>
    </r>
    <r>
      <rPr>
        <sz val="12"/>
        <rFont val="Arial"/>
        <family val="2"/>
      </rPr>
      <t xml:space="preserve"> (en % du PIB)</t>
    </r>
  </si>
  <si>
    <r>
      <t>2011</t>
    </r>
    <r>
      <rPr>
        <sz val="11"/>
        <rFont val="Arial"/>
        <family val="2"/>
      </rPr>
      <t xml:space="preserve"> </t>
    </r>
    <r>
      <rPr>
        <vertAlign val="superscript"/>
        <sz val="11"/>
        <rFont val="Arial"/>
        <family val="2"/>
      </rPr>
      <t>(a)</t>
    </r>
  </si>
  <si>
    <t>(a) 2011 : année de mise en place de la réforme de la fiscalité locale pour les collectivités locales.</t>
  </si>
  <si>
    <t>(b) 2014 : année de l'instauration de la fiscalité directe locale de droit commun à Mayotte.</t>
  </si>
  <si>
    <r>
      <t>2014</t>
    </r>
    <r>
      <rPr>
        <sz val="11"/>
        <rFont val="Arial"/>
        <family val="2"/>
      </rPr>
      <t xml:space="preserve"> </t>
    </r>
    <r>
      <rPr>
        <vertAlign val="superscript"/>
        <sz val="11"/>
        <rFont val="Arial"/>
        <family val="2"/>
      </rPr>
      <t>(b)</t>
    </r>
  </si>
  <si>
    <r>
      <t>2010</t>
    </r>
    <r>
      <rPr>
        <vertAlign val="superscript"/>
        <sz val="11"/>
        <rFont val="Arial"/>
        <family val="2"/>
      </rPr>
      <t xml:space="preserve"> (a)</t>
    </r>
  </si>
  <si>
    <r>
      <t>2011</t>
    </r>
    <r>
      <rPr>
        <vertAlign val="superscript"/>
        <sz val="11"/>
        <rFont val="Arial"/>
        <family val="2"/>
      </rPr>
      <t xml:space="preserve"> (a)</t>
    </r>
  </si>
  <si>
    <t>(a) La taxe professionnelle, supprimée dès 2010, a été remplacée transitoirement par une compensation relais versée par l'Etat. Puis la réforme de la fiscalité locale a été mise en place en 2011 pour les collectivités locales.</t>
  </si>
  <si>
    <t>(b) Instauration de la fiscalité directe locale de droit commun à Mayotte.</t>
  </si>
  <si>
    <r>
      <t>2014</t>
    </r>
    <r>
      <rPr>
        <vertAlign val="superscript"/>
        <sz val="11"/>
        <rFont val="Arial"/>
        <family val="2"/>
      </rPr>
      <t xml:space="preserve"> (b)</t>
    </r>
  </si>
  <si>
    <r>
      <t>2015</t>
    </r>
    <r>
      <rPr>
        <vertAlign val="superscript"/>
        <sz val="11"/>
        <rFont val="Arial"/>
        <family val="2"/>
      </rPr>
      <t xml:space="preserve"> (c)</t>
    </r>
  </si>
  <si>
    <t>(f) Groupements : EPCI à fiscalité propre et syndicats intercommunaux à contributions fiscalisées.</t>
  </si>
  <si>
    <t xml:space="preserve">(c) Y compris la CVAE exonérée compensée, non compris les dotations qui se substituent aux compensations de fiscalité directe locale supprimées à l'occation de la réforme de 2011. </t>
  </si>
  <si>
    <t>(effectifs en milliers au 31 décembre)</t>
  </si>
  <si>
    <t>Etablissement public territorial (EPT)</t>
  </si>
  <si>
    <t>Pôles d'équilibre territorial et rural (PETR)</t>
  </si>
  <si>
    <t>Métropole de Lyon</t>
  </si>
  <si>
    <r>
      <t>Nombre de communes regroupées</t>
    </r>
    <r>
      <rPr>
        <vertAlign val="superscript"/>
        <sz val="11"/>
        <rFont val="Arial"/>
        <family val="2"/>
      </rPr>
      <t xml:space="preserve"> (c)</t>
    </r>
  </si>
  <si>
    <r>
      <t>Taxe d'habitation</t>
    </r>
    <r>
      <rPr>
        <vertAlign val="superscript"/>
        <sz val="10"/>
        <rFont val="Arial"/>
        <family val="2"/>
      </rPr>
      <t xml:space="preserve"> (d)</t>
    </r>
  </si>
  <si>
    <r>
      <t>Taxe sur le foncier non bâti</t>
    </r>
    <r>
      <rPr>
        <sz val="9"/>
        <rFont val="Arial"/>
        <family val="2"/>
      </rPr>
      <t xml:space="preserve"> </t>
    </r>
    <r>
      <rPr>
        <vertAlign val="superscript"/>
        <sz val="11"/>
        <rFont val="Arial"/>
        <family val="2"/>
      </rPr>
      <t>(e)</t>
    </r>
  </si>
  <si>
    <r>
      <t>Secteur communal : communes + groupements</t>
    </r>
    <r>
      <rPr>
        <b/>
        <sz val="11"/>
        <rFont val="Arial"/>
        <family val="2"/>
      </rPr>
      <t xml:space="preserve"> </t>
    </r>
    <r>
      <rPr>
        <b/>
        <vertAlign val="superscript"/>
        <sz val="11"/>
        <rFont val="Arial"/>
        <family val="2"/>
      </rPr>
      <t>(f)</t>
    </r>
  </si>
  <si>
    <t>(e) Non compris la taxe additionnelle instaurée en 2011 et qui ne donne pas lieu à un vote de taux.</t>
  </si>
  <si>
    <t>(e) Y compris la taxe additionnelle sur le foncier non bâti à partir de 2011.</t>
  </si>
  <si>
    <t>(f) CVAE due + CVAE dégrevée.</t>
  </si>
  <si>
    <t>(g) Groupements : EPCI à fiscalité propre et syndicats intercommunaux à contributions fiscalisées.</t>
  </si>
  <si>
    <r>
      <t>Taxe sur le foncier non bâti</t>
    </r>
    <r>
      <rPr>
        <sz val="11"/>
        <rFont val="Arial"/>
        <family val="2"/>
      </rPr>
      <t xml:space="preserve"> </t>
    </r>
    <r>
      <rPr>
        <vertAlign val="superscript"/>
        <sz val="11"/>
        <rFont val="Arial"/>
        <family val="2"/>
      </rPr>
      <t>(e)</t>
    </r>
  </si>
  <si>
    <r>
      <t>CVAE</t>
    </r>
    <r>
      <rPr>
        <sz val="11"/>
        <rFont val="Arial"/>
        <family val="2"/>
      </rPr>
      <t xml:space="preserve"> </t>
    </r>
    <r>
      <rPr>
        <vertAlign val="superscript"/>
        <sz val="11"/>
        <rFont val="Arial"/>
        <family val="2"/>
      </rPr>
      <t>(f)</t>
    </r>
  </si>
  <si>
    <r>
      <t>Secteur communal : communes + groupements</t>
    </r>
    <r>
      <rPr>
        <b/>
        <vertAlign val="superscript"/>
        <sz val="11"/>
        <rFont val="Arial"/>
        <family val="2"/>
      </rPr>
      <t xml:space="preserve"> (g)</t>
    </r>
  </si>
  <si>
    <r>
      <t>Compensations</t>
    </r>
    <r>
      <rPr>
        <b/>
        <vertAlign val="superscript"/>
        <sz val="11"/>
        <rFont val="Arial"/>
        <family val="2"/>
      </rPr>
      <t xml:space="preserve"> (c)</t>
    </r>
    <r>
      <rPr>
        <b/>
        <sz val="10"/>
        <rFont val="Arial"/>
        <family val="2"/>
      </rPr>
      <t xml:space="preserve"> (1)</t>
    </r>
  </si>
  <si>
    <r>
      <t>Taxe d'habitation</t>
    </r>
    <r>
      <rPr>
        <vertAlign val="superscript"/>
        <sz val="10"/>
        <rFont val="Arial"/>
        <family val="2"/>
      </rPr>
      <t xml:space="preserve"> </t>
    </r>
    <r>
      <rPr>
        <vertAlign val="superscript"/>
        <sz val="11"/>
        <rFont val="Arial"/>
        <family val="2"/>
      </rPr>
      <t>(d)</t>
    </r>
  </si>
  <si>
    <r>
      <t>Impôts économiques</t>
    </r>
    <r>
      <rPr>
        <sz val="11"/>
        <rFont val="Arial"/>
        <family val="2"/>
      </rPr>
      <t xml:space="preserve"> </t>
    </r>
    <r>
      <rPr>
        <vertAlign val="superscript"/>
        <sz val="11"/>
        <rFont val="Arial"/>
        <family val="2"/>
      </rPr>
      <t>(e)</t>
    </r>
  </si>
  <si>
    <r>
      <t>Dégrèvements législatifs</t>
    </r>
    <r>
      <rPr>
        <b/>
        <vertAlign val="superscript"/>
        <sz val="11"/>
        <rFont val="Arial"/>
        <family val="2"/>
      </rPr>
      <t xml:space="preserve"> (f)</t>
    </r>
    <r>
      <rPr>
        <b/>
        <sz val="10"/>
        <rFont val="Arial"/>
        <family val="2"/>
      </rPr>
      <t xml:space="preserve"> (2)</t>
    </r>
  </si>
  <si>
    <t>Contributions brutes de l'Etat = (1)+(2)</t>
  </si>
  <si>
    <t>(d) Suite à la réforme de la taxe sur les logements vacants en 2012, une partie des collectivités qui percevaient la taxe d’habitation sur les logements vacants (THLV) prélèvent désormais la taxe sur les logements vacants (TLV) à destination de l'agence nationale de l'habitat et perçoivent une compensation depuis 2013.</t>
  </si>
  <si>
    <t>(e) Taxe professionnelle / CET.</t>
  </si>
  <si>
    <t>(f) Y compris le dégrèvement barémique de la CVAE.</t>
  </si>
  <si>
    <t>Compensations et dégrèvements au titre des principales contributions directes pour l'ensemble des collectivités locales - France -</t>
  </si>
  <si>
    <r>
      <t>Les comptes des communes</t>
    </r>
    <r>
      <rPr>
        <sz val="12"/>
        <rFont val="Arial"/>
        <family val="2"/>
      </rPr>
      <t xml:space="preserve"> - En opérations budgétaires</t>
    </r>
  </si>
  <si>
    <t>DÉPENSES DE FONCTIONNEMENT (1)</t>
  </si>
  <si>
    <t>Achats et charges externes</t>
  </si>
  <si>
    <t>Frais de personnel</t>
  </si>
  <si>
    <t>Charges financières</t>
  </si>
  <si>
    <t>Dépenses d'intervention</t>
  </si>
  <si>
    <t>Autres dépenses de fonctionnement</t>
  </si>
  <si>
    <t>RECETTES DE FONCTIONNEMENT (2)</t>
  </si>
  <si>
    <t>Impôts et taxes</t>
  </si>
  <si>
    <r>
      <t>- Impôts locaux</t>
    </r>
    <r>
      <rPr>
        <vertAlign val="superscript"/>
        <sz val="10"/>
        <rFont val="Arial"/>
        <family val="2"/>
      </rPr>
      <t xml:space="preserve"> (b)</t>
    </r>
  </si>
  <si>
    <t>- Autres impôts et taxes</t>
  </si>
  <si>
    <t>Concours de l'État</t>
  </si>
  <si>
    <t>Autres recettes de fonctionnement</t>
  </si>
  <si>
    <t>Épargne brute (3)=(2)-(1)</t>
  </si>
  <si>
    <t>Épargne nette des remboursements de dette = (3)-(8)</t>
  </si>
  <si>
    <t>DÉPENSES D'INVESTISSEMENT hors remboursements (4)</t>
  </si>
  <si>
    <t>RECETTES D'INVESTISSEMENT hors emprunts (5)</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</si>
  <si>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</si>
  <si>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</si>
  <si>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</si>
  <si>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</si>
  <si>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</si>
  <si>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</si>
  <si>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</si>
  <si>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</si>
  <si>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</si>
  <si>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(d) La dette de l'année N n'est pas exactement égale à la dette de l'année N-1 augmentée du flux net de dette de l'année N, du fait de certaines différences conceptuelles entre le stock et les flux reportés ici.</t>
  </si>
  <si>
    <r>
      <t>Les comptes des communes</t>
    </r>
    <r>
      <rPr>
        <sz val="12"/>
        <rFont val="Arial"/>
        <family val="2"/>
      </rPr>
      <t xml:space="preserve"> - En opérations réelles</t>
    </r>
    <r>
      <rPr>
        <vertAlign val="superscript"/>
        <sz val="12"/>
        <rFont val="Arial"/>
        <family val="2"/>
      </rPr>
      <t xml:space="preserve"> (a)</t>
    </r>
  </si>
  <si>
    <t>(c) La dette de l'année N n'est pas exactement égale à la dette de l'année N-1 augmentée du flux net de dette de l'année N, du fait de certaines différences conceptuelles entre le stock et les flux reportés ici.</t>
  </si>
  <si>
    <t>Taux d'épargne brute = (3) / (2)</t>
  </si>
  <si>
    <t>Taux d'endettement = (12) / (2)</t>
  </si>
  <si>
    <r>
      <t>Les comptes des groupements de communes à fiscalité propre</t>
    </r>
    <r>
      <rPr>
        <sz val="12"/>
        <rFont val="Arial"/>
        <family val="2"/>
      </rPr>
      <t xml:space="preserve"> - En opérations budgétaires</t>
    </r>
  </si>
  <si>
    <r>
      <t>Les comptes des groupements de communes à fiscalité propre</t>
    </r>
    <r>
      <rPr>
        <sz val="12"/>
        <rFont val="Arial"/>
        <family val="2"/>
      </rPr>
      <t xml:space="preserve"> - En opérations réelles</t>
    </r>
    <r>
      <rPr>
        <vertAlign val="superscript"/>
        <sz val="12"/>
        <rFont val="Arial"/>
        <family val="2"/>
      </rPr>
      <t xml:space="preserve"> (a)</t>
    </r>
  </si>
  <si>
    <t>(a) Donc hors opérations d'ordre.</t>
  </si>
  <si>
    <t>10.6 Les comptes du secteur communal</t>
  </si>
  <si>
    <r>
      <t>DÉPENSES DE FONCTIONNEMENT</t>
    </r>
    <r>
      <rPr>
        <b/>
        <sz val="9"/>
        <color theme="1"/>
        <rFont val="Calibri"/>
        <family val="2"/>
        <scheme val="minor"/>
      </rPr>
      <t xml:space="preserve"> (1)</t>
    </r>
  </si>
  <si>
    <r>
      <t>RECETTES DE FONCTIONNEMENT</t>
    </r>
    <r>
      <rPr>
        <b/>
        <vertAlign val="superscript"/>
        <sz val="10"/>
        <color theme="1"/>
        <rFont val="Calibri"/>
        <family val="2"/>
        <scheme val="minor"/>
      </rPr>
      <t xml:space="preserve"> </t>
    </r>
    <r>
      <rPr>
        <b/>
        <sz val="9"/>
        <color theme="1"/>
        <rFont val="Calibri"/>
        <family val="2"/>
        <scheme val="minor"/>
      </rPr>
      <t>(2)</t>
    </r>
  </si>
  <si>
    <r>
      <t>Les comptes des communes et de leurs groupements à fiscalité propre</t>
    </r>
    <r>
      <rPr>
        <sz val="12"/>
        <rFont val="Arial"/>
        <family val="2"/>
      </rPr>
      <t xml:space="preserve"> - En opérations réelles</t>
    </r>
    <r>
      <rPr>
        <vertAlign val="superscript"/>
        <sz val="12"/>
        <rFont val="Arial"/>
        <family val="2"/>
      </rPr>
      <t xml:space="preserve"> (a)</t>
    </r>
  </si>
  <si>
    <t>- Impôts locaux</t>
  </si>
  <si>
    <r>
      <t>Les comptes des départements</t>
    </r>
    <r>
      <rPr>
        <sz val="12"/>
        <rFont val="Arial"/>
        <family val="2"/>
      </rPr>
      <t xml:space="preserve"> - En opérations budgétaires</t>
    </r>
  </si>
  <si>
    <r>
      <t>Les comptes des départements</t>
    </r>
    <r>
      <rPr>
        <sz val="12"/>
        <rFont val="Arial"/>
        <family val="2"/>
      </rPr>
      <t xml:space="preserve"> - En opérations réelles</t>
    </r>
    <r>
      <rPr>
        <vertAlign val="superscript"/>
        <sz val="12"/>
        <rFont val="Arial"/>
        <family val="2"/>
      </rPr>
      <t xml:space="preserve"> (a)</t>
    </r>
  </si>
  <si>
    <r>
      <t>Les comptes des régions</t>
    </r>
    <r>
      <rPr>
        <sz val="12"/>
        <rFont val="Arial"/>
        <family val="2"/>
      </rPr>
      <t xml:space="preserve">  - En opérations budgétaires</t>
    </r>
  </si>
  <si>
    <t>Épargne brute / (recettes de fonctionnement-reversements fiscaux)</t>
  </si>
  <si>
    <t>Dette au 31/12 / (recettes de fonctionnement-reversements fiscaux)</t>
  </si>
  <si>
    <t>- dont : Fiscalité reversée</t>
  </si>
  <si>
    <t>Nombre de communes</t>
  </si>
  <si>
    <r>
      <t>Dette au 31 décembre (12)</t>
    </r>
    <r>
      <rPr>
        <b/>
        <vertAlign val="superscript"/>
        <sz val="10"/>
        <rFont val="Arial"/>
        <family val="2"/>
      </rPr>
      <t xml:space="preserve"> (c)</t>
    </r>
  </si>
  <si>
    <r>
      <t>Dette au 31 décembre (12)</t>
    </r>
    <r>
      <rPr>
        <b/>
        <vertAlign val="superscript"/>
        <sz val="10"/>
        <rFont val="Arial"/>
        <family val="2"/>
      </rPr>
      <t xml:space="preserve"> (d)</t>
    </r>
  </si>
  <si>
    <r>
      <t>Dette au 31 décembre (12)</t>
    </r>
    <r>
      <rPr>
        <b/>
        <vertAlign val="superscript"/>
        <sz val="9"/>
        <rFont val="Arial"/>
        <family val="2"/>
      </rPr>
      <t xml:space="preserve"> (d)</t>
    </r>
  </si>
  <si>
    <t>dont à fiscalité professionnelle unique</t>
  </si>
  <si>
    <r>
      <t>dont à fiscalité professionnelle unique</t>
    </r>
    <r>
      <rPr>
        <i/>
        <vertAlign val="superscript"/>
        <sz val="10"/>
        <rFont val="Arial"/>
        <family val="2"/>
      </rPr>
      <t xml:space="preserve"> (c)</t>
    </r>
  </si>
  <si>
    <r>
      <t>dont : dans des groupements à fiscalité professionnelle unique</t>
    </r>
    <r>
      <rPr>
        <i/>
        <vertAlign val="superscript"/>
        <sz val="10"/>
        <rFont val="Arial"/>
        <family val="2"/>
      </rPr>
      <t xml:space="preserve"> (c)</t>
    </r>
  </si>
  <si>
    <t xml:space="preserve">Nombre de groupements de collectivités territoriales </t>
  </si>
  <si>
    <r>
      <t xml:space="preserve">Poids de la dette rapportée aux recettes de fonctionnement </t>
    </r>
    <r>
      <rPr>
        <sz val="12"/>
        <rFont val="Arial"/>
        <family val="2"/>
      </rPr>
      <t>(Taux d'endettement, en %)</t>
    </r>
  </si>
  <si>
    <t>En "opérations budgétaires"</t>
  </si>
  <si>
    <t>En "opérations réelles"</t>
  </si>
  <si>
    <t>Source : Comptes nationaux - Base 2014, Insee</t>
  </si>
  <si>
    <t xml:space="preserve">La dette au sens de Maastricht couvre l'ensemble des administrations publiques au sens des comptes nationaux. Sont ainsi pris en compte les passifs de l'État, des organismes divers d'administration centrale, des administrations publiques locales et des administrations de sécurité sociale. </t>
  </si>
  <si>
    <t>La dette au sens de Maastricht est une dette brute : on ne lui soustrait pas les actifs financiers que détiennent les administrations publiques. Elle est consolidée : sont exclus de la valeur de la dette les éléments de passif d'une administration détenus par une autre administration.</t>
  </si>
  <si>
    <t>Enfin, la dette au sens de Maastricht ne comprend pas l'ensemble des passifs financiers. En sont exclus les produits financiers dérivés, les intérêts courus non échus, ainsi que les crédits commerciaux à court et long terme et les décalages comptables.</t>
  </si>
  <si>
    <t xml:space="preserve">Un crédit ou un titre est considéré comme à long terme lorsque sa maturité au moment de l'émission (et non la durée restante avant la date de remboursement) est supérieure à 1 an. </t>
  </si>
  <si>
    <t>Elle est évaluée en valeur nominale, c'est-à-dire à la valeur de remboursement. Cette valeur nominale prend en compte la valorisation liée à une modification du taux de change, si la dette est libellée dans une devise étrangère. La fluctuation du cours des titres et les intérêts courus non échus ne sont, par contre, pas compris dans l'évaluation. En revanche, la réévaluation de la valeur de remboursement des obligations indexées sur l'inflation (OATi et CADESi) est prise en compte chaque trimestre.</t>
  </si>
  <si>
    <t>10.8 Les comptes des régions et des collectivités territoriales uniques (CTU)</t>
  </si>
  <si>
    <r>
      <t>Les comptes des régions et des collectivités territoriales uniques (CTU)</t>
    </r>
    <r>
      <rPr>
        <sz val="12"/>
        <rFont val="Arial"/>
        <family val="2"/>
      </rPr>
      <t xml:space="preserve"> - En opérations réelles</t>
    </r>
    <r>
      <rPr>
        <vertAlign val="superscript"/>
        <sz val="12"/>
        <rFont val="Arial"/>
        <family val="2"/>
      </rPr>
      <t xml:space="preserve"> (a)</t>
    </r>
  </si>
  <si>
    <t xml:space="preserve">            Établissements publics départementaux</t>
  </si>
  <si>
    <t>- Groupements intercommunaux sans fiscalité propre</t>
  </si>
  <si>
    <r>
      <t>Autres</t>
    </r>
    <r>
      <rPr>
        <b/>
        <vertAlign val="superscript"/>
        <sz val="10"/>
        <rFont val="ARIALNARROW"/>
      </rPr>
      <t>(a)</t>
    </r>
  </si>
  <si>
    <t>(a) OPHLM, caisses de crédit municipal, régies, EPA locaux.</t>
  </si>
  <si>
    <t>- Communes et établissements communaux</t>
  </si>
  <si>
    <t>- EPCI à fiscalité propre</t>
  </si>
  <si>
    <t>dont    Départements</t>
  </si>
  <si>
    <t>(b) Y compris les reversements de fiscalité des EPCI vers leurs communes membres.</t>
  </si>
  <si>
    <t>Les comptes des régions et des collectivités territoriales uniques (CTU)</t>
  </si>
  <si>
    <t>Subventions reçues et participations</t>
  </si>
  <si>
    <t>Ventes de biens et services</t>
  </si>
  <si>
    <t>- Autres dotations</t>
  </si>
  <si>
    <t>FCTVA</t>
  </si>
  <si>
    <t>Dotations et Subventions d'équipement</t>
  </si>
  <si>
    <t>Autres recettes d'investissement</t>
  </si>
  <si>
    <t xml:space="preserve">Taux d'épargne nette = [(3)-(8)] / (2) </t>
  </si>
  <si>
    <t>Dépenses d'équipement</t>
  </si>
  <si>
    <t>Subventions d'équipement versées</t>
  </si>
  <si>
    <t>Autres depenses d'investissement</t>
  </si>
  <si>
    <t>- Péréquation et compensations fiscales</t>
  </si>
  <si>
    <t>- DGF</t>
  </si>
  <si>
    <t>- Dotations globales de fonctionnement (DGF)</t>
  </si>
  <si>
    <t>- Péréquations et compensations fiscales</t>
  </si>
  <si>
    <t>Autres dépenses d'investissement</t>
  </si>
  <si>
    <t>Dotations et subventions d'investissement</t>
  </si>
  <si>
    <t>Épargne brute (3) = (2)-(1)</t>
  </si>
  <si>
    <t>Épargne nette = (3)-(8)</t>
  </si>
  <si>
    <r>
      <t>Les comptes des collectivités territoriales et de leurs groupements à fiscalité propre</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</si>
  <si>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(b) Donc hors opérations d'ordre.</t>
  </si>
  <si>
    <t>Régions et CTU</t>
  </si>
  <si>
    <t>(c) À partir de 2015 les impôts économiques de la Métropole de Lyon sont entièrement comptés avec le secteur communal.</t>
  </si>
  <si>
    <r>
      <t>2016</t>
    </r>
    <r>
      <rPr>
        <vertAlign val="superscript"/>
        <sz val="10"/>
        <rFont val="Arial"/>
        <family val="2"/>
      </rPr>
      <t xml:space="preserve"> (c)</t>
    </r>
  </si>
  <si>
    <t>(c) À partir de 2016, le taux moyen du foncier bâti départemental a été calculé en excluant les bases et les produits des CTU.</t>
  </si>
  <si>
    <r>
      <t>Taxe d'habitation</t>
    </r>
    <r>
      <rPr>
        <vertAlign val="superscript"/>
        <sz val="10"/>
        <rFont val="Arial"/>
        <family val="2"/>
      </rPr>
      <t xml:space="preserve"> (b)</t>
    </r>
  </si>
  <si>
    <t>Taxe d'habitation des logements vacants</t>
  </si>
  <si>
    <r>
      <t>Taxe sur le foncier non bâti</t>
    </r>
    <r>
      <rPr>
        <sz val="9"/>
        <rFont val="Arial"/>
        <family val="2"/>
      </rPr>
      <t xml:space="preserve"> </t>
    </r>
    <r>
      <rPr>
        <vertAlign val="superscript"/>
        <sz val="11"/>
        <rFont val="Arial"/>
        <family val="2"/>
      </rPr>
      <t>(c)</t>
    </r>
  </si>
  <si>
    <r>
      <t>TEOM</t>
    </r>
    <r>
      <rPr>
        <vertAlign val="superscript"/>
        <sz val="10"/>
        <rFont val="Arial"/>
        <family val="2"/>
      </rPr>
      <t xml:space="preserve"> (e)</t>
    </r>
  </si>
  <si>
    <r>
      <t>Secteur communal : communes + groupements</t>
    </r>
    <r>
      <rPr>
        <b/>
        <sz val="11"/>
        <rFont val="Arial"/>
        <family val="2"/>
      </rPr>
      <t xml:space="preserve"> </t>
    </r>
    <r>
      <rPr>
        <b/>
        <vertAlign val="superscript"/>
        <sz val="11"/>
        <rFont val="Arial"/>
        <family val="2"/>
      </rPr>
      <t>(d)</t>
    </r>
  </si>
  <si>
    <t>(a) La métropole de Lyon et les EPT de la métropole du grand Paris (MGP) sont intégralement assimilés aux GFP.</t>
  </si>
  <si>
    <t>(c) Y compris la taxe additionnelle au foncier non bâti.</t>
  </si>
  <si>
    <t>(d) Y compris les synidcats</t>
  </si>
  <si>
    <t>(e) Y compris la part incitative.</t>
  </si>
  <si>
    <t>Source : DGCL. Données DGFIP, REI.</t>
  </si>
  <si>
    <t xml:space="preserve">Pour chaque type de collectivité, les taux moyens sont calculés en divisant la somme des produits théoriques (base x taux voté) par la somme de leurs bases. Les produits théoriques n'intègrent donc pas les "gains et pertes", les lissages depuis 2017, et les produits des taxes additionnelles ou des majorations. Ce mode de calcul se rapproche d'une moyenne pondérée des taux votés.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</si>
  <si>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Pour chaque type de collectivité, les taux moyens des taxes dites "ménages" sont calculés en divisant la somme des produits réellements perçus par la somme de leurs bases. Les produits réellement perçus intègrent les "gains et pertes", les lissages depuis 2017, et les produits des taxes additionnelles ou des majorations. Ce mode de calcul est donc un taux statistique moyen.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</si>
  <si>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10.12a - Moyenne des taux d'imposition des collectivités locales - France - </t>
  </si>
  <si>
    <r>
      <t xml:space="preserve">10.12b - Taux moyens d'imposition des collectivités locales </t>
    </r>
    <r>
      <rPr>
        <b/>
        <vertAlign val="superscript"/>
        <sz val="12"/>
        <rFont val="Arial"/>
        <family val="2"/>
      </rPr>
      <t xml:space="preserve">(a) </t>
    </r>
    <r>
      <rPr>
        <b/>
        <sz val="12"/>
        <rFont val="Arial"/>
        <family val="2"/>
      </rPr>
      <t xml:space="preserve">- France - </t>
    </r>
  </si>
  <si>
    <t>Les séries intégrales sont consultables sur : https://www.collectivites-locales.gouv.fr/collectivites-locales-chiffres</t>
  </si>
  <si>
    <t>CHAPITRE</t>
  </si>
  <si>
    <t>LES SÉRIES LONGUES</t>
  </si>
  <si>
    <t>dont    Régions et CTU</t>
  </si>
  <si>
    <t>en pourcentage</t>
  </si>
  <si>
    <r>
      <t>2011</t>
    </r>
    <r>
      <rPr>
        <sz val="8"/>
        <rFont val="Arial"/>
        <family val="2"/>
      </rPr>
      <t xml:space="preserve"> (1)</t>
    </r>
  </si>
  <si>
    <r>
      <t>Taxe sur le foncier non bâti</t>
    </r>
    <r>
      <rPr>
        <sz val="8"/>
        <rFont val="Arial"/>
        <family val="2"/>
      </rPr>
      <t xml:space="preserve"> (2)</t>
    </r>
  </si>
  <si>
    <r>
      <t>Secteur communal : communes + groupements</t>
    </r>
    <r>
      <rPr>
        <b/>
        <sz val="8"/>
        <rFont val="Arial"/>
        <family val="2"/>
      </rPr>
      <t xml:space="preserve"> (3)</t>
    </r>
  </si>
  <si>
    <t>Sources: DGFiP, DGCL</t>
  </si>
  <si>
    <t>(1)  2011 : année de mise en place de la réforme de la fiscalité locale pour les collectivités locales</t>
  </si>
  <si>
    <t xml:space="preserve">(2) non compris la taxe additionnelle instaurée en 2011 et qui ne donne pas lieu à un vote de taux </t>
  </si>
  <si>
    <t>(3) groupements : EPCI à fiscalité propre et syndicats intercommunaux à contributions fiscalisées</t>
  </si>
  <si>
    <t>s.o. : sans objet</t>
  </si>
  <si>
    <r>
      <t xml:space="preserve">Taux moyens d'imposition des collectivités locales </t>
    </r>
    <r>
      <rPr>
        <b/>
        <sz val="12"/>
        <color rgb="FFFF0000"/>
        <rFont val="Arial"/>
        <family val="2"/>
      </rPr>
      <t>en France métropolitaine</t>
    </r>
  </si>
  <si>
    <t>10.12 Les taux votés de fiscalité locale (1981-2012)</t>
  </si>
  <si>
    <t>Emplois principaux bénéficiaires de contrats aidés</t>
  </si>
  <si>
    <r>
      <t xml:space="preserve">Poids de la dette rapportée à l'épargne brute </t>
    </r>
    <r>
      <rPr>
        <sz val="12"/>
        <rFont val="Arial"/>
        <family val="2"/>
      </rPr>
      <t>(délai de désendettement, en nombre d'années)</t>
    </r>
  </si>
  <si>
    <t>Délai de désendettement = (12) / (3)</t>
  </si>
  <si>
    <t>Source : DGCL. Donnée DGFiP, comptes de gestion en opérations réelles, budgets principaux ; montants calculés hors gestion active de la dette.</t>
  </si>
  <si>
    <r>
      <t>DÉPENSES DE FONCTIONNEMENT</t>
    </r>
    <r>
      <rPr>
        <b/>
        <vertAlign val="superscript"/>
        <sz val="10"/>
        <color theme="1"/>
        <rFont val="Calibri"/>
        <family val="2"/>
        <scheme val="minor"/>
      </rPr>
      <t xml:space="preserve"> (b)</t>
    </r>
    <r>
      <rPr>
        <b/>
        <sz val="9"/>
        <color theme="1"/>
        <rFont val="Calibri"/>
        <family val="2"/>
        <scheme val="minor"/>
      </rPr>
      <t xml:space="preserve"> (1)</t>
    </r>
  </si>
  <si>
    <r>
      <t>RECETTES DE FONCTIONNEMENT</t>
    </r>
    <r>
      <rPr>
        <b/>
        <vertAlign val="superscript"/>
        <sz val="10"/>
        <color theme="1"/>
        <rFont val="Calibri"/>
        <family val="2"/>
        <scheme val="minor"/>
      </rPr>
      <t xml:space="preserve"> (c) </t>
    </r>
    <r>
      <rPr>
        <b/>
        <sz val="9"/>
        <color theme="1"/>
        <rFont val="Calibri"/>
        <family val="2"/>
        <scheme val="minor"/>
      </rPr>
      <t>(2)</t>
    </r>
  </si>
  <si>
    <t>(b) Hors reversements fiscaux des EPCI vers leurs communes membres en opérations réelles.</t>
  </si>
  <si>
    <t>(c) La fiscalité reversée aux communes est ôtée des recettes en opérations réelles.</t>
  </si>
  <si>
    <r>
      <t>2015</t>
    </r>
    <r>
      <rPr>
        <b/>
        <vertAlign val="superscript"/>
        <sz val="9"/>
        <rFont val="Arial"/>
        <family val="2"/>
      </rPr>
      <t xml:space="preserve"> (e)</t>
    </r>
  </si>
  <si>
    <r>
      <t>2016</t>
    </r>
    <r>
      <rPr>
        <b/>
        <vertAlign val="superscript"/>
        <sz val="9"/>
        <rFont val="Arial"/>
        <family val="2"/>
      </rPr>
      <t xml:space="preserve"> (e)</t>
    </r>
  </si>
  <si>
    <t>(e) Périmètre non constant : y compris métropole de Lyon (apparue en 2015), métropole du grand Paris (MGP) et établissements publics territoriaux (EPT) de la MGP (apparus en 2016). Pour les évolutions à périmètre constant, voir le chapitre 4..</t>
  </si>
  <si>
    <r>
      <t>Dette au 31 décembre (12)</t>
    </r>
    <r>
      <rPr>
        <b/>
        <vertAlign val="superscript"/>
        <sz val="10"/>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</si>
  <si>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</si>
  <si>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t>(c) Périmètre non constant : y compris métropole de Lyon (apparue en 2015), métropole du grand Paris (MGP) et établissements publics territoriaux (EPT) de la MGP (apparus en 2016). Pour les évolutions à périmètre constant, voir le chapitre 4..</t>
  </si>
  <si>
    <r>
      <t>2015</t>
    </r>
    <r>
      <rPr>
        <b/>
        <vertAlign val="superscript"/>
        <sz val="9"/>
        <rFont val="Arial"/>
        <family val="2"/>
      </rPr>
      <t xml:space="preserve"> (c)</t>
    </r>
  </si>
  <si>
    <r>
      <t>2016</t>
    </r>
    <r>
      <rPr>
        <b/>
        <vertAlign val="superscript"/>
        <sz val="9"/>
        <rFont val="Arial"/>
        <family val="2"/>
      </rPr>
      <t xml:space="preserve"> (c)</t>
    </r>
  </si>
  <si>
    <t>(c) Périmètre non constant : y compris département du Rhône mais hors métropole de Lyon à partir de 2015, hors Martinique et Guyane à partir de 2016, hors Corse à partir de 2018, hors Paris à partir de 2019. Pour les évolutions à périmètre constant, voir le chapitre 4.</t>
  </si>
  <si>
    <r>
      <t>2018</t>
    </r>
    <r>
      <rPr>
        <b/>
        <vertAlign val="superscript"/>
        <sz val="9"/>
        <rFont val="Arial"/>
        <family val="2"/>
      </rPr>
      <t xml:space="preserve"> (c)</t>
    </r>
  </si>
  <si>
    <r>
      <t>Dette au 31 décembre (12)</t>
    </r>
    <r>
      <rPr>
        <b/>
        <vertAlign val="superscript"/>
        <sz val="9"/>
        <rFont val="Arial"/>
        <family val="2"/>
      </rPr>
      <t xml:space="preserve"> (b)</t>
    </r>
  </si>
  <si>
    <t>(c) Périmètre non constant : y compris collectivités territoriales uniques (CTU) de Martinique et Guyane à partir de 2016, Corse à partir de 2018. Pour les évolutions à périmètre constant, voir le chapitre 4.</t>
  </si>
  <si>
    <t>Budgets principaux</t>
  </si>
  <si>
    <t>(a) Y compris les établissements publics territoriaux (EPT) de la métropole du grand paris (MGP), mais hors syndicats.</t>
  </si>
  <si>
    <r>
      <t>Dette au 31 décembre (12)</t>
    </r>
    <r>
      <rPr>
        <b/>
        <vertAlign val="superscript"/>
        <sz val="9"/>
        <rFont val="Arial"/>
        <family val="2"/>
      </rPr>
      <t xml:space="preserve"> (c)</t>
    </r>
  </si>
  <si>
    <t>10.9 ter Les comptes des syndicats</t>
  </si>
  <si>
    <r>
      <t>Les comptes des syndicats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</si>
  <si>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Hors les établissements publics territoriaux (EPT) de la métropole du grand paris (MGP).</t>
  </si>
  <si>
    <t>Budgets annexes</t>
  </si>
  <si>
    <r>
      <t>Les budgets annexes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</si>
  <si>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Y compris les syndicats.</t>
  </si>
  <si>
    <t>Source : DGCL. Donnée DGFiP, comptes de gestion en opérations réelles, budgets annexes ; montants calculés hors gestion active de la dette.</t>
  </si>
  <si>
    <t>10.9 quint. Les comptes consolidés des collectivités locales (y compris syndicats)</t>
  </si>
  <si>
    <t>Source : DGCL. Donnée DGFiP, comptes de gestion en opérations réelles, budgets principaux et annexes consolidés des flux internes entre budgets ; montants calculés hors gestion active de la dette.</t>
  </si>
  <si>
    <r>
      <t>Les comptes consolidés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</si>
  <si>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10.9 quat. Les budgets annxes des collectivités locales (y compris syndicats)</t>
  </si>
  <si>
    <t xml:space="preserve">DEPENSES </t>
  </si>
  <si>
    <t>Consommation intermédiaire (P2)</t>
  </si>
  <si>
    <t>Intérêts hors correction au titre des services d'intermédiation financière indirectement mesurés  (D41G)</t>
  </si>
  <si>
    <t>Acquisitions moins cessions d'actifs non financiers</t>
  </si>
  <si>
    <t>Autres acquisitions moins cessions d'actifs non financiers (P52, P53, NP)</t>
  </si>
  <si>
    <t xml:space="preserve"> dont (a) - Cotisations sociales imputées (D122)</t>
  </si>
  <si>
    <t xml:space="preserve"> dont (b) - Capitalisation de la production pour emploi final propre (P51g)</t>
  </si>
  <si>
    <t xml:space="preserve"> dont (c) - Crédits d'impôts enregistrés en dépenses (**)</t>
  </si>
  <si>
    <t xml:space="preserve"> Dépenses hors éléments imputés (a, b et c) (***)</t>
  </si>
  <si>
    <t>RECETTES</t>
  </si>
  <si>
    <t>Impôts en capital à recevoir (D91r)</t>
  </si>
  <si>
    <t>Total des recettes</t>
  </si>
  <si>
    <t xml:space="preserve"> dont (a) - Cotisations sociales imputées (D612)</t>
  </si>
  <si>
    <t xml:space="preserve"> dont (b) - Production pour emploi final propre (P12)</t>
  </si>
  <si>
    <t xml:space="preserve"> dont (c') - Crédits d'impôts enregistrés en recettes (**)</t>
  </si>
  <si>
    <t xml:space="preserve"> Recettes hors éléments imputés (a,b et c') (***)</t>
  </si>
  <si>
    <t>Milliards d'euros</t>
  </si>
  <si>
    <t xml:space="preserve">(*) Les intérêts (D41), les transferts courants entre administrations (D73 hors D733) et les transferts en capital (D9 hors D91 et D995) sont consolidés des transferts internes aux sous-secteurs.   </t>
  </si>
  <si>
    <t xml:space="preserve">(**) En comptabilité nationale les crédits d'impôts restituables sont enregistrés en dépenses de subventions, de prestations sociales ou de transferts courants ou en capital (D3, D6, D7 et D9) </t>
  </si>
  <si>
    <t xml:space="preserve">même lorsqu'en pratique ils viennent réduire l'impôt dû par le contribuable. Ce traitement a pour contrepartie une recette d'impôts sur le revenu (D51) supplémentaire.  </t>
  </si>
  <si>
    <t xml:space="preserve">(***) L'enregistrement en comptabilité nationale des cotisations sociales imputées et de la production pour emploi final propre entraine un double compte de certaines recettes et dépenses. </t>
  </si>
  <si>
    <t xml:space="preserve">De même le traitement des crédits d'impôts restituables (voir (**)) conduit à l'enregistrement de flux de recettes et dépenses sans équivalent monétaire effectif. Attention, les montants enregistrés une année donnée </t>
  </si>
  <si>
    <t>au titre des crédits d'impôts en dépenses (c) et en recettes (c') peuvent différer en raison d'un décalage entre les dates d'enregistrement des recettes et des dépenses. Par nature, ce décalage est en moyenne nul sur une longue période.</t>
  </si>
  <si>
    <t>Total des dépenses (*)</t>
  </si>
  <si>
    <t>01 - Services généraux des administrations publiques</t>
  </si>
  <si>
    <t xml:space="preserve">    01.1 - Fonctionnement des organes exécutifs et législatifs, affaires financières et fiscales, affaires étrangères</t>
  </si>
  <si>
    <t xml:space="preserve">    01.2 - Aide économique extérieure</t>
  </si>
  <si>
    <t xml:space="preserve">    01.3 - Services généraux</t>
  </si>
  <si>
    <t xml:space="preserve">    01.4 - Recherche fondamentale</t>
  </si>
  <si>
    <t xml:space="preserve">    01.5 - R &amp; D concernant les services généraux des administrations publiques</t>
  </si>
  <si>
    <t xml:space="preserve">    01.6 - Services généraux des administrations publiques n.c.a.</t>
  </si>
  <si>
    <t xml:space="preserve">    01.7 - Opérations concernant la dette publique</t>
  </si>
  <si>
    <t xml:space="preserve">    01.8 - Transferts de caractère général entre administrations publiques</t>
  </si>
  <si>
    <t>02 - Défense</t>
  </si>
  <si>
    <t xml:space="preserve">    02.1 - Défense militaire</t>
  </si>
  <si>
    <t xml:space="preserve">    02.2 - Défense civile</t>
  </si>
  <si>
    <t xml:space="preserve">    02.3 - Aide militaire à des pays étrangers</t>
  </si>
  <si>
    <t xml:space="preserve">    02.4 - R-D concernant la défense</t>
  </si>
  <si>
    <t xml:space="preserve">    02.5 - Défense n.c.a.</t>
  </si>
  <si>
    <t>03 - Ordre et sécurité publics</t>
  </si>
  <si>
    <t xml:space="preserve">    03.1 - Services de police</t>
  </si>
  <si>
    <t xml:space="preserve">    03.2 - Services de protection civile</t>
  </si>
  <si>
    <t xml:space="preserve">    03.3 - Tribunaux</t>
  </si>
  <si>
    <t xml:space="preserve">    03.4 - Administration pénitentiaire</t>
  </si>
  <si>
    <t xml:space="preserve">    03.5 - R-D concernant l'ordre et la sécurité publics</t>
  </si>
  <si>
    <t xml:space="preserve">    03.6 - Ordre et sécurité publics n.c.a.</t>
  </si>
  <si>
    <t>04 - Affaires économiques</t>
  </si>
  <si>
    <t xml:space="preserve">    04.1 - Tutelle de l'économie générale, des échanges et de l'emploi</t>
  </si>
  <si>
    <t xml:space="preserve">    04.2 - Agriculture, sylviculture, pêche et chasse</t>
  </si>
  <si>
    <t xml:space="preserve">    04.3 - Combustibles et énergie</t>
  </si>
  <si>
    <t xml:space="preserve">    04.4 - Industries extractives et manufacturières, construction</t>
  </si>
  <si>
    <t xml:space="preserve">    04.5 - Transports</t>
  </si>
  <si>
    <t xml:space="preserve">    04.6 - Communications</t>
  </si>
  <si>
    <t xml:space="preserve">    04.7 - Autres branches d'activité</t>
  </si>
  <si>
    <t xml:space="preserve">    04.8 - R-D concernant les affaires économiques</t>
  </si>
  <si>
    <t xml:space="preserve">    04.9 - Affaires économiques n.c.a.</t>
  </si>
  <si>
    <t>05 - Protection de l'environnement</t>
  </si>
  <si>
    <t xml:space="preserve">    05.1 - Gestion des déchets</t>
  </si>
  <si>
    <t xml:space="preserve">    05.2 - Gestion des eaux usées</t>
  </si>
  <si>
    <t xml:space="preserve">    05.3 - Lutte contre la pollution</t>
  </si>
  <si>
    <t xml:space="preserve">    05.4 - Préservation de la diversité biologique et protection de la nature</t>
  </si>
  <si>
    <t xml:space="preserve">    05.5 - R-D dans le domaine de la protection de l'environnement</t>
  </si>
  <si>
    <t xml:space="preserve">    05.6 - Protection de l'environnement n.c.a.</t>
  </si>
  <si>
    <t>06 - Logements et équipements collectifs</t>
  </si>
  <si>
    <t xml:space="preserve">    06.1 - Logements</t>
  </si>
  <si>
    <t xml:space="preserve">    06.2 - Équipements collectifs</t>
  </si>
  <si>
    <t xml:space="preserve">    06.3 - Alimentation en eau</t>
  </si>
  <si>
    <t xml:space="preserve">    06.4 - Éclairage public</t>
  </si>
  <si>
    <t xml:space="preserve">    06.5 - R-D dans le domaine du logement et des équipements collectifs</t>
  </si>
  <si>
    <t xml:space="preserve">    06.6 - Logement et équipements collectifs n.c.a.</t>
  </si>
  <si>
    <t>07 - Santé</t>
  </si>
  <si>
    <t xml:space="preserve">    07.1 - Produits, appareils et matériels médicaux</t>
  </si>
  <si>
    <t xml:space="preserve">    07.2 - Services ambulatoires</t>
  </si>
  <si>
    <t xml:space="preserve">    07.3 - Services hospitaliers</t>
  </si>
  <si>
    <t xml:space="preserve">    07.4 - Services de santé publique</t>
  </si>
  <si>
    <t xml:space="preserve">    07.5 - R-D dans le domaine de la santé</t>
  </si>
  <si>
    <t xml:space="preserve">    07.6 - Santé n.c.a.</t>
  </si>
  <si>
    <t>08 - Loisirs, culture et culte</t>
  </si>
  <si>
    <t xml:space="preserve">    08.1 - Services récréatifs et sportifs</t>
  </si>
  <si>
    <t xml:space="preserve">    08.2 - Services culturels</t>
  </si>
  <si>
    <t xml:space="preserve">    08.3 - Services de radiodiffusion, de télévision et d'édition</t>
  </si>
  <si>
    <t xml:space="preserve">    08.4 - Culte et autres services communautaires</t>
  </si>
  <si>
    <t xml:space="preserve">    08.5 - R-D dans le domaine des loisirs, de la culture et du culte</t>
  </si>
  <si>
    <t xml:space="preserve">    08.6 - Loisirs, culture et culte n.c.a.</t>
  </si>
  <si>
    <t>09 - Enseignement</t>
  </si>
  <si>
    <t xml:space="preserve">    09.1 - Enseignement préélémentaire et primaire</t>
  </si>
  <si>
    <t xml:space="preserve">    09.2 - Enseignement secondaire</t>
  </si>
  <si>
    <t xml:space="preserve">    09.3 - Enseignement postsecondaire non supérieur</t>
  </si>
  <si>
    <t xml:space="preserve">    09.4 - Enseignement supérieur</t>
  </si>
  <si>
    <t xml:space="preserve">    09.5 - Enseignement non défini par niveau</t>
  </si>
  <si>
    <t xml:space="preserve">    09.6 - Services annexes à l'enseignement</t>
  </si>
  <si>
    <t xml:space="preserve">    09.7 - R-D dans le domaine de l'enseignement</t>
  </si>
  <si>
    <t xml:space="preserve">    09.8 - Enseignement n.c.a.</t>
  </si>
  <si>
    <t>10 - Protection sociale</t>
  </si>
  <si>
    <t xml:space="preserve">    10.1 - Maladie et invalidité</t>
  </si>
  <si>
    <t xml:space="preserve">    10.2 - Vieillesse</t>
  </si>
  <si>
    <t xml:space="preserve">    10.3 - Survivants</t>
  </si>
  <si>
    <t xml:space="preserve">    10.4 - Famille et enfants</t>
  </si>
  <si>
    <t xml:space="preserve">    10.5 - Chômage</t>
  </si>
  <si>
    <t xml:space="preserve">    10.6 - Logement</t>
  </si>
  <si>
    <t xml:space="preserve">    10.7 - Exclusion sociale n.c.a.</t>
  </si>
  <si>
    <t xml:space="preserve">    10.8 - R-D dans le domaine de la protection sociale</t>
  </si>
  <si>
    <t xml:space="preserve">    10.9 - Protection sociale n.c.a.</t>
  </si>
  <si>
    <t>Impôts sur la production (D29) et le revenu (D51)</t>
  </si>
  <si>
    <t>Intérêts (D4) (*)</t>
  </si>
  <si>
    <t>Prestations sociales (D62+D632)</t>
  </si>
  <si>
    <t>Transferts courants (D7) (*)</t>
  </si>
  <si>
    <t>Transferts en capital (D9) (*)</t>
  </si>
  <si>
    <t>Acquisition nette d'actifs non financiers (P5+NP)</t>
  </si>
  <si>
    <t>(*) Hors dépenses à l'intérieur du sous-secteur (intérêts, transferts courants et en capital).</t>
  </si>
  <si>
    <t>Les comptes des collectivités locales, les budgets annexes et les comptes consolidés</t>
  </si>
  <si>
    <t>dont : Fraction de TVA</t>
  </si>
  <si>
    <t>: DMTO</t>
  </si>
  <si>
    <t>: TICPE</t>
  </si>
  <si>
    <t>: TSCA</t>
  </si>
  <si>
    <r>
      <t>2019</t>
    </r>
    <r>
      <rPr>
        <b/>
        <vertAlign val="superscript"/>
        <sz val="9"/>
        <rFont val="Arial"/>
        <family val="2"/>
      </rPr>
      <t xml:space="preserve"> (c)</t>
    </r>
  </si>
  <si>
    <t>dont : fraction de TVA</t>
  </si>
  <si>
    <t xml:space="preserve"> : cartes grises</t>
  </si>
  <si>
    <t xml:space="preserve"> : TICPE</t>
  </si>
  <si>
    <t>Source : DGCL. Donnée DGFiP, comptes de gestion en opérations réelles à partir de 2012, budgets principaux ; montants calculés hors gestion active de la dette.</t>
  </si>
  <si>
    <t>Source : DGCL, comptes administratifs et budgets primitifs. DGFIP, comptes de gestion.</t>
  </si>
  <si>
    <t>Dépenses de fonctionnement d'aide sociale (b)</t>
  </si>
  <si>
    <t xml:space="preserve">    dont dépenses de fonctionnement obligatoires d'aide sociale (c)</t>
  </si>
  <si>
    <t>Dépenses totales de formation professionnelle et apprentissage (b)</t>
  </si>
  <si>
    <t>Dépenses totales pour l'enseignement (c)</t>
  </si>
  <si>
    <t>Dépenses totales pour le transport ferroviaire régional de voyageurs (d)</t>
  </si>
  <si>
    <t>(b) Y compris majoration des résidences secondaires. En 2021, taux moyen de la TH sur les résidences secondaires ; tous types de locaux pour les autres années.</t>
  </si>
  <si>
    <t>(d) Y compris la taxe d'habitation sur les logements vacants et hors la majoration des résidences secondaires à partir de 2012. À partir de 2021, taxe d'habitation sur les résidences secondaires pour les communes et GFP, taxe d'habitation tous locaux confondus pour les syndicats.</t>
  </si>
  <si>
    <r>
      <t xml:space="preserve">2021 </t>
    </r>
    <r>
      <rPr>
        <vertAlign val="superscript"/>
        <sz val="10"/>
        <rFont val="Arial"/>
        <family val="2"/>
      </rPr>
      <t>(h)</t>
    </r>
  </si>
  <si>
    <r>
      <t xml:space="preserve">(d) Y compris la taxe d'habitation sur les logements vacants à partir de 2012 et, à partir de 2015, la majoration des résidences secondaires. </t>
    </r>
    <r>
      <rPr>
        <sz val="8"/>
        <rFont val="Times New Roman"/>
        <family val="1"/>
      </rPr>
      <t>À</t>
    </r>
    <r>
      <rPr>
        <i/>
        <sz val="8"/>
        <rFont val="Arial"/>
        <family val="2"/>
      </rPr>
      <t xml:space="preserve"> partir de 2021, taxe d'habitation sur les résidences secondaires pour les communes et GFP, taxe d'habitation tous locaux confondus pour les syndicats.</t>
    </r>
  </si>
  <si>
    <t>(h) À partir de 2021 yc les effets nets des coefficients correcteurs (réforme TH). Les départements et les régions ne perçoivent plus de taxe sur le foncier bâti.</t>
  </si>
  <si>
    <t>Syndicats intercommunaux à vocation unique (SIVU)</t>
  </si>
  <si>
    <t>Syndicats intercommunaux à vocation multiple (SIVOM)</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</si>
  <si>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</si>
  <si>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</si>
  <si>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</si>
  <si>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</si>
  <si>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</si>
  <si>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</si>
  <si>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</si>
  <si>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</si>
  <si>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</si>
  <si>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</si>
  <si>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</si>
  <si>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</si>
  <si>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</si>
  <si>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</si>
  <si>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</si>
  <si>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</si>
  <si>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</si>
  <si>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</si>
  <si>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</si>
  <si>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</si>
  <si>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</si>
  <si>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</si>
  <si>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</si>
  <si>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</si>
  <si>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</si>
  <si>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</si>
  <si>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</si>
  <si>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</si>
  <si>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</si>
  <si>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</si>
  <si>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</si>
  <si>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</si>
  <si>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</si>
  <si>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</si>
  <si>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</si>
  <si>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</si>
  <si>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</si>
  <si>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</si>
  <si>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</si>
  <si>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</si>
  <si>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</si>
  <si>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</si>
  <si>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</si>
  <si>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</si>
  <si>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</si>
  <si>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</si>
  <si>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</si>
  <si>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</si>
  <si>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</si>
  <si>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</si>
  <si>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</si>
  <si>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Source : Comptes nationaux - Base 2020, Insee</t>
  </si>
  <si>
    <t>Base 100 en 2020</t>
  </si>
  <si>
    <t>Source : Insee, Comptes nationaux - Base 2020.</t>
  </si>
  <si>
    <r>
      <t xml:space="preserve">2021
</t>
    </r>
    <r>
      <rPr>
        <b/>
        <sz val="7"/>
        <color theme="1"/>
        <rFont val="Arial"/>
        <family val="2"/>
      </rPr>
      <t>(version classique)</t>
    </r>
  </si>
  <si>
    <r>
      <t xml:space="preserve">2021
</t>
    </r>
    <r>
      <rPr>
        <b/>
        <sz val="7"/>
        <color theme="1"/>
        <rFont val="Arial"/>
        <family val="2"/>
      </rPr>
      <t>(version moderne)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</si>
</sst>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_-* #,##0.00\ &quot;F&quot;_-;\-* #,##0.00\ &quot;F&quot;_-;_-* &quot;-&quot;??\ &quot;F&quot;_-;_-@_-"/>
    <numFmt numFmtId="165" formatCode="_-* #,##0.00\ _F_-;\-* #,##0.00\ _F_-;_-* &quot;-&quot;??\ _F_-;_-@_-"/>
    <numFmt numFmtId="166" formatCode="0.0"/>
    <numFmt numFmtId="167" formatCode="#,##0.0"/>
    <numFmt numFmtId="168" formatCode="0.0%"/>
    <numFmt numFmtId="169" formatCode="###0"/>
    <numFmt numFmtId="170" formatCode="\+0.00;\-0.00"/>
    <numFmt numFmtId="171" formatCode="0.00000000"/>
    <numFmt numFmtId="172" formatCode="_-* #,##0.0\ _€_-;\-* #,##0.0\ _€_-;_-* &quot;-&quot;?\ _€_-;_-@_-"/>
    <numFmt numFmtId="173" formatCode="0.0&quot; ans&quot;"/>
    <numFmt numFmtId="174" formatCode="0.0000"/>
    <numFmt numFmtId="175" formatCode="0.00;\-0.00"/>
    <numFmt numFmtId="176" formatCode="#,##0.0_ ;\-#,##0.0\ "/>
    <numFmt numFmtId="177" formatCode="0.00000"/>
    <numFmt numFmtId="178" formatCode="\+0.0%;\-0.0%"/>
    <numFmt numFmtId="179" formatCode="#,##0.00_ ;\-#,##0.00\ "/>
    <numFmt numFmtId="180" formatCode="_-* #,##0\ _€_-;\-* #,##0\ _€_-;_-* &quot;-&quot;??\ _€_-;_-@_-"/>
  </numFmts>
  <fonts count="102">
    <font>
      <sz val="10"/>
      <name val="Arial"/>
    </font>
    <font>
      <sz val="10"/>
      <name val="Arial"/>
      <family val="2"/>
    </font>
    <font>
      <sz val="12"/>
      <name val="MS Sans Serif"/>
      <family val="2"/>
    </font>
    <font>
      <sz val="10"/>
      <name val="Arial"/>
      <family val="2"/>
    </font>
    <font>
      <b/>
      <sz val="10"/>
      <name val="Arial"/>
      <family val="2"/>
    </font>
    <font>
      <i/>
      <sz val="9"/>
      <name val="Arial"/>
      <family val="2"/>
    </font>
    <font>
      <b/>
      <sz val="12"/>
      <name val="Arial"/>
      <family val="2"/>
    </font>
    <font>
      <sz val="8"/>
      <name val="Arial"/>
      <family val="2"/>
    </font>
    <font>
      <i/>
      <sz val="8"/>
      <name val="Arial"/>
      <family val="2"/>
    </font>
    <font>
      <i/>
      <sz val="7"/>
      <name val="Arial"/>
      <family val="2"/>
    </font>
    <font>
      <b/>
      <sz val="14"/>
      <name val="Arial"/>
      <family val="2"/>
    </font>
    <font>
      <sz val="9.5"/>
      <name val="Arial"/>
      <family val="2"/>
    </font>
    <font>
      <b/>
      <i/>
      <sz val="10"/>
      <name val="Arial"/>
      <family val="2"/>
    </font>
    <font>
      <i/>
      <sz val="10"/>
      <name val="Arial"/>
      <family val="2"/>
    </font>
    <font>
      <b/>
      <sz val="8"/>
      <name val="Arial"/>
      <family val="2"/>
    </font>
    <font>
      <sz val="8"/>
      <name val="Arial"/>
      <family val="2"/>
    </font>
    <font>
      <b/>
      <sz val="9"/>
      <name val="Arial"/>
      <family val="2"/>
    </font>
    <font>
      <sz val="9"/>
      <name val="Arial"/>
      <family val="2"/>
    </font>
    <font>
      <i/>
      <sz val="10"/>
      <name val="Arial"/>
      <family val="2"/>
    </font>
    <font>
      <b/>
      <sz val="8"/>
      <name val="Arial"/>
      <family val="2"/>
    </font>
    <font>
      <b/>
      <sz val="9"/>
      <name val="Arial"/>
      <family val="2"/>
    </font>
    <font>
      <sz val="9"/>
      <name val="Arial"/>
      <family val="2"/>
    </font>
    <font>
      <b/>
      <sz val="14"/>
      <name val="Arial"/>
      <family val="2"/>
    </font>
    <font>
      <b/>
      <sz val="16"/>
      <name val="Arial"/>
      <family val="2"/>
    </font>
    <font>
      <sz val="12"/>
      <name val="Arial"/>
      <family val="2"/>
    </font>
    <font>
      <b/>
      <i/>
      <sz val="14"/>
      <name val="Arial"/>
      <family val="2"/>
    </font>
    <font>
      <sz val="12"/>
      <name val="Bookman Old Style"/>
      <family val="1"/>
    </font>
    <font>
      <b/>
      <sz val="10"/>
      <color indexed="8"/>
      <name val="Arial"/>
      <family val="2"/>
    </font>
    <font>
      <sz val="12"/>
      <color indexed="10"/>
      <name val="Arial"/>
      <family val="2"/>
    </font>
    <font>
      <sz val="8"/>
      <name val="Bookman Old Style"/>
      <family val="1"/>
    </font>
    <font>
      <vertAlign val="superscript"/>
      <sz val="9"/>
      <name val="Arial"/>
      <family val="2"/>
    </font>
    <font>
      <vertAlign val="superscript"/>
      <sz val="14"/>
      <name val="Arial"/>
      <family val="2"/>
    </font>
    <font>
      <b/>
      <i/>
      <sz val="12"/>
      <color indexed="12"/>
      <name val="Arial"/>
      <family val="2"/>
    </font>
    <font>
      <b/>
      <sz val="10"/>
      <name val="Bookman Old Style"/>
      <family val="1"/>
    </font>
    <font>
      <sz val="10"/>
      <color indexed="10"/>
      <name val="Arial"/>
      <family val="2"/>
    </font>
    <font>
      <sz val="10"/>
      <name val="MS Sans Serif"/>
      <family val="2"/>
    </font>
    <font>
      <b/>
      <sz val="10"/>
      <color indexed="10"/>
      <name val="Arial"/>
      <family val="2"/>
    </font>
    <font>
      <vertAlign val="superscript"/>
      <sz val="10"/>
      <name val="Arial"/>
      <family val="2"/>
    </font>
    <font>
      <i/>
      <vertAlign val="superscript"/>
      <sz val="8"/>
      <name val="Arial"/>
      <family val="2"/>
    </font>
    <font>
      <sz val="10"/>
      <name val="Arial"/>
      <family val="2"/>
    </font>
    <font>
      <sz val="14"/>
      <name val="Arial"/>
      <family val="2"/>
    </font>
    <font>
      <sz val="9"/>
      <name val="Arial"/>
      <family val="2"/>
    </font>
    <font>
      <b/>
      <sz val="8"/>
      <color indexed="81"/>
      <name val="Tahoma"/>
      <family val="2"/>
    </font>
    <font>
      <sz val="8"/>
      <color indexed="81"/>
      <name val="Tahoma"/>
      <family val="2"/>
    </font>
    <font>
      <b/>
      <sz val="11"/>
      <color indexed="63"/>
      <name val="Arial"/>
      <family val="2"/>
    </font>
    <font>
      <sz val="9"/>
      <color indexed="8"/>
      <name val="Verdana"/>
      <family val="2"/>
    </font>
    <font>
      <b/>
      <vertAlign val="superscript"/>
      <sz val="10"/>
      <name val="Arial"/>
      <family val="2"/>
    </font>
    <font>
      <sz val="10"/>
      <name val="Bookman Old Style"/>
      <family val="1"/>
    </font>
    <font>
      <sz val="10"/>
      <color indexed="44"/>
      <name val="Arial"/>
      <family val="2"/>
    </font>
    <font>
      <i/>
      <sz val="9"/>
      <color indexed="8"/>
      <name val="Arial"/>
      <family val="2"/>
    </font>
    <font>
      <i/>
      <sz val="8"/>
      <color indexed="63"/>
      <name val="Arial"/>
      <family val="2"/>
    </font>
    <font>
      <sz val="10"/>
      <color indexed="63"/>
      <name val="Arial"/>
      <family val="2"/>
    </font>
    <font>
      <sz val="10"/>
      <name val="Arial"/>
      <family val="2"/>
    </font>
    <font>
      <sz val="10"/>
      <name val="Arial"/>
      <family val="2"/>
    </font>
    <font>
      <sz val="8"/>
      <name val="Arial"/>
      <family val="2"/>
    </font>
    <font>
      <i/>
      <sz val="8"/>
      <color indexed="10"/>
      <name val="Arial"/>
      <family val="2"/>
    </font>
    <font>
      <b/>
      <sz val="10"/>
      <name val="Arial"/>
      <family val="2"/>
    </font>
    <font>
      <sz val="9"/>
      <name val="Verdana"/>
      <family val="2"/>
    </font>
    <font>
      <i/>
      <sz val="8"/>
      <name val="MS Sans Serif"/>
      <family val="2"/>
    </font>
    <font>
      <i/>
      <sz val="10"/>
      <name val="MS Sans Serif"/>
      <family val="2"/>
    </font>
    <font>
      <b/>
      <i/>
      <sz val="9"/>
      <name val="Arial"/>
      <family val="2"/>
    </font>
    <font>
      <b/>
      <i/>
      <sz val="8"/>
      <name val="Arial"/>
      <family val="2"/>
    </font>
    <font>
      <b/>
      <i/>
      <sz val="8"/>
      <color indexed="8"/>
      <name val="Arial"/>
      <family val="2"/>
    </font>
    <font>
      <i/>
      <sz val="12"/>
      <color indexed="10"/>
      <name val="Arial"/>
      <family val="2"/>
    </font>
    <font>
      <i/>
      <sz val="9"/>
      <name val="Bookman Old Style"/>
      <family val="1"/>
    </font>
    <font>
      <sz val="10"/>
      <name val="Arial"/>
      <family val="2"/>
    </font>
    <font>
      <sz val="10"/>
      <name val="Arial"/>
      <family val="2"/>
    </font>
    <font>
      <vertAlign val="superscript"/>
      <sz val="11"/>
      <name val="Arial"/>
      <family val="2"/>
    </font>
    <font>
      <b/>
      <vertAlign val="superscript"/>
      <sz val="11"/>
      <name val="Arial"/>
      <family val="2"/>
    </font>
    <font>
      <b/>
      <vertAlign val="superscript"/>
      <sz val="9"/>
      <name val="Arial"/>
      <family val="2"/>
    </font>
    <font>
      <sz val="11"/>
      <name val="Arial"/>
      <family val="2"/>
    </font>
    <font>
      <b/>
      <sz val="11"/>
      <name val="Arial"/>
      <family val="2"/>
    </font>
    <font>
      <b/>
      <sz val="9"/>
      <color theme="1"/>
      <name val="Arial"/>
      <family val="2"/>
    </font>
    <font>
      <i/>
      <sz val="9"/>
      <color theme="1"/>
      <name val="Arial"/>
      <family val="2"/>
    </font>
    <font>
      <i/>
      <sz val="8"/>
      <color theme="1"/>
      <name val="Arial"/>
      <family val="2"/>
    </font>
    <font>
      <sz val="9"/>
      <color theme="1"/>
      <name val="Arial"/>
      <family val="2"/>
    </font>
    <font>
      <b/>
      <sz val="9"/>
      <color theme="1"/>
      <name val="Calibri"/>
      <family val="2"/>
      <scheme val="minor"/>
    </font>
    <font>
      <vertAlign val="superscript"/>
      <sz val="12"/>
      <name val="Arial"/>
      <family val="2"/>
    </font>
    <font>
      <b/>
      <vertAlign val="superscript"/>
      <sz val="10"/>
      <color theme="1"/>
      <name val="Calibri"/>
      <family val="2"/>
      <scheme val="minor"/>
    </font>
    <font>
      <sz val="9"/>
      <color theme="1"/>
      <name val="Calibri"/>
      <family val="2"/>
      <scheme val="minor"/>
    </font>
    <font>
      <i/>
      <vertAlign val="superscript"/>
      <sz val="10"/>
      <name val="Arial"/>
      <family val="2"/>
    </font>
    <font>
      <b/>
      <sz val="10"/>
      <color theme="1"/>
      <name val="Arial"/>
      <family val="2"/>
    </font>
    <font>
      <sz val="10"/>
      <color theme="1"/>
      <name val="Arial"/>
      <family val="2"/>
    </font>
    <font>
      <i/>
      <sz val="10"/>
      <color theme="1"/>
      <name val="Arial"/>
      <family val="2"/>
    </font>
    <font>
      <b/>
      <sz val="10"/>
      <name val="ARIALNARROW"/>
    </font>
    <font>
      <b/>
      <vertAlign val="superscript"/>
      <sz val="10"/>
      <name val="ARIALNARROW"/>
    </font>
    <font>
      <b/>
      <i/>
      <sz val="9"/>
      <color theme="1"/>
      <name val="Arial"/>
      <family val="2"/>
    </font>
    <font>
      <b/>
      <sz val="11"/>
      <color theme="1"/>
      <name val="Calibri"/>
      <family val="2"/>
      <scheme val="minor"/>
    </font>
    <font>
      <b/>
      <vertAlign val="superscript"/>
      <sz val="12"/>
      <name val="Arial"/>
      <family val="2"/>
    </font>
    <font>
      <i/>
      <sz val="8"/>
      <color rgb="FFFF0000"/>
      <name val="Arial"/>
      <family val="2"/>
    </font>
    <font>
      <b/>
      <sz val="24"/>
      <name val="Arial"/>
      <family val="2"/>
    </font>
    <font>
      <b/>
      <sz val="28"/>
      <name val="Arial"/>
      <family val="2"/>
    </font>
    <font>
      <sz val="10"/>
      <name val="Times New Roman"/>
      <family val="1"/>
    </font>
    <font>
      <sz val="10"/>
      <color indexed="8"/>
      <name val="Arial"/>
      <family val="2"/>
    </font>
    <font>
      <sz val="10"/>
      <color indexed="8"/>
      <name val="Times New Roman"/>
      <family val="1"/>
    </font>
    <font>
      <b/>
      <sz val="12"/>
      <color rgb="FFFF0000"/>
      <name val="Arial"/>
      <family val="2"/>
    </font>
    <font>
      <b/>
      <sz val="10"/>
      <color theme="1"/>
      <name val="Calibri"/>
      <family val="2"/>
      <scheme val="minor"/>
    </font>
    <font>
      <sz val="10"/>
      <color rgb="FFFF0000"/>
      <name val="Arial"/>
      <family val="2"/>
    </font>
    <font>
      <sz val="8"/>
      <name val="Times New Roman"/>
      <family val="1"/>
    </font>
    <font>
      <sz val="9"/>
      <name val="Open Sans"/>
      <family val="2"/>
    </font>
    <font>
      <sz val="10"/>
      <name val="Arial"/>
    </font>
    <font>
      <b/>
      <sz val="7"/>
      <color theme="1"/>
      <name val="Arial"/>
      <family val="2"/>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rgb="FF000000"/>
      </top>
      <bottom/>
      <diagonal/>
    </border>
    <border>
      <left/>
      <right/>
      <top/>
      <bottom style="thin">
        <color rgb="FF000000"/>
      </bottom>
      <diagonal/>
    </border>
    <border>
      <left style="double">
        <color indexed="64"/>
      </left>
      <right/>
      <top style="thin">
        <color indexed="64"/>
      </top>
      <bottom/>
      <diagonal/>
    </border>
    <border>
      <left style="thin">
        <color rgb="FFC1C1C1"/>
      </left>
      <right style="thin">
        <color rgb="FFC1C1C1"/>
      </right>
      <top style="medium">
        <color rgb="FF000000"/>
      </top>
      <bottom style="thin">
        <color rgb="FFC1C1C1"/>
      </bottom>
      <diagonal/>
    </border>
  </borders>
  <cellStyleXfs count="39">
    <xf numFmtId="0" fontId="0" fillId="0" borderId="0"/>
    <xf numFmtId="165" fontId="3" fillId="0" borderId="0" applyFont="0" applyFill="0" applyBorder="0" applyAlignment="0" applyProtection="0"/>
    <xf numFmtId="164" fontId="1" fillId="0" borderId="0" applyFont="0" applyFill="0" applyBorder="0" applyAlignment="0" applyProtection="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66" fillId="0" borderId="0"/>
    <xf numFmtId="0" fontId="2" fillId="0" borderId="0"/>
    <xf numFmtId="0" fontId="2" fillId="0" borderId="0"/>
    <xf numFmtId="0" fontId="3" fillId="0" borderId="0"/>
    <xf numFmtId="0" fontId="3" fillId="0" borderId="0"/>
    <xf numFmtId="0" fontId="66" fillId="0" borderId="0"/>
    <xf numFmtId="0" fontId="1" fillId="0" borderId="0"/>
    <xf numFmtId="0" fontId="52" fillId="0" borderId="0"/>
    <xf numFmtId="0" fontId="3" fillId="0" borderId="0"/>
    <xf numFmtId="0" fontId="1" fillId="0" borderId="0"/>
    <xf numFmtId="0" fontId="3" fillId="0" borderId="0"/>
    <xf numFmtId="0" fontId="2" fillId="0" borderId="0"/>
    <xf numFmtId="0" fontId="52" fillId="0" borderId="0"/>
    <xf numFmtId="0" fontId="35" fillId="0" borderId="0"/>
    <xf numFmtId="0" fontId="35" fillId="0" borderId="0"/>
    <xf numFmtId="9" fontId="1"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43" fontId="100" fillId="0" borderId="0" applyFont="0" applyFill="0" applyBorder="0" applyAlignment="0" applyProtection="0"/>
    <xf numFmtId="0" fontId="1" fillId="0" borderId="0"/>
  </cellStyleXfs>
  <cellXfs count="972">
    <xf numFmtId="0" fontId="0" fillId="0" borderId="0" xfId="0"/>
    <xf numFmtId="0" fontId="0" fillId="0" borderId="0" xfId="3" applyFont="1" applyFill="1" applyAlignment="1">
      <alignment vertical="center"/>
    </xf>
    <xf numFmtId="0" fontId="5" fillId="0" borderId="0" xfId="3" applyFont="1" applyFill="1" applyAlignment="1">
      <alignment vertical="center"/>
    </xf>
    <xf numFmtId="3" fontId="6" fillId="0" borderId="0" xfId="3" applyNumberFormat="1" applyFont="1" applyFill="1" applyBorder="1" applyAlignment="1">
      <alignment vertical="center"/>
    </xf>
    <xf numFmtId="3" fontId="7" fillId="0" borderId="0" xfId="3" applyNumberFormat="1" applyFont="1" applyAlignment="1">
      <alignment vertical="center"/>
    </xf>
    <xf numFmtId="3" fontId="7" fillId="0" borderId="0" xfId="3" applyNumberFormat="1" applyFont="1"/>
    <xf numFmtId="0" fontId="10" fillId="0" borderId="0" xfId="14" applyFont="1" applyFill="1" applyAlignment="1">
      <alignment vertical="center"/>
    </xf>
    <xf numFmtId="0" fontId="11" fillId="0" borderId="0" xfId="14" applyFont="1" applyFill="1" applyAlignment="1">
      <alignment vertical="center"/>
    </xf>
    <xf numFmtId="3" fontId="9" fillId="0" borderId="0" xfId="3" applyNumberFormat="1" applyFont="1" applyBorder="1" applyAlignment="1"/>
    <xf numFmtId="3" fontId="9" fillId="0" borderId="0" xfId="3" applyNumberFormat="1" applyFont="1" applyBorder="1" applyAlignment="1">
      <alignment horizontal="right"/>
    </xf>
    <xf numFmtId="3" fontId="8" fillId="0" borderId="0" xfId="3" applyNumberFormat="1" applyFont="1" applyAlignment="1">
      <alignment horizontal="left" vertical="center"/>
    </xf>
    <xf numFmtId="3" fontId="8" fillId="0" borderId="0" xfId="3" applyNumberFormat="1" applyFont="1" applyAlignment="1">
      <alignment vertical="center"/>
    </xf>
    <xf numFmtId="0" fontId="7" fillId="0" borderId="0" xfId="3" applyFont="1" applyFill="1" applyAlignment="1">
      <alignment vertical="center"/>
    </xf>
    <xf numFmtId="3" fontId="13" fillId="0" borderId="0" xfId="3" applyNumberFormat="1" applyFont="1" applyFill="1" applyBorder="1" applyAlignment="1">
      <alignment vertical="center"/>
    </xf>
    <xf numFmtId="0" fontId="1" fillId="0" borderId="0" xfId="3" applyFont="1"/>
    <xf numFmtId="0" fontId="1" fillId="0" borderId="0" xfId="3" applyFont="1" applyFill="1"/>
    <xf numFmtId="0" fontId="13" fillId="0" borderId="0" xfId="3" applyFont="1"/>
    <xf numFmtId="0" fontId="15" fillId="0" borderId="0" xfId="3" applyFont="1" applyBorder="1"/>
    <xf numFmtId="0" fontId="18" fillId="0" borderId="0" xfId="3" applyFont="1"/>
    <xf numFmtId="0" fontId="3" fillId="0" borderId="0" xfId="3" applyFont="1"/>
    <xf numFmtId="0" fontId="3" fillId="0" borderId="1" xfId="3" applyFont="1" applyBorder="1"/>
    <xf numFmtId="1" fontId="19" fillId="0" borderId="1" xfId="3" applyNumberFormat="1" applyFont="1" applyFill="1" applyBorder="1" applyAlignment="1">
      <alignment horizontal="center"/>
    </xf>
    <xf numFmtId="0" fontId="4" fillId="0" borderId="0" xfId="3" applyFont="1"/>
    <xf numFmtId="0" fontId="7" fillId="0" borderId="0" xfId="3" applyFont="1" applyBorder="1"/>
    <xf numFmtId="0" fontId="22" fillId="0" borderId="0" xfId="3" applyFont="1" applyFill="1" applyBorder="1"/>
    <xf numFmtId="0" fontId="6" fillId="0" borderId="0" xfId="3" applyFont="1"/>
    <xf numFmtId="0" fontId="10" fillId="0" borderId="0" xfId="3" applyFont="1"/>
    <xf numFmtId="0" fontId="4" fillId="0" borderId="1" xfId="3" applyFont="1" applyBorder="1"/>
    <xf numFmtId="0" fontId="24" fillId="0" borderId="0" xfId="3" applyFont="1"/>
    <xf numFmtId="3" fontId="3" fillId="0" borderId="0" xfId="3" applyNumberFormat="1" applyFont="1" applyFill="1" applyBorder="1"/>
    <xf numFmtId="3" fontId="4" fillId="0" borderId="1" xfId="3" applyNumberFormat="1" applyFont="1" applyFill="1" applyBorder="1" applyAlignment="1">
      <alignment horizontal="right"/>
    </xf>
    <xf numFmtId="0" fontId="7" fillId="0" borderId="2" xfId="3" applyFont="1" applyBorder="1"/>
    <xf numFmtId="2" fontId="3" fillId="0" borderId="0" xfId="3" applyNumberFormat="1" applyFont="1"/>
    <xf numFmtId="2" fontId="37" fillId="0" borderId="0" xfId="3" applyNumberFormat="1" applyFont="1"/>
    <xf numFmtId="166" fontId="4" fillId="0" borderId="0" xfId="3" applyNumberFormat="1" applyFont="1" applyBorder="1"/>
    <xf numFmtId="2" fontId="3" fillId="0" borderId="0" xfId="3" applyNumberFormat="1" applyFont="1" applyBorder="1"/>
    <xf numFmtId="167" fontId="1" fillId="0" borderId="0" xfId="3" applyNumberFormat="1" applyFont="1"/>
    <xf numFmtId="167" fontId="13" fillId="0" borderId="0" xfId="3" applyNumberFormat="1" applyFont="1"/>
    <xf numFmtId="0" fontId="12" fillId="0" borderId="0" xfId="3" applyFont="1"/>
    <xf numFmtId="169" fontId="4" fillId="0" borderId="1" xfId="3" applyNumberFormat="1" applyFont="1" applyBorder="1" applyAlignment="1">
      <alignment horizontal="center"/>
    </xf>
    <xf numFmtId="3" fontId="3" fillId="0" borderId="0" xfId="3" applyNumberFormat="1" applyFont="1" applyBorder="1" applyAlignment="1">
      <alignment horizontal="right" indent="1"/>
    </xf>
    <xf numFmtId="3" fontId="4" fillId="0" borderId="1" xfId="3" applyNumberFormat="1" applyFont="1" applyBorder="1" applyAlignment="1">
      <alignment horizontal="right" indent="1"/>
    </xf>
    <xf numFmtId="3" fontId="4" fillId="0" borderId="2" xfId="3" applyNumberFormat="1" applyFont="1" applyFill="1" applyBorder="1" applyAlignment="1">
      <alignment horizontal="right" vertical="center" indent="1"/>
    </xf>
    <xf numFmtId="3" fontId="4" fillId="0" borderId="0" xfId="3" applyNumberFormat="1" applyFont="1" applyFill="1" applyBorder="1" applyAlignment="1">
      <alignment horizontal="right" vertical="center" indent="1"/>
    </xf>
    <xf numFmtId="3" fontId="3" fillId="0" borderId="0" xfId="3" applyNumberFormat="1" applyFont="1" applyBorder="1" applyAlignment="1"/>
    <xf numFmtId="0" fontId="35" fillId="0" borderId="0" xfId="25" applyFill="1"/>
    <xf numFmtId="2" fontId="7" fillId="0" borderId="0" xfId="3" applyNumberFormat="1" applyFont="1" applyBorder="1"/>
    <xf numFmtId="166" fontId="7" fillId="0" borderId="0" xfId="3" applyNumberFormat="1" applyFont="1" applyBorder="1"/>
    <xf numFmtId="2" fontId="19" fillId="0" borderId="1" xfId="3" applyNumberFormat="1" applyFont="1" applyBorder="1"/>
    <xf numFmtId="166" fontId="7" fillId="0" borderId="2" xfId="3" applyNumberFormat="1" applyFont="1" applyBorder="1"/>
    <xf numFmtId="0" fontId="24" fillId="0" borderId="0" xfId="0" applyFont="1"/>
    <xf numFmtId="0" fontId="15" fillId="0" borderId="1" xfId="3" applyFont="1" applyBorder="1"/>
    <xf numFmtId="1" fontId="14" fillId="0" borderId="1" xfId="3" applyNumberFormat="1" applyFont="1" applyFill="1" applyBorder="1"/>
    <xf numFmtId="1" fontId="14" fillId="0" borderId="1" xfId="3" applyNumberFormat="1" applyFont="1" applyFill="1" applyBorder="1" applyAlignment="1">
      <alignment horizontal="right"/>
    </xf>
    <xf numFmtId="0" fontId="15" fillId="0" borderId="0" xfId="3" applyFont="1"/>
    <xf numFmtId="2" fontId="15" fillId="0" borderId="0" xfId="3" applyNumberFormat="1" applyFont="1" applyFill="1"/>
    <xf numFmtId="0" fontId="15" fillId="0" borderId="1" xfId="3" applyFont="1" applyBorder="1" applyAlignment="1">
      <alignment wrapText="1"/>
    </xf>
    <xf numFmtId="2" fontId="15" fillId="0" borderId="1" xfId="3" applyNumberFormat="1" applyFont="1" applyFill="1" applyBorder="1"/>
    <xf numFmtId="167" fontId="0" fillId="0" borderId="0" xfId="0" applyNumberFormat="1" applyAlignment="1">
      <alignment horizontal="right"/>
    </xf>
    <xf numFmtId="0" fontId="3" fillId="0" borderId="0" xfId="3" applyFont="1" applyFill="1" applyAlignment="1">
      <alignment vertical="center"/>
    </xf>
    <xf numFmtId="3" fontId="40" fillId="0" borderId="0" xfId="3" applyNumberFormat="1" applyFont="1" applyFill="1" applyBorder="1"/>
    <xf numFmtId="3" fontId="3" fillId="0" borderId="0" xfId="3" applyNumberFormat="1" applyFont="1" applyFill="1"/>
    <xf numFmtId="3" fontId="3" fillId="0" borderId="0" xfId="3" applyNumberFormat="1" applyFont="1" applyFill="1" applyAlignment="1">
      <alignment horizontal="right" vertical="center" indent="1"/>
    </xf>
    <xf numFmtId="0" fontId="3" fillId="0" borderId="0" xfId="3" applyFont="1" applyFill="1" applyAlignment="1">
      <alignment horizontal="right" vertical="center" indent="1"/>
    </xf>
    <xf numFmtId="0" fontId="3" fillId="0" borderId="0" xfId="3" applyFont="1" applyFill="1" applyBorder="1" applyAlignment="1">
      <alignment vertical="center"/>
    </xf>
    <xf numFmtId="0" fontId="44" fillId="0" borderId="4" xfId="3" applyFont="1" applyBorder="1" applyAlignment="1"/>
    <xf numFmtId="0" fontId="41" fillId="0" borderId="0" xfId="0" applyFont="1"/>
    <xf numFmtId="1" fontId="14" fillId="0" borderId="1" xfId="3" applyNumberFormat="1" applyFont="1" applyFill="1" applyBorder="1" applyAlignment="1">
      <alignment horizontal="center"/>
    </xf>
    <xf numFmtId="166" fontId="14" fillId="0" borderId="1" xfId="3" applyNumberFormat="1" applyFont="1" applyBorder="1"/>
    <xf numFmtId="0" fontId="3" fillId="0" borderId="0" xfId="4" applyFont="1"/>
    <xf numFmtId="167" fontId="3" fillId="0" borderId="0" xfId="8" applyNumberFormat="1"/>
    <xf numFmtId="38" fontId="13" fillId="0" borderId="0" xfId="4" applyNumberFormat="1" applyFont="1" applyBorder="1" applyAlignment="1">
      <alignment vertical="center"/>
    </xf>
    <xf numFmtId="0" fontId="6" fillId="0" borderId="0" xfId="4" applyFont="1"/>
    <xf numFmtId="0" fontId="10" fillId="0" borderId="0" xfId="4" applyFont="1"/>
    <xf numFmtId="0" fontId="23" fillId="0" borderId="0" xfId="4" applyFont="1"/>
    <xf numFmtId="0" fontId="13" fillId="0" borderId="0" xfId="4" applyFont="1"/>
    <xf numFmtId="166" fontId="47" fillId="0" borderId="0" xfId="0" applyNumberFormat="1" applyFont="1" applyBorder="1" applyAlignment="1">
      <alignment horizontal="center"/>
    </xf>
    <xf numFmtId="0" fontId="3" fillId="0" borderId="1" xfId="23" applyFont="1" applyFill="1" applyBorder="1" applyAlignment="1">
      <alignment horizontal="right" vertical="center"/>
    </xf>
    <xf numFmtId="167" fontId="0" fillId="0" borderId="0" xfId="0" applyNumberFormat="1"/>
    <xf numFmtId="0" fontId="3" fillId="0" borderId="0" xfId="7" applyFill="1"/>
    <xf numFmtId="3" fontId="3" fillId="0" borderId="0" xfId="7" applyNumberFormat="1"/>
    <xf numFmtId="3" fontId="3" fillId="0" borderId="0" xfId="7" applyNumberFormat="1" applyBorder="1"/>
    <xf numFmtId="0" fontId="48" fillId="0" borderId="0" xfId="7" applyFont="1" applyFill="1"/>
    <xf numFmtId="3" fontId="3" fillId="0" borderId="0" xfId="7" applyNumberFormat="1" applyFill="1" applyBorder="1"/>
    <xf numFmtId="0" fontId="8" fillId="0" borderId="0" xfId="7" applyFont="1"/>
    <xf numFmtId="0" fontId="3" fillId="0" borderId="0" xfId="7" applyFill="1" applyBorder="1"/>
    <xf numFmtId="3" fontId="4" fillId="0" borderId="3" xfId="7" applyNumberFormat="1" applyFont="1" applyFill="1" applyBorder="1"/>
    <xf numFmtId="0" fontId="3" fillId="0" borderId="2" xfId="3" applyFont="1" applyFill="1" applyBorder="1" applyAlignment="1">
      <alignment horizontal="right" vertical="center" indent="1"/>
    </xf>
    <xf numFmtId="0" fontId="3" fillId="0" borderId="2" xfId="3" applyFont="1" applyFill="1" applyBorder="1" applyAlignment="1">
      <alignment vertical="center"/>
    </xf>
    <xf numFmtId="0" fontId="0" fillId="0" borderId="2" xfId="3" applyFont="1" applyFill="1" applyBorder="1" applyAlignment="1">
      <alignment vertical="center"/>
    </xf>
    <xf numFmtId="167" fontId="13" fillId="0" borderId="3" xfId="3" applyNumberFormat="1" applyFont="1" applyBorder="1" applyAlignment="1">
      <alignment horizontal="right" vertical="center" indent="1"/>
    </xf>
    <xf numFmtId="3" fontId="3" fillId="0" borderId="0" xfId="3" applyNumberFormat="1" applyFont="1" applyFill="1" applyBorder="1" applyAlignment="1">
      <alignment horizontal="right" vertical="center" indent="1"/>
    </xf>
    <xf numFmtId="3" fontId="11" fillId="0" borderId="0" xfId="13" applyNumberFormat="1" applyFont="1" applyFill="1" applyBorder="1" applyAlignment="1">
      <alignment horizontal="right" vertical="center" indent="1"/>
    </xf>
    <xf numFmtId="3" fontId="0" fillId="0" borderId="0" xfId="3" applyNumberFormat="1" applyFont="1" applyFill="1" applyAlignment="1">
      <alignment horizontal="right" vertical="center" indent="1"/>
    </xf>
    <xf numFmtId="0" fontId="10" fillId="0" borderId="0" xfId="24" applyFont="1" applyFill="1" applyBorder="1"/>
    <xf numFmtId="0" fontId="6" fillId="0" borderId="0" xfId="24" applyFont="1" applyFill="1" applyBorder="1"/>
    <xf numFmtId="9" fontId="0" fillId="0" borderId="0" xfId="27" applyFont="1"/>
    <xf numFmtId="3" fontId="3" fillId="0" borderId="0" xfId="7" applyNumberFormat="1" applyFont="1" applyFill="1" applyBorder="1"/>
    <xf numFmtId="0" fontId="10" fillId="0" borderId="0" xfId="15" applyFont="1"/>
    <xf numFmtId="0" fontId="3" fillId="0" borderId="0" xfId="15"/>
    <xf numFmtId="0" fontId="6" fillId="0" borderId="0" xfId="15" applyFont="1"/>
    <xf numFmtId="0" fontId="4" fillId="0" borderId="0" xfId="15" applyFont="1"/>
    <xf numFmtId="0" fontId="3" fillId="0" borderId="3" xfId="15" applyBorder="1"/>
    <xf numFmtId="0" fontId="3" fillId="0" borderId="1" xfId="15" applyBorder="1"/>
    <xf numFmtId="1" fontId="3" fillId="0" borderId="1" xfId="15" applyNumberFormat="1" applyBorder="1"/>
    <xf numFmtId="1" fontId="0" fillId="0" borderId="1" xfId="15" applyNumberFormat="1" applyFont="1" applyBorder="1"/>
    <xf numFmtId="1" fontId="3" fillId="0" borderId="9" xfId="4" applyNumberFormat="1" applyBorder="1"/>
    <xf numFmtId="0" fontId="4" fillId="0" borderId="2" xfId="15" applyFont="1" applyBorder="1"/>
    <xf numFmtId="0" fontId="3" fillId="0" borderId="2" xfId="15" applyBorder="1"/>
    <xf numFmtId="0" fontId="3" fillId="0" borderId="0" xfId="15" applyFill="1" applyBorder="1"/>
    <xf numFmtId="0" fontId="3" fillId="0" borderId="10" xfId="4" applyFill="1" applyBorder="1"/>
    <xf numFmtId="0" fontId="3" fillId="0" borderId="2" xfId="4" applyFill="1" applyBorder="1"/>
    <xf numFmtId="0" fontId="3" fillId="0" borderId="0" xfId="15" applyBorder="1"/>
    <xf numFmtId="0" fontId="3" fillId="0" borderId="0" xfId="15" applyFill="1"/>
    <xf numFmtId="2" fontId="3" fillId="0" borderId="0" xfId="15" applyNumberFormat="1" applyFont="1" applyFill="1" applyBorder="1"/>
    <xf numFmtId="2" fontId="3" fillId="0" borderId="0" xfId="26" applyNumberFormat="1" applyFont="1" applyFill="1" applyBorder="1"/>
    <xf numFmtId="0" fontId="3" fillId="0" borderId="10" xfId="10" applyFont="1" applyFill="1" applyBorder="1"/>
    <xf numFmtId="0" fontId="3" fillId="0" borderId="0" xfId="10" applyFont="1" applyFill="1"/>
    <xf numFmtId="0" fontId="3" fillId="0" borderId="0" xfId="8" applyFill="1"/>
    <xf numFmtId="0" fontId="3" fillId="0" borderId="10" xfId="4" applyFont="1" applyFill="1" applyBorder="1" applyAlignment="1">
      <alignment horizontal="right"/>
    </xf>
    <xf numFmtId="2" fontId="3" fillId="0" borderId="0" xfId="4" applyNumberFormat="1" applyFont="1" applyFill="1" applyBorder="1" applyAlignment="1">
      <alignment horizontal="right"/>
    </xf>
    <xf numFmtId="2" fontId="3" fillId="0" borderId="0" xfId="15" applyNumberFormat="1" applyFill="1" applyBorder="1"/>
    <xf numFmtId="2" fontId="3" fillId="0" borderId="3" xfId="26" applyNumberFormat="1" applyFont="1" applyFill="1" applyBorder="1"/>
    <xf numFmtId="0" fontId="3" fillId="0" borderId="11" xfId="4" applyFont="1" applyFill="1" applyBorder="1" applyAlignment="1">
      <alignment horizontal="right"/>
    </xf>
    <xf numFmtId="0" fontId="3" fillId="0" borderId="12" xfId="10" applyFont="1" applyFill="1" applyBorder="1"/>
    <xf numFmtId="0" fontId="4" fillId="0" borderId="2" xfId="15" applyFont="1" applyFill="1" applyBorder="1"/>
    <xf numFmtId="0" fontId="3" fillId="0" borderId="2" xfId="15" applyFill="1" applyBorder="1"/>
    <xf numFmtId="0" fontId="3" fillId="0" borderId="0" xfId="15" applyFont="1" applyFill="1" applyBorder="1"/>
    <xf numFmtId="0" fontId="3" fillId="0" borderId="10" xfId="4" applyFont="1" applyFill="1" applyBorder="1"/>
    <xf numFmtId="0" fontId="3" fillId="0" borderId="0" xfId="4" applyFont="1" applyFill="1" applyBorder="1"/>
    <xf numFmtId="0" fontId="3" fillId="0" borderId="0" xfId="15" applyFont="1" applyFill="1"/>
    <xf numFmtId="2" fontId="3" fillId="0" borderId="0" xfId="15" applyNumberFormat="1" applyFill="1"/>
    <xf numFmtId="0" fontId="3" fillId="0" borderId="0" xfId="8"/>
    <xf numFmtId="2" fontId="3" fillId="0" borderId="0" xfId="8" applyNumberFormat="1" applyFill="1"/>
    <xf numFmtId="0" fontId="3" fillId="0" borderId="0" xfId="8" applyFont="1" applyFill="1"/>
    <xf numFmtId="0" fontId="3" fillId="0" borderId="0" xfId="4" applyFont="1" applyFill="1" applyBorder="1" applyAlignment="1">
      <alignment horizontal="right"/>
    </xf>
    <xf numFmtId="0" fontId="3" fillId="0" borderId="12" xfId="15" applyFont="1" applyFill="1" applyBorder="1"/>
    <xf numFmtId="2" fontId="3" fillId="0" borderId="10" xfId="9" applyNumberFormat="1" applyFont="1" applyFill="1" applyBorder="1"/>
    <xf numFmtId="2" fontId="3" fillId="0" borderId="10" xfId="4" applyNumberFormat="1" applyFont="1" applyFill="1" applyBorder="1"/>
    <xf numFmtId="2" fontId="3" fillId="0" borderId="3" xfId="15" applyNumberFormat="1" applyFont="1" applyFill="1" applyBorder="1"/>
    <xf numFmtId="0" fontId="3" fillId="0" borderId="3" xfId="4" applyFont="1" applyFill="1" applyBorder="1" applyAlignment="1">
      <alignment horizontal="right"/>
    </xf>
    <xf numFmtId="0" fontId="3" fillId="0" borderId="12" xfId="4" applyFont="1" applyFill="1" applyBorder="1" applyAlignment="1">
      <alignment horizontal="right"/>
    </xf>
    <xf numFmtId="0" fontId="8" fillId="0" borderId="0" xfId="4" applyFont="1" applyFill="1" applyBorder="1"/>
    <xf numFmtId="0" fontId="3" fillId="0" borderId="0" xfId="15" applyFont="1"/>
    <xf numFmtId="3" fontId="35" fillId="0" borderId="0" xfId="25" applyNumberFormat="1" applyFill="1"/>
    <xf numFmtId="0" fontId="0" fillId="0" borderId="0" xfId="0" applyBorder="1"/>
    <xf numFmtId="0" fontId="0" fillId="0" borderId="0" xfId="0" applyFill="1"/>
    <xf numFmtId="0" fontId="35" fillId="0" borderId="0" xfId="11" applyFill="1"/>
    <xf numFmtId="3" fontId="0" fillId="0" borderId="0" xfId="0" applyNumberFormat="1" applyFill="1"/>
    <xf numFmtId="0" fontId="4" fillId="0" borderId="0" xfId="8" applyFont="1"/>
    <xf numFmtId="0" fontId="10" fillId="0" borderId="0" xfId="20" applyFont="1" applyFill="1" applyBorder="1"/>
    <xf numFmtId="0" fontId="3" fillId="0" borderId="0" xfId="20" applyFont="1" applyFill="1"/>
    <xf numFmtId="0" fontId="3" fillId="0" borderId="0" xfId="20" applyFont="1"/>
    <xf numFmtId="0" fontId="6" fillId="0" borderId="0" xfId="20" applyFont="1" applyFill="1" applyBorder="1"/>
    <xf numFmtId="2" fontId="6" fillId="0" borderId="0" xfId="20" applyNumberFormat="1" applyFont="1" applyFill="1" applyBorder="1" applyAlignment="1">
      <alignment horizontal="left" vertical="center"/>
    </xf>
    <xf numFmtId="0" fontId="14" fillId="0" borderId="0" xfId="20" applyFont="1" applyFill="1" applyBorder="1" applyAlignment="1">
      <alignment vertical="center"/>
    </xf>
    <xf numFmtId="0" fontId="14" fillId="0" borderId="0" xfId="20" applyFont="1" applyFill="1" applyAlignment="1">
      <alignment vertical="center"/>
    </xf>
    <xf numFmtId="0" fontId="13" fillId="0" borderId="0" xfId="20" applyFont="1"/>
    <xf numFmtId="0" fontId="7" fillId="0" borderId="0" xfId="20" applyFont="1" applyFill="1"/>
    <xf numFmtId="2" fontId="3" fillId="0" borderId="0" xfId="20" applyNumberFormat="1" applyFont="1"/>
    <xf numFmtId="0" fontId="3" fillId="0" borderId="1" xfId="20" applyFont="1" applyBorder="1"/>
    <xf numFmtId="1" fontId="14" fillId="0" borderId="1" xfId="20" applyNumberFormat="1" applyFont="1" applyFill="1" applyBorder="1" applyAlignment="1">
      <alignment horizontal="center"/>
    </xf>
    <xf numFmtId="1" fontId="14" fillId="0" borderId="1" xfId="22" applyNumberFormat="1" applyFont="1" applyFill="1" applyBorder="1" applyAlignment="1">
      <alignment horizontal="center"/>
    </xf>
    <xf numFmtId="0" fontId="14" fillId="0" borderId="0" xfId="20" applyFont="1"/>
    <xf numFmtId="2" fontId="16" fillId="0" borderId="0" xfId="20" applyNumberFormat="1" applyFont="1" applyFill="1"/>
    <xf numFmtId="0" fontId="4" fillId="0" borderId="0" xfId="20" applyFont="1"/>
    <xf numFmtId="0" fontId="14" fillId="0" borderId="3" xfId="20" applyFont="1" applyBorder="1"/>
    <xf numFmtId="1" fontId="14" fillId="0" borderId="2" xfId="20" applyNumberFormat="1" applyFont="1" applyBorder="1"/>
    <xf numFmtId="2" fontId="16" fillId="0" borderId="2" xfId="20" applyNumberFormat="1" applyFont="1" applyFill="1" applyBorder="1"/>
    <xf numFmtId="1" fontId="14" fillId="0" borderId="3" xfId="20" applyNumberFormat="1" applyFont="1" applyBorder="1"/>
    <xf numFmtId="2" fontId="16" fillId="0" borderId="3" xfId="20" applyNumberFormat="1" applyFont="1" applyFill="1" applyBorder="1"/>
    <xf numFmtId="0" fontId="7" fillId="0" borderId="0" xfId="20" applyFont="1" applyBorder="1"/>
    <xf numFmtId="2" fontId="17" fillId="0" borderId="2" xfId="20" applyNumberFormat="1" applyFont="1" applyFill="1" applyBorder="1"/>
    <xf numFmtId="2" fontId="17" fillId="0" borderId="2" xfId="20" applyNumberFormat="1" applyFont="1" applyBorder="1"/>
    <xf numFmtId="2" fontId="17" fillId="0" borderId="2" xfId="22" applyNumberFormat="1" applyFont="1" applyFill="1" applyBorder="1"/>
    <xf numFmtId="2" fontId="16" fillId="0" borderId="0" xfId="20" applyNumberFormat="1" applyFont="1" applyFill="1" applyBorder="1"/>
    <xf numFmtId="0" fontId="7" fillId="0" borderId="0" xfId="20" applyFont="1"/>
    <xf numFmtId="2" fontId="17" fillId="0" borderId="0" xfId="20" applyNumberFormat="1" applyFont="1" applyFill="1" applyBorder="1"/>
    <xf numFmtId="2" fontId="17" fillId="0" borderId="0" xfId="20" applyNumberFormat="1" applyFont="1" applyBorder="1"/>
    <xf numFmtId="2" fontId="17" fillId="0" borderId="0" xfId="22" applyNumberFormat="1" applyFont="1" applyFill="1" applyBorder="1"/>
    <xf numFmtId="0" fontId="7" fillId="0" borderId="3" xfId="20" applyFont="1" applyFill="1" applyBorder="1"/>
    <xf numFmtId="2" fontId="17" fillId="0" borderId="3" xfId="20" applyNumberFormat="1" applyFont="1" applyFill="1" applyBorder="1"/>
    <xf numFmtId="2" fontId="17" fillId="0" borderId="3" xfId="20" applyNumberFormat="1" applyFont="1" applyBorder="1"/>
    <xf numFmtId="2" fontId="17" fillId="0" borderId="3" xfId="22" applyNumberFormat="1" applyFont="1" applyFill="1" applyBorder="1"/>
    <xf numFmtId="2" fontId="16" fillId="0" borderId="2" xfId="20" applyNumberFormat="1" applyFont="1" applyBorder="1"/>
    <xf numFmtId="2" fontId="16" fillId="0" borderId="2" xfId="22" applyNumberFormat="1" applyFont="1" applyFill="1" applyBorder="1"/>
    <xf numFmtId="0" fontId="7" fillId="0" borderId="0" xfId="20" quotePrefix="1" applyFont="1"/>
    <xf numFmtId="2" fontId="17" fillId="4" borderId="0" xfId="20" applyNumberFormat="1" applyFont="1" applyFill="1" applyBorder="1"/>
    <xf numFmtId="2" fontId="17" fillId="0" borderId="0" xfId="22" applyNumberFormat="1" applyFont="1" applyFill="1" applyBorder="1" applyAlignment="1">
      <alignment horizontal="right"/>
    </xf>
    <xf numFmtId="0" fontId="34" fillId="0" borderId="0" xfId="20" applyFont="1"/>
    <xf numFmtId="0" fontId="7" fillId="0" borderId="0" xfId="20" quotePrefix="1" applyFont="1" applyBorder="1"/>
    <xf numFmtId="2" fontId="17" fillId="0" borderId="0" xfId="20" applyNumberFormat="1" applyFont="1" applyFill="1"/>
    <xf numFmtId="2" fontId="17" fillId="0" borderId="0" xfId="20" applyNumberFormat="1" applyFont="1"/>
    <xf numFmtId="0" fontId="7" fillId="0" borderId="3" xfId="20" quotePrefix="1" applyFont="1" applyFill="1" applyBorder="1"/>
    <xf numFmtId="2" fontId="17" fillId="0" borderId="0" xfId="20" applyNumberFormat="1" applyFont="1" applyFill="1" applyAlignment="1">
      <alignment horizontal="right"/>
    </xf>
    <xf numFmtId="2" fontId="17" fillId="0" borderId="0" xfId="22" applyNumberFormat="1" applyFont="1" applyFill="1"/>
    <xf numFmtId="0" fontId="34" fillId="0" borderId="0" xfId="20" applyFont="1" applyFill="1"/>
    <xf numFmtId="0" fontId="7" fillId="0" borderId="0" xfId="20" applyFont="1" applyAlignment="1">
      <alignment horizontal="left"/>
    </xf>
    <xf numFmtId="0" fontId="7" fillId="0" borderId="3" xfId="20" applyFont="1" applyBorder="1"/>
    <xf numFmtId="2" fontId="17" fillId="0" borderId="1" xfId="20" applyNumberFormat="1" applyFont="1" applyFill="1" applyBorder="1"/>
    <xf numFmtId="0" fontId="14" fillId="0" borderId="2" xfId="20" applyFont="1" applyBorder="1"/>
    <xf numFmtId="170" fontId="16" fillId="0" borderId="2" xfId="20" applyNumberFormat="1" applyFont="1" applyFill="1" applyBorder="1"/>
    <xf numFmtId="170" fontId="16" fillId="0" borderId="3" xfId="20" applyNumberFormat="1" applyFont="1" applyFill="1" applyBorder="1"/>
    <xf numFmtId="0" fontId="17" fillId="0" borderId="0" xfId="20" applyFont="1"/>
    <xf numFmtId="0" fontId="17" fillId="0" borderId="0" xfId="20" applyFont="1" applyFill="1"/>
    <xf numFmtId="0" fontId="17" fillId="0" borderId="0" xfId="22" applyFont="1" applyFill="1"/>
    <xf numFmtId="0" fontId="8" fillId="0" borderId="0" xfId="20" applyFont="1"/>
    <xf numFmtId="0" fontId="14" fillId="0" borderId="0" xfId="20" applyFont="1" applyFill="1"/>
    <xf numFmtId="168" fontId="17" fillId="0" borderId="0" xfId="29" applyNumberFormat="1" applyFont="1" applyFill="1"/>
    <xf numFmtId="168" fontId="17" fillId="0" borderId="3" xfId="29" applyNumberFormat="1" applyFont="1" applyFill="1" applyBorder="1" applyAlignment="1">
      <alignment horizontal="right"/>
    </xf>
    <xf numFmtId="0" fontId="7" fillId="0" borderId="0" xfId="20" applyFont="1" applyAlignment="1"/>
    <xf numFmtId="0" fontId="3" fillId="0" borderId="0" xfId="20" applyFont="1" applyBorder="1"/>
    <xf numFmtId="2" fontId="14" fillId="0" borderId="0" xfId="20" applyNumberFormat="1" applyFont="1" applyFill="1" applyAlignment="1">
      <alignment vertical="center"/>
    </xf>
    <xf numFmtId="2" fontId="16" fillId="0" borderId="0" xfId="20" applyNumberFormat="1" applyFont="1" applyBorder="1"/>
    <xf numFmtId="2" fontId="16" fillId="0" borderId="0" xfId="22" applyNumberFormat="1" applyFont="1" applyFill="1" applyBorder="1"/>
    <xf numFmtId="2" fontId="17" fillId="0" borderId="0" xfId="20" applyNumberFormat="1" applyFont="1" applyFill="1" applyBorder="1" applyAlignment="1">
      <alignment horizontal="right"/>
    </xf>
    <xf numFmtId="0" fontId="3" fillId="0" borderId="0" xfId="22" applyFont="1" applyFill="1"/>
    <xf numFmtId="2" fontId="5" fillId="0" borderId="0" xfId="22" applyNumberFormat="1" applyFont="1" applyFill="1" applyBorder="1"/>
    <xf numFmtId="2" fontId="5" fillId="0" borderId="0" xfId="20" applyNumberFormat="1" applyFont="1" applyBorder="1"/>
    <xf numFmtId="1" fontId="3" fillId="0" borderId="0" xfId="20" applyNumberFormat="1" applyFont="1"/>
    <xf numFmtId="168" fontId="17" fillId="0" borderId="0" xfId="29" applyNumberFormat="1" applyFont="1" applyFill="1" applyAlignment="1">
      <alignment horizontal="right"/>
    </xf>
    <xf numFmtId="1" fontId="14" fillId="2" borderId="1" xfId="20" applyNumberFormat="1" applyFont="1" applyFill="1" applyBorder="1" applyAlignment="1">
      <alignment horizontal="center"/>
    </xf>
    <xf numFmtId="1" fontId="14" fillId="2" borderId="1" xfId="22" applyNumberFormat="1" applyFont="1" applyFill="1" applyBorder="1" applyAlignment="1">
      <alignment horizontal="center"/>
    </xf>
    <xf numFmtId="0" fontId="3" fillId="2" borderId="0" xfId="20" applyFont="1" applyFill="1"/>
    <xf numFmtId="0" fontId="36" fillId="2" borderId="0" xfId="20" applyFont="1" applyFill="1"/>
    <xf numFmtId="2" fontId="36" fillId="2" borderId="0" xfId="20" applyNumberFormat="1" applyFont="1" applyFill="1"/>
    <xf numFmtId="2" fontId="36" fillId="3" borderId="0" xfId="20" applyNumberFormat="1" applyFont="1" applyFill="1"/>
    <xf numFmtId="2" fontId="3" fillId="2" borderId="0" xfId="20" applyNumberFormat="1" applyFont="1" applyFill="1"/>
    <xf numFmtId="0" fontId="10" fillId="0" borderId="0" xfId="20" applyFont="1" applyBorder="1" applyAlignment="1">
      <alignment horizontal="left" vertical="center"/>
    </xf>
    <xf numFmtId="0" fontId="6" fillId="0" borderId="0" xfId="20" applyFont="1" applyBorder="1" applyAlignment="1">
      <alignment horizontal="left" vertical="center"/>
    </xf>
    <xf numFmtId="2" fontId="16" fillId="0" borderId="3" xfId="20" applyNumberFormat="1" applyFont="1" applyBorder="1"/>
    <xf numFmtId="2" fontId="16" fillId="0" borderId="3" xfId="22" applyNumberFormat="1" applyFont="1" applyFill="1" applyBorder="1"/>
    <xf numFmtId="2" fontId="17" fillId="0" borderId="1" xfId="20" applyNumberFormat="1" applyFont="1" applyBorder="1"/>
    <xf numFmtId="2" fontId="17" fillId="0" borderId="1" xfId="22" applyNumberFormat="1" applyFont="1" applyFill="1" applyBorder="1"/>
    <xf numFmtId="168" fontId="17" fillId="0" borderId="0" xfId="29" applyNumberFormat="1" applyFont="1"/>
    <xf numFmtId="168" fontId="17" fillId="0" borderId="3" xfId="29" applyNumberFormat="1" applyFont="1" applyFill="1" applyBorder="1"/>
    <xf numFmtId="168" fontId="17" fillId="0" borderId="3" xfId="29" applyNumberFormat="1" applyFont="1" applyBorder="1"/>
    <xf numFmtId="0" fontId="8" fillId="0" borderId="0" xfId="20" applyFont="1" applyBorder="1"/>
    <xf numFmtId="2" fontId="5" fillId="0" borderId="0" xfId="20" applyNumberFormat="1" applyFont="1" applyFill="1" applyBorder="1"/>
    <xf numFmtId="2" fontId="5" fillId="0" borderId="0" xfId="20" applyNumberFormat="1" applyFont="1" applyFill="1" applyBorder="1" applyAlignment="1">
      <alignment horizontal="right"/>
    </xf>
    <xf numFmtId="2" fontId="5" fillId="0" borderId="0" xfId="22" applyNumberFormat="1" applyFont="1" applyFill="1" applyBorder="1" applyAlignment="1">
      <alignment horizontal="right"/>
    </xf>
    <xf numFmtId="0" fontId="5" fillId="0" borderId="0" xfId="20" quotePrefix="1" applyFont="1" applyFill="1" applyAlignment="1">
      <alignment horizontal="right"/>
    </xf>
    <xf numFmtId="0" fontId="5" fillId="0" borderId="0" xfId="20" quotePrefix="1" applyFont="1" applyAlignment="1">
      <alignment horizontal="right"/>
    </xf>
    <xf numFmtId="2" fontId="5" fillId="0" borderId="0" xfId="22" quotePrefix="1" applyNumberFormat="1" applyFont="1" applyFill="1" applyAlignment="1">
      <alignment horizontal="right"/>
    </xf>
    <xf numFmtId="2" fontId="17" fillId="0" borderId="0" xfId="20" applyNumberFormat="1" applyFont="1" applyAlignment="1">
      <alignment horizontal="right"/>
    </xf>
    <xf numFmtId="0" fontId="10" fillId="0" borderId="0" xfId="20" applyFont="1" applyBorder="1"/>
    <xf numFmtId="0" fontId="6" fillId="0" borderId="0" xfId="20" applyFont="1" applyBorder="1"/>
    <xf numFmtId="171" fontId="4" fillId="0" borderId="0" xfId="20" applyNumberFormat="1" applyFont="1"/>
    <xf numFmtId="2" fontId="5" fillId="0" borderId="0" xfId="20" quotePrefix="1" applyNumberFormat="1" applyFont="1" applyFill="1" applyBorder="1" applyAlignment="1">
      <alignment horizontal="right"/>
    </xf>
    <xf numFmtId="2" fontId="5" fillId="0" borderId="0" xfId="20" quotePrefix="1" applyNumberFormat="1" applyFont="1" applyFill="1" applyBorder="1" applyAlignment="1"/>
    <xf numFmtId="2" fontId="5" fillId="0" borderId="0" xfId="22" quotePrefix="1" applyNumberFormat="1" applyFont="1" applyFill="1" applyBorder="1" applyAlignment="1"/>
    <xf numFmtId="0" fontId="4" fillId="0" borderId="0" xfId="20" applyFont="1" applyFill="1"/>
    <xf numFmtId="0" fontId="7" fillId="0" borderId="0" xfId="20" applyFont="1" applyFill="1" applyAlignment="1"/>
    <xf numFmtId="0" fontId="56" fillId="0" borderId="0" xfId="0" applyFont="1"/>
    <xf numFmtId="0" fontId="4" fillId="0" borderId="1" xfId="3" applyFont="1" applyFill="1" applyBorder="1"/>
    <xf numFmtId="166" fontId="0" fillId="0" borderId="0" xfId="3" applyNumberFormat="1" applyFont="1" applyFill="1"/>
    <xf numFmtId="167" fontId="0" fillId="0" borderId="0" xfId="0" applyNumberFormat="1" applyFill="1" applyAlignment="1">
      <alignment horizontal="right"/>
    </xf>
    <xf numFmtId="167" fontId="0" fillId="0" borderId="0" xfId="3" applyNumberFormat="1" applyFont="1" applyFill="1"/>
    <xf numFmtId="172" fontId="3" fillId="0" borderId="0" xfId="4" applyNumberFormat="1" applyFont="1"/>
    <xf numFmtId="167" fontId="7" fillId="0" borderId="0" xfId="3" applyNumberFormat="1" applyFont="1" applyBorder="1"/>
    <xf numFmtId="167" fontId="7" fillId="0" borderId="2" xfId="3" applyNumberFormat="1" applyFont="1" applyBorder="1"/>
    <xf numFmtId="167" fontId="14" fillId="0" borderId="1" xfId="3" applyNumberFormat="1" applyFont="1" applyBorder="1"/>
    <xf numFmtId="0" fontId="0" fillId="0" borderId="0" xfId="0" applyAlignment="1">
      <alignment wrapText="1"/>
    </xf>
    <xf numFmtId="3" fontId="3" fillId="0" borderId="0" xfId="3" applyNumberFormat="1" applyFont="1" applyBorder="1" applyAlignment="1">
      <alignment horizontal="left"/>
    </xf>
    <xf numFmtId="3" fontId="3" fillId="0" borderId="0" xfId="4" applyNumberFormat="1" applyFont="1" applyBorder="1" applyAlignment="1">
      <alignment horizontal="right" indent="1"/>
    </xf>
    <xf numFmtId="3" fontId="3" fillId="0" borderId="0" xfId="4" applyNumberFormat="1" applyFont="1" applyFill="1" applyAlignment="1">
      <alignment horizontal="right" vertical="center" indent="1"/>
    </xf>
    <xf numFmtId="3" fontId="3" fillId="0" borderId="0" xfId="4" applyNumberFormat="1" applyFont="1" applyFill="1" applyBorder="1" applyAlignment="1">
      <alignment horizontal="right" vertical="center" indent="1"/>
    </xf>
    <xf numFmtId="3" fontId="0" fillId="0" borderId="0" xfId="4" applyNumberFormat="1" applyFont="1" applyFill="1" applyBorder="1" applyAlignment="1">
      <alignment horizontal="right" vertical="center" indent="1"/>
    </xf>
    <xf numFmtId="1" fontId="3" fillId="0" borderId="1" xfId="7" applyNumberFormat="1" applyBorder="1" applyAlignment="1">
      <alignment horizontal="right"/>
    </xf>
    <xf numFmtId="0" fontId="7" fillId="0" borderId="0" xfId="15" applyFont="1"/>
    <xf numFmtId="0" fontId="58" fillId="0" borderId="0" xfId="25" applyFont="1" applyFill="1"/>
    <xf numFmtId="0" fontId="58" fillId="0" borderId="0" xfId="25" applyFont="1" applyBorder="1"/>
    <xf numFmtId="3" fontId="58" fillId="0" borderId="0" xfId="25" applyNumberFormat="1" applyFont="1" applyFill="1"/>
    <xf numFmtId="0" fontId="59" fillId="0" borderId="0" xfId="25" applyFont="1" applyFill="1"/>
    <xf numFmtId="0" fontId="59" fillId="0" borderId="0" xfId="25" applyFont="1" applyBorder="1"/>
    <xf numFmtId="0" fontId="8" fillId="0" borderId="0" xfId="3" applyFont="1" applyFill="1" applyAlignment="1">
      <alignment vertical="center"/>
    </xf>
    <xf numFmtId="166" fontId="17" fillId="0" borderId="3" xfId="20" quotePrefix="1" applyNumberFormat="1" applyFont="1" applyFill="1" applyBorder="1" applyAlignment="1">
      <alignment horizontal="right"/>
    </xf>
    <xf numFmtId="3" fontId="4" fillId="0" borderId="1" xfId="3" applyNumberFormat="1" applyFont="1" applyFill="1" applyBorder="1" applyAlignment="1">
      <alignment horizontal="right" vertical="center" indent="1"/>
    </xf>
    <xf numFmtId="3" fontId="3" fillId="0" borderId="0" xfId="3" applyNumberFormat="1" applyFont="1" applyBorder="1" applyAlignment="1">
      <alignment horizontal="right" vertical="center" indent="1"/>
    </xf>
    <xf numFmtId="2" fontId="60" fillId="0" borderId="2" xfId="18" applyNumberFormat="1" applyFont="1" applyFill="1" applyBorder="1"/>
    <xf numFmtId="2" fontId="60" fillId="0" borderId="2" xfId="18" applyNumberFormat="1" applyFont="1" applyBorder="1"/>
    <xf numFmtId="2" fontId="60" fillId="0" borderId="2" xfId="21" applyNumberFormat="1" applyFont="1" applyFill="1" applyBorder="1"/>
    <xf numFmtId="0" fontId="13" fillId="0" borderId="0" xfId="0" applyFont="1"/>
    <xf numFmtId="0" fontId="8" fillId="0" borderId="0" xfId="3" applyFont="1" applyBorder="1"/>
    <xf numFmtId="2" fontId="8" fillId="0" borderId="0" xfId="3" applyNumberFormat="1" applyFont="1"/>
    <xf numFmtId="166" fontId="61" fillId="0" borderId="0" xfId="3" applyNumberFormat="1" applyFont="1" applyBorder="1"/>
    <xf numFmtId="2" fontId="8" fillId="0" borderId="0" xfId="3" applyNumberFormat="1" applyFont="1" applyBorder="1"/>
    <xf numFmtId="0" fontId="8" fillId="0" borderId="0" xfId="0" applyFont="1"/>
    <xf numFmtId="0" fontId="8" fillId="0" borderId="0" xfId="20" applyFont="1" applyAlignment="1"/>
    <xf numFmtId="168" fontId="5" fillId="0" borderId="0" xfId="29" applyNumberFormat="1" applyFont="1" applyFill="1" applyBorder="1" applyAlignment="1">
      <alignment horizontal="right"/>
    </xf>
    <xf numFmtId="168" fontId="5" fillId="0" borderId="0" xfId="29" applyNumberFormat="1" applyFont="1" applyBorder="1" applyAlignment="1">
      <alignment horizontal="right"/>
    </xf>
    <xf numFmtId="0" fontId="61" fillId="0" borderId="0" xfId="20" applyFont="1" applyBorder="1"/>
    <xf numFmtId="0" fontId="5" fillId="0" borderId="0" xfId="20" applyFont="1" applyFill="1" applyBorder="1" applyAlignment="1">
      <alignment horizontal="left"/>
    </xf>
    <xf numFmtId="0" fontId="13" fillId="0" borderId="0" xfId="20" applyFont="1" applyFill="1"/>
    <xf numFmtId="0" fontId="8" fillId="0" borderId="0" xfId="20" applyFont="1" applyAlignment="1">
      <alignment horizontal="left"/>
    </xf>
    <xf numFmtId="168" fontId="5" fillId="0" borderId="0" xfId="29" applyNumberFormat="1" applyFont="1" applyFill="1" applyBorder="1"/>
    <xf numFmtId="168" fontId="5" fillId="0" borderId="0" xfId="29" applyNumberFormat="1" applyFont="1" applyBorder="1"/>
    <xf numFmtId="0" fontId="8" fillId="0" borderId="0" xfId="20" applyFont="1" applyFill="1" applyBorder="1"/>
    <xf numFmtId="0" fontId="8" fillId="0" borderId="0" xfId="20" applyFont="1" applyFill="1" applyAlignment="1">
      <alignment horizontal="left"/>
    </xf>
    <xf numFmtId="0" fontId="8" fillId="0" borderId="0" xfId="20" applyFont="1" applyAlignment="1">
      <alignment horizontal="left" wrapText="1"/>
    </xf>
    <xf numFmtId="0" fontId="5" fillId="0" borderId="0" xfId="20" applyFont="1"/>
    <xf numFmtId="168" fontId="13" fillId="0" borderId="0" xfId="20" applyNumberFormat="1" applyFont="1"/>
    <xf numFmtId="168" fontId="13" fillId="0" borderId="0" xfId="27" applyNumberFormat="1" applyFont="1"/>
    <xf numFmtId="0" fontId="5" fillId="0" borderId="0" xfId="20" applyFont="1" applyFill="1" applyAlignment="1">
      <alignment horizontal="left"/>
    </xf>
    <xf numFmtId="0" fontId="5" fillId="0" borderId="0" xfId="20" applyFont="1" applyAlignment="1">
      <alignment horizontal="left"/>
    </xf>
    <xf numFmtId="0" fontId="61" fillId="0" borderId="0" xfId="20" applyFont="1" applyBorder="1" applyAlignment="1"/>
    <xf numFmtId="0" fontId="8" fillId="0" borderId="0" xfId="20" applyFont="1" applyFill="1" applyBorder="1" applyAlignment="1"/>
    <xf numFmtId="0" fontId="8" fillId="0" borderId="0" xfId="20" applyFont="1" applyBorder="1" applyAlignment="1"/>
    <xf numFmtId="0" fontId="8" fillId="0" borderId="0" xfId="3" applyFont="1" applyFill="1" applyBorder="1"/>
    <xf numFmtId="0" fontId="8" fillId="0" borderId="0" xfId="3" applyFont="1" applyFill="1"/>
    <xf numFmtId="0" fontId="8" fillId="0" borderId="0" xfId="3" applyFont="1"/>
    <xf numFmtId="0" fontId="8" fillId="0" borderId="0" xfId="19" applyFont="1" applyAlignment="1">
      <alignment horizontal="left"/>
    </xf>
    <xf numFmtId="0" fontId="8" fillId="0" borderId="0" xfId="7" applyFont="1" applyFill="1" applyBorder="1"/>
    <xf numFmtId="3" fontId="58" fillId="0" borderId="0" xfId="11" applyNumberFormat="1" applyFont="1" applyFill="1" applyBorder="1"/>
    <xf numFmtId="2" fontId="8" fillId="0" borderId="0" xfId="3" applyNumberFormat="1" applyFont="1" applyFill="1"/>
    <xf numFmtId="0" fontId="8" fillId="0" borderId="0" xfId="18" applyFont="1" applyBorder="1"/>
    <xf numFmtId="1" fontId="14" fillId="0" borderId="1" xfId="18" applyNumberFormat="1" applyFont="1" applyFill="1" applyBorder="1" applyAlignment="1">
      <alignment horizontal="center"/>
    </xf>
    <xf numFmtId="166" fontId="29" fillId="0" borderId="0" xfId="0" applyNumberFormat="1" applyFont="1" applyFill="1" applyBorder="1"/>
    <xf numFmtId="1" fontId="14" fillId="0" borderId="1" xfId="21" applyNumberFormat="1" applyFont="1" applyFill="1" applyBorder="1" applyAlignment="1">
      <alignment horizontal="center"/>
    </xf>
    <xf numFmtId="2" fontId="16" fillId="0" borderId="2" xfId="21" applyNumberFormat="1" applyFont="1" applyFill="1" applyBorder="1"/>
    <xf numFmtId="2" fontId="17" fillId="0" borderId="2" xfId="21" applyNumberFormat="1" applyFont="1" applyFill="1" applyBorder="1"/>
    <xf numFmtId="2" fontId="17" fillId="0" borderId="0" xfId="21" applyNumberFormat="1" applyFont="1" applyFill="1" applyBorder="1"/>
    <xf numFmtId="2" fontId="17" fillId="0" borderId="3" xfId="21" applyNumberFormat="1" applyFont="1" applyFill="1" applyBorder="1"/>
    <xf numFmtId="2" fontId="5" fillId="0" borderId="0" xfId="21" applyNumberFormat="1" applyFont="1" applyFill="1" applyBorder="1" applyAlignment="1">
      <alignment horizontal="right"/>
    </xf>
    <xf numFmtId="2" fontId="5" fillId="0" borderId="0" xfId="21" quotePrefix="1" applyNumberFormat="1" applyFont="1" applyFill="1" applyAlignment="1">
      <alignment horizontal="right"/>
    </xf>
    <xf numFmtId="2" fontId="17" fillId="0" borderId="0" xfId="21" applyNumberFormat="1" applyFont="1" applyFill="1"/>
    <xf numFmtId="0" fontId="65" fillId="0" borderId="0" xfId="21" applyFont="1" applyFill="1"/>
    <xf numFmtId="1" fontId="14" fillId="0" borderId="1" xfId="4" applyNumberFormat="1" applyFont="1" applyFill="1" applyBorder="1" applyAlignment="1">
      <alignment horizontal="center"/>
    </xf>
    <xf numFmtId="0" fontId="3" fillId="0" borderId="0" xfId="0" applyFont="1"/>
    <xf numFmtId="0" fontId="10" fillId="0" borderId="0" xfId="16" applyFont="1"/>
    <xf numFmtId="0" fontId="3" fillId="0" borderId="0" xfId="16" applyFill="1"/>
    <xf numFmtId="3" fontId="3" fillId="0" borderId="0" xfId="16" applyNumberFormat="1" applyFill="1"/>
    <xf numFmtId="0" fontId="3" fillId="0" borderId="0" xfId="16" applyBorder="1"/>
    <xf numFmtId="0" fontId="6" fillId="0" borderId="0" xfId="16" applyFont="1" applyBorder="1"/>
    <xf numFmtId="0" fontId="13" fillId="0" borderId="0" xfId="16" applyFont="1"/>
    <xf numFmtId="0" fontId="3" fillId="0" borderId="0" xfId="16" applyFill="1" applyBorder="1"/>
    <xf numFmtId="0" fontId="3" fillId="0" borderId="0" xfId="16"/>
    <xf numFmtId="1" fontId="3" fillId="0" borderId="1" xfId="16" applyNumberFormat="1" applyFill="1" applyBorder="1"/>
    <xf numFmtId="1" fontId="3" fillId="0" borderId="1" xfId="16" applyNumberFormat="1" applyFill="1" applyBorder="1" applyAlignment="1">
      <alignment horizontal="right"/>
    </xf>
    <xf numFmtId="1" fontId="3" fillId="0" borderId="9" xfId="16" applyNumberFormat="1" applyFont="1" applyFill="1" applyBorder="1" applyAlignment="1">
      <alignment horizontal="right"/>
    </xf>
    <xf numFmtId="1" fontId="3" fillId="0" borderId="1" xfId="16" applyNumberFormat="1" applyFont="1" applyFill="1" applyBorder="1" applyAlignment="1">
      <alignment horizontal="right"/>
    </xf>
    <xf numFmtId="0" fontId="4" fillId="0" borderId="0" xfId="16" applyFont="1" applyBorder="1"/>
    <xf numFmtId="0" fontId="3" fillId="0" borderId="2" xfId="16" applyFill="1" applyBorder="1"/>
    <xf numFmtId="0" fontId="3" fillId="0" borderId="10" xfId="16" applyFill="1" applyBorder="1"/>
    <xf numFmtId="0" fontId="3" fillId="0" borderId="0" xfId="16" applyFont="1" applyBorder="1"/>
    <xf numFmtId="0" fontId="3" fillId="0" borderId="0" xfId="16" applyFont="1" applyFill="1" applyBorder="1"/>
    <xf numFmtId="0" fontId="3" fillId="0" borderId="3" xfId="7" applyFont="1" applyFill="1" applyBorder="1"/>
    <xf numFmtId="0" fontId="4" fillId="0" borderId="0" xfId="16" applyFont="1" applyFill="1" applyBorder="1"/>
    <xf numFmtId="0" fontId="3" fillId="0" borderId="3" xfId="16" applyFont="1" applyFill="1" applyBorder="1"/>
    <xf numFmtId="3" fontId="8" fillId="0" borderId="0" xfId="16" applyNumberFormat="1" applyFont="1" applyFill="1" applyBorder="1"/>
    <xf numFmtId="0" fontId="8" fillId="0" borderId="0" xfId="16" applyFont="1"/>
    <xf numFmtId="0" fontId="8" fillId="0" borderId="0" xfId="16" applyFont="1" applyBorder="1"/>
    <xf numFmtId="0" fontId="8" fillId="0" borderId="0" xfId="16" applyFont="1" applyFill="1" applyBorder="1"/>
    <xf numFmtId="0" fontId="8" fillId="0" borderId="0" xfId="16" applyFont="1" applyFill="1"/>
    <xf numFmtId="0" fontId="13" fillId="0" borderId="0" xfId="16" applyFont="1" applyBorder="1"/>
    <xf numFmtId="0" fontId="36" fillId="0" borderId="0" xfId="16" applyFont="1"/>
    <xf numFmtId="0" fontId="10" fillId="0" borderId="0" xfId="17" applyFont="1"/>
    <xf numFmtId="0" fontId="66" fillId="0" borderId="0" xfId="17"/>
    <xf numFmtId="0" fontId="66" fillId="0" borderId="0" xfId="17" applyBorder="1"/>
    <xf numFmtId="0" fontId="6" fillId="0" borderId="0" xfId="17" applyFont="1"/>
    <xf numFmtId="0" fontId="13" fillId="0" borderId="0" xfId="17" applyFont="1"/>
    <xf numFmtId="0" fontId="66" fillId="0" borderId="1" xfId="17" applyBorder="1"/>
    <xf numFmtId="1" fontId="66" fillId="0" borderId="9" xfId="17" applyNumberFormat="1" applyFont="1" applyBorder="1" applyAlignment="1">
      <alignment horizontal="right"/>
    </xf>
    <xf numFmtId="0" fontId="4" fillId="0" borderId="2" xfId="17" applyFont="1" applyBorder="1"/>
    <xf numFmtId="0" fontId="66" fillId="0" borderId="2" xfId="17" applyFill="1" applyBorder="1"/>
    <xf numFmtId="0" fontId="66" fillId="0" borderId="0" xfId="12" applyFill="1" applyBorder="1"/>
    <xf numFmtId="0" fontId="66" fillId="0" borderId="2" xfId="17" applyBorder="1"/>
    <xf numFmtId="0" fontId="66" fillId="0" borderId="10" xfId="17" applyBorder="1"/>
    <xf numFmtId="3" fontId="3" fillId="0" borderId="0" xfId="17" applyNumberFormat="1" applyFont="1" applyBorder="1"/>
    <xf numFmtId="3" fontId="66" fillId="0" borderId="0" xfId="17" applyNumberFormat="1" applyFill="1" applyBorder="1"/>
    <xf numFmtId="3" fontId="66" fillId="0" borderId="0" xfId="17" applyNumberFormat="1" applyFill="1" applyBorder="1" applyAlignment="1">
      <alignment horizontal="right"/>
    </xf>
    <xf numFmtId="3" fontId="66" fillId="0" borderId="0" xfId="12" quotePrefix="1" applyNumberFormat="1" applyFill="1" applyBorder="1" applyAlignment="1">
      <alignment horizontal="right"/>
    </xf>
    <xf numFmtId="3" fontId="66" fillId="0" borderId="0" xfId="12" quotePrefix="1" applyNumberFormat="1" applyFill="1" applyAlignment="1">
      <alignment horizontal="right"/>
    </xf>
    <xf numFmtId="3" fontId="66" fillId="0" borderId="0" xfId="12" quotePrefix="1" applyNumberFormat="1" applyFont="1" applyFill="1" applyAlignment="1">
      <alignment horizontal="right"/>
    </xf>
    <xf numFmtId="3" fontId="66" fillId="0" borderId="10" xfId="17" applyNumberFormat="1" applyFill="1" applyBorder="1" applyAlignment="1">
      <alignment horizontal="right"/>
    </xf>
    <xf numFmtId="3" fontId="66" fillId="0" borderId="0" xfId="17" quotePrefix="1" applyNumberFormat="1" applyFill="1" applyBorder="1" applyAlignment="1">
      <alignment horizontal="right"/>
    </xf>
    <xf numFmtId="3" fontId="66" fillId="0" borderId="0" xfId="12" applyNumberFormat="1" applyFill="1" applyBorder="1"/>
    <xf numFmtId="3" fontId="66" fillId="0" borderId="0" xfId="12" applyNumberFormat="1" applyFont="1" applyFill="1" applyBorder="1"/>
    <xf numFmtId="3" fontId="66" fillId="0" borderId="0" xfId="12" applyNumberFormat="1"/>
    <xf numFmtId="3" fontId="66" fillId="0" borderId="0" xfId="17" applyNumberFormat="1" applyBorder="1"/>
    <xf numFmtId="3" fontId="66" fillId="0" borderId="0" xfId="12" applyNumberFormat="1" applyFill="1"/>
    <xf numFmtId="3" fontId="66" fillId="0" borderId="0" xfId="17" applyNumberFormat="1"/>
    <xf numFmtId="3" fontId="66" fillId="0" borderId="10" xfId="17" applyNumberFormat="1" applyBorder="1"/>
    <xf numFmtId="3" fontId="66" fillId="0" borderId="0" xfId="17" applyNumberFormat="1" applyFill="1" applyBorder="1" applyAlignment="1">
      <alignment vertical="center"/>
    </xf>
    <xf numFmtId="3" fontId="66" fillId="0" borderId="0" xfId="17" applyNumberFormat="1" applyFill="1" applyBorder="1" applyAlignment="1">
      <alignment horizontal="right" vertical="center"/>
    </xf>
    <xf numFmtId="4" fontId="66" fillId="0" borderId="0" xfId="17" applyNumberFormat="1" applyFill="1" applyBorder="1" applyAlignment="1">
      <alignment vertical="center"/>
    </xf>
    <xf numFmtId="0" fontId="4" fillId="0" borderId="3" xfId="17" applyFont="1" applyBorder="1"/>
    <xf numFmtId="3" fontId="4" fillId="0" borderId="3" xfId="17" applyNumberFormat="1" applyFont="1" applyFill="1" applyBorder="1"/>
    <xf numFmtId="3" fontId="4" fillId="0" borderId="3" xfId="12" applyNumberFormat="1" applyFont="1" applyFill="1" applyBorder="1"/>
    <xf numFmtId="3" fontId="4" fillId="0" borderId="3" xfId="12" applyNumberFormat="1" applyFont="1" applyBorder="1"/>
    <xf numFmtId="3" fontId="4" fillId="0" borderId="3" xfId="17" applyNumberFormat="1" applyFont="1" applyBorder="1"/>
    <xf numFmtId="3" fontId="4" fillId="0" borderId="11" xfId="17" applyNumberFormat="1" applyFont="1" applyBorder="1"/>
    <xf numFmtId="4" fontId="66" fillId="0" borderId="2" xfId="17" applyNumberFormat="1" applyFill="1" applyBorder="1"/>
    <xf numFmtId="3" fontId="66" fillId="0" borderId="2" xfId="17" applyNumberFormat="1" applyFill="1" applyBorder="1"/>
    <xf numFmtId="3" fontId="4" fillId="0" borderId="0" xfId="12" applyNumberFormat="1" applyFont="1"/>
    <xf numFmtId="3" fontId="4" fillId="0" borderId="2" xfId="17" applyNumberFormat="1" applyFont="1" applyBorder="1"/>
    <xf numFmtId="3" fontId="66" fillId="0" borderId="2" xfId="17" applyNumberFormat="1" applyBorder="1"/>
    <xf numFmtId="0" fontId="66" fillId="0" borderId="0" xfId="12" applyFill="1"/>
    <xf numFmtId="1" fontId="66" fillId="0" borderId="0" xfId="17" applyNumberFormat="1"/>
    <xf numFmtId="1" fontId="66" fillId="0" borderId="10" xfId="17" applyNumberFormat="1" applyBorder="1"/>
    <xf numFmtId="3" fontId="66" fillId="0" borderId="0" xfId="12" applyNumberFormat="1" applyFont="1"/>
    <xf numFmtId="3" fontId="3" fillId="0" borderId="0" xfId="12" applyNumberFormat="1" applyFont="1" applyFill="1" applyBorder="1"/>
    <xf numFmtId="3" fontId="66" fillId="0" borderId="0" xfId="17" applyNumberFormat="1" applyFont="1" applyFill="1" applyBorder="1"/>
    <xf numFmtId="0" fontId="8" fillId="0" borderId="0" xfId="17" applyFont="1" applyFill="1" applyBorder="1"/>
    <xf numFmtId="0" fontId="8" fillId="0" borderId="0" xfId="17" applyFont="1"/>
    <xf numFmtId="0" fontId="8" fillId="0" borderId="0" xfId="17" applyFont="1" applyBorder="1"/>
    <xf numFmtId="0" fontId="51" fillId="0" borderId="0" xfId="17" applyFont="1"/>
    <xf numFmtId="3" fontId="66" fillId="0" borderId="0" xfId="17" quotePrefix="1" applyNumberFormat="1" applyFill="1" applyAlignment="1">
      <alignment horizontal="right"/>
    </xf>
    <xf numFmtId="3" fontId="66" fillId="0" borderId="0" xfId="17" applyNumberFormat="1" applyFill="1" applyAlignment="1">
      <alignment vertical="center"/>
    </xf>
    <xf numFmtId="3" fontId="34" fillId="0" borderId="0" xfId="17" applyNumberFormat="1" applyFont="1"/>
    <xf numFmtId="3" fontId="66" fillId="0" borderId="0" xfId="17" applyNumberFormat="1" applyFill="1" applyAlignment="1">
      <alignment horizontal="right" vertical="center"/>
    </xf>
    <xf numFmtId="3" fontId="4" fillId="0" borderId="0" xfId="17" applyNumberFormat="1" applyFont="1"/>
    <xf numFmtId="3" fontId="66" fillId="0" borderId="0" xfId="17" applyNumberFormat="1" applyFill="1"/>
    <xf numFmtId="4" fontId="66" fillId="0" borderId="0" xfId="17" applyNumberFormat="1" applyFill="1"/>
    <xf numFmtId="0" fontId="8" fillId="0" borderId="0" xfId="20" applyFont="1" applyAlignment="1">
      <alignment horizontal="left"/>
    </xf>
    <xf numFmtId="0" fontId="13" fillId="0" borderId="0" xfId="20" applyFont="1" applyAlignment="1"/>
    <xf numFmtId="0" fontId="33" fillId="0" borderId="0" xfId="0" applyFont="1" applyFill="1" applyBorder="1" applyAlignment="1">
      <alignment horizontal="center" vertical="center" wrapText="1"/>
    </xf>
    <xf numFmtId="3" fontId="4" fillId="0" borderId="2" xfId="3" applyNumberFormat="1" applyFont="1" applyFill="1" applyBorder="1" applyAlignment="1">
      <alignment horizontal="left"/>
    </xf>
    <xf numFmtId="3" fontId="3" fillId="0" borderId="2" xfId="3" applyNumberFormat="1" applyFont="1" applyFill="1" applyBorder="1" applyAlignment="1">
      <alignment horizontal="center"/>
    </xf>
    <xf numFmtId="3" fontId="0" fillId="0" borderId="0" xfId="3" applyNumberFormat="1" applyFont="1" applyFill="1" applyBorder="1" applyAlignment="1">
      <alignment horizontal="right" vertical="center" indent="1"/>
    </xf>
    <xf numFmtId="3" fontId="3" fillId="0" borderId="2" xfId="3" applyNumberFormat="1" applyFont="1" applyFill="1" applyBorder="1" applyAlignment="1">
      <alignment horizontal="right"/>
    </xf>
    <xf numFmtId="0" fontId="8" fillId="0" borderId="3" xfId="20" applyFont="1" applyBorder="1"/>
    <xf numFmtId="2" fontId="5" fillId="0" borderId="3" xfId="20" applyNumberFormat="1" applyFont="1" applyFill="1" applyBorder="1"/>
    <xf numFmtId="2" fontId="5" fillId="0" borderId="3" xfId="20" applyNumberFormat="1" applyFont="1" applyBorder="1"/>
    <xf numFmtId="2" fontId="5" fillId="0" borderId="3" xfId="22" applyNumberFormat="1" applyFont="1" applyFill="1" applyBorder="1"/>
    <xf numFmtId="2" fontId="5" fillId="0" borderId="3" xfId="21" applyNumberFormat="1" applyFont="1" applyFill="1" applyBorder="1"/>
    <xf numFmtId="2" fontId="5" fillId="0" borderId="3" xfId="4" applyNumberFormat="1" applyFont="1" applyFill="1" applyBorder="1"/>
    <xf numFmtId="2" fontId="5" fillId="0" borderId="3" xfId="4" applyNumberFormat="1" applyFont="1" applyBorder="1"/>
    <xf numFmtId="2" fontId="5" fillId="0" borderId="3" xfId="20" quotePrefix="1" applyNumberFormat="1" applyFont="1" applyFill="1" applyBorder="1" applyAlignment="1"/>
    <xf numFmtId="0" fontId="4" fillId="0" borderId="0" xfId="3" applyFont="1" applyFill="1" applyBorder="1" applyAlignment="1">
      <alignment vertical="center"/>
    </xf>
    <xf numFmtId="0" fontId="13" fillId="0" borderId="0" xfId="3" applyFont="1" applyFill="1" applyBorder="1" applyAlignment="1">
      <alignment vertical="center"/>
    </xf>
    <xf numFmtId="0" fontId="13" fillId="0" borderId="3" xfId="3" applyFont="1" applyFill="1" applyBorder="1" applyAlignment="1">
      <alignment vertical="center"/>
    </xf>
    <xf numFmtId="0" fontId="3" fillId="0" borderId="0" xfId="3" applyFont="1" applyBorder="1" applyAlignment="1">
      <alignment vertical="center"/>
    </xf>
    <xf numFmtId="0" fontId="3" fillId="0" borderId="3"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vertical="center" wrapText="1"/>
    </xf>
    <xf numFmtId="0" fontId="4" fillId="0" borderId="1" xfId="3" applyFont="1" applyFill="1" applyBorder="1" applyAlignment="1">
      <alignment vertical="center"/>
    </xf>
    <xf numFmtId="0" fontId="4" fillId="0" borderId="3" xfId="3" applyFont="1" applyFill="1" applyBorder="1" applyAlignment="1">
      <alignment vertical="center"/>
    </xf>
    <xf numFmtId="0" fontId="3" fillId="0" borderId="1" xfId="23" applyFont="1" applyFill="1" applyBorder="1" applyAlignment="1">
      <alignment horizontal="right"/>
    </xf>
    <xf numFmtId="2" fontId="7" fillId="0" borderId="2" xfId="3" applyNumberFormat="1" applyFont="1" applyFill="1" applyBorder="1"/>
    <xf numFmtId="2" fontId="7" fillId="0" borderId="0" xfId="3" applyNumberFormat="1" applyFont="1" applyFill="1" applyBorder="1"/>
    <xf numFmtId="2" fontId="14" fillId="0" borderId="1" xfId="3" applyNumberFormat="1" applyFont="1" applyFill="1" applyBorder="1"/>
    <xf numFmtId="166" fontId="7" fillId="0" borderId="2" xfId="27" applyNumberFormat="1" applyFont="1" applyFill="1" applyBorder="1" applyAlignment="1">
      <alignment horizontal="right"/>
    </xf>
    <xf numFmtId="166" fontId="7" fillId="0" borderId="0" xfId="27" applyNumberFormat="1" applyFont="1" applyFill="1" applyBorder="1" applyAlignment="1">
      <alignment horizontal="right"/>
    </xf>
    <xf numFmtId="166" fontId="14" fillId="0" borderId="1" xfId="27" applyNumberFormat="1" applyFont="1" applyFill="1" applyBorder="1" applyAlignment="1">
      <alignment horizontal="right"/>
    </xf>
    <xf numFmtId="3" fontId="3" fillId="0" borderId="0" xfId="11" applyNumberFormat="1" applyFont="1" applyFill="1"/>
    <xf numFmtId="3" fontId="3" fillId="0" borderId="10" xfId="11" applyNumberFormat="1" applyFont="1" applyFill="1" applyBorder="1"/>
    <xf numFmtId="3" fontId="3" fillId="0" borderId="0" xfId="16" applyNumberFormat="1" applyFont="1" applyFill="1" applyBorder="1"/>
    <xf numFmtId="3" fontId="3" fillId="0" borderId="10" xfId="16" applyNumberFormat="1" applyFont="1" applyFill="1" applyBorder="1" applyAlignment="1">
      <alignment horizontal="right"/>
    </xf>
    <xf numFmtId="3" fontId="3" fillId="0" borderId="3" xfId="11" applyNumberFormat="1" applyFont="1" applyFill="1" applyBorder="1"/>
    <xf numFmtId="0" fontId="3" fillId="0" borderId="0" xfId="7" applyFont="1" applyFill="1"/>
    <xf numFmtId="0" fontId="3" fillId="0" borderId="0" xfId="16" applyFont="1"/>
    <xf numFmtId="0" fontId="3" fillId="0" borderId="0" xfId="16" applyFont="1" applyFill="1"/>
    <xf numFmtId="3" fontId="3" fillId="0" borderId="12" xfId="11" applyNumberFormat="1" applyFont="1" applyFill="1" applyBorder="1"/>
    <xf numFmtId="0" fontId="4" fillId="4" borderId="2" xfId="16" applyFont="1" applyFill="1" applyBorder="1"/>
    <xf numFmtId="0" fontId="3" fillId="4" borderId="2" xfId="16" applyFont="1" applyFill="1" applyBorder="1"/>
    <xf numFmtId="2" fontId="3" fillId="4" borderId="2" xfId="16" applyNumberFormat="1" applyFont="1" applyFill="1" applyBorder="1"/>
    <xf numFmtId="3" fontId="3" fillId="4" borderId="15" xfId="16" applyNumberFormat="1" applyFont="1" applyFill="1" applyBorder="1" applyAlignment="1">
      <alignment horizontal="right"/>
    </xf>
    <xf numFmtId="0" fontId="3" fillId="4" borderId="2" xfId="7" applyFont="1" applyFill="1" applyBorder="1"/>
    <xf numFmtId="3" fontId="3" fillId="4" borderId="0" xfId="11" applyNumberFormat="1" applyFont="1" applyFill="1"/>
    <xf numFmtId="0" fontId="8" fillId="0" borderId="0" xfId="0" quotePrefix="1" applyNumberFormat="1" applyFont="1" applyAlignment="1">
      <alignment horizontal="left" wrapText="1"/>
    </xf>
    <xf numFmtId="0" fontId="1" fillId="0" borderId="0" xfId="17" applyFont="1" applyBorder="1"/>
    <xf numFmtId="0" fontId="8" fillId="0" borderId="0" xfId="7" applyFont="1" applyAlignment="1">
      <alignment horizontal="left"/>
    </xf>
    <xf numFmtId="0" fontId="8" fillId="0" borderId="0" xfId="7" quotePrefix="1" applyFont="1" applyAlignment="1">
      <alignment horizontal="left"/>
    </xf>
    <xf numFmtId="0" fontId="8" fillId="0" borderId="0" xfId="7" quotePrefix="1" applyFont="1" applyAlignment="1"/>
    <xf numFmtId="0" fontId="8" fillId="0" borderId="0" xfId="7" applyFont="1" applyAlignment="1"/>
    <xf numFmtId="0" fontId="51" fillId="0" borderId="0" xfId="17" applyFont="1" applyAlignment="1"/>
    <xf numFmtId="0" fontId="50" fillId="0" borderId="0" xfId="0" applyFont="1" applyAlignment="1"/>
    <xf numFmtId="0" fontId="66" fillId="0" borderId="0" xfId="17" applyAlignment="1"/>
    <xf numFmtId="0" fontId="8" fillId="0" borderId="0" xfId="6" applyFont="1" applyAlignment="1"/>
    <xf numFmtId="0" fontId="72" fillId="0" borderId="5" xfId="0" applyNumberFormat="1" applyFont="1" applyFill="1" applyBorder="1" applyAlignment="1" applyProtection="1">
      <alignment horizontal="center" vertical="center" wrapText="1"/>
    </xf>
    <xf numFmtId="0" fontId="72" fillId="0" borderId="6" xfId="0" applyNumberFormat="1" applyFont="1" applyFill="1" applyBorder="1" applyAlignment="1" applyProtection="1">
      <alignment horizontal="left" vertical="center" wrapText="1"/>
    </xf>
    <xf numFmtId="0" fontId="72" fillId="0" borderId="6" xfId="0" quotePrefix="1" applyNumberFormat="1" applyFont="1" applyFill="1" applyBorder="1" applyAlignment="1" applyProtection="1">
      <alignment horizontal="left" vertical="center" wrapText="1" indent="1"/>
    </xf>
    <xf numFmtId="0" fontId="73" fillId="0" borderId="7" xfId="0" quotePrefix="1" applyNumberFormat="1" applyFont="1" applyFill="1" applyBorder="1" applyAlignment="1" applyProtection="1">
      <alignment horizontal="left" vertical="center" wrapText="1" indent="7"/>
    </xf>
    <xf numFmtId="0" fontId="73" fillId="0" borderId="7" xfId="0" applyNumberFormat="1" applyFont="1" applyFill="1" applyBorder="1" applyAlignment="1" applyProtection="1">
      <alignment horizontal="left" vertical="center" wrapText="1" indent="7"/>
    </xf>
    <xf numFmtId="0" fontId="3" fillId="0" borderId="0" xfId="4" applyFont="1" applyFill="1"/>
    <xf numFmtId="0" fontId="49" fillId="0" borderId="0" xfId="0" applyNumberFormat="1" applyFont="1" applyFill="1" applyBorder="1" applyAlignment="1" applyProtection="1">
      <alignment horizontal="left"/>
    </xf>
    <xf numFmtId="0" fontId="0" fillId="0" borderId="0" xfId="0" applyNumberFormat="1" applyFont="1" applyFill="1" applyBorder="1" applyAlignment="1" applyProtection="1"/>
    <xf numFmtId="0" fontId="0" fillId="0" borderId="0" xfId="0" applyNumberFormat="1" applyFill="1" applyBorder="1" applyAlignment="1" applyProtection="1">
      <alignment horizontal="right"/>
    </xf>
    <xf numFmtId="0" fontId="13" fillId="0" borderId="0" xfId="0" applyNumberFormat="1" applyFont="1" applyFill="1" applyBorder="1" applyAlignment="1" applyProtection="1"/>
    <xf numFmtId="3" fontId="1" fillId="0" borderId="0" xfId="4" applyNumberFormat="1" applyFont="1" applyBorder="1" applyAlignment="1">
      <alignment horizontal="left"/>
    </xf>
    <xf numFmtId="0" fontId="1" fillId="0" borderId="0" xfId="13" applyFont="1" applyFill="1" applyBorder="1" applyAlignment="1">
      <alignment vertical="center"/>
    </xf>
    <xf numFmtId="0" fontId="1" fillId="0" borderId="2" xfId="4" applyFont="1" applyFill="1" applyBorder="1" applyAlignment="1">
      <alignment vertical="center"/>
    </xf>
    <xf numFmtId="3" fontId="0" fillId="0" borderId="0" xfId="4" applyNumberFormat="1" applyFont="1" applyFill="1" applyAlignment="1">
      <alignment horizontal="right" vertical="center" indent="1"/>
    </xf>
    <xf numFmtId="3" fontId="1" fillId="0" borderId="0" xfId="4" applyNumberFormat="1" applyFont="1" applyFill="1" applyAlignment="1">
      <alignment horizontal="right" vertical="center" indent="1"/>
    </xf>
    <xf numFmtId="3" fontId="1" fillId="0" borderId="1" xfId="4" applyNumberFormat="1" applyFont="1" applyBorder="1" applyAlignment="1">
      <alignment horizontal="right" indent="1"/>
    </xf>
    <xf numFmtId="3" fontId="1" fillId="0" borderId="0" xfId="4" applyNumberFormat="1" applyFont="1" applyBorder="1" applyAlignment="1">
      <alignment horizontal="right" vertical="center" indent="1"/>
    </xf>
    <xf numFmtId="3" fontId="1" fillId="0" borderId="1" xfId="3" applyNumberFormat="1" applyFont="1" applyFill="1" applyBorder="1" applyAlignment="1">
      <alignment horizontal="right" vertical="center" indent="1"/>
    </xf>
    <xf numFmtId="3" fontId="1" fillId="0" borderId="1" xfId="3" applyNumberFormat="1" applyFont="1" applyBorder="1" applyAlignment="1">
      <alignment horizontal="right" indent="1"/>
    </xf>
    <xf numFmtId="0" fontId="1" fillId="0" borderId="2" xfId="2" applyNumberFormat="1" applyFont="1" applyBorder="1" applyAlignment="1">
      <alignment vertical="center" wrapText="1"/>
    </xf>
    <xf numFmtId="3" fontId="1" fillId="0" borderId="2" xfId="3" applyNumberFormat="1" applyFont="1" applyBorder="1" applyAlignment="1">
      <alignment vertical="center" wrapText="1"/>
    </xf>
    <xf numFmtId="0" fontId="1" fillId="0" borderId="1" xfId="23" applyFont="1" applyFill="1" applyBorder="1" applyAlignment="1">
      <alignment horizontal="right"/>
    </xf>
    <xf numFmtId="2" fontId="1" fillId="0" borderId="0" xfId="3" applyNumberFormat="1" applyFont="1" applyFill="1" applyAlignment="1"/>
    <xf numFmtId="0" fontId="1" fillId="0" borderId="0" xfId="4" applyFont="1" applyFill="1" applyBorder="1" applyAlignment="1">
      <alignment horizontal="right"/>
    </xf>
    <xf numFmtId="2" fontId="1" fillId="0" borderId="0" xfId="15" applyNumberFormat="1" applyFont="1" applyFill="1" applyBorder="1" applyAlignment="1">
      <alignment horizontal="right"/>
    </xf>
    <xf numFmtId="2" fontId="1" fillId="0" borderId="3" xfId="3" applyNumberFormat="1" applyFont="1" applyFill="1" applyBorder="1" applyAlignment="1"/>
    <xf numFmtId="2" fontId="1" fillId="0" borderId="0" xfId="31" applyNumberFormat="1" applyFont="1" applyFill="1" applyAlignment="1"/>
    <xf numFmtId="0" fontId="1" fillId="0" borderId="0" xfId="10" applyFont="1" applyFill="1" applyAlignment="1"/>
    <xf numFmtId="0" fontId="1" fillId="0" borderId="0" xfId="8" applyFont="1" applyFill="1" applyAlignment="1">
      <alignment horizontal="right"/>
    </xf>
    <xf numFmtId="2" fontId="1" fillId="0" borderId="3" xfId="15" applyNumberFormat="1" applyFont="1" applyFill="1" applyBorder="1" applyAlignment="1">
      <alignment horizontal="right"/>
    </xf>
    <xf numFmtId="0" fontId="1" fillId="0" borderId="0" xfId="32" applyFont="1" applyFill="1" applyBorder="1"/>
    <xf numFmtId="0" fontId="1" fillId="0" borderId="0" xfId="32" applyFill="1" applyBorder="1"/>
    <xf numFmtId="0" fontId="1" fillId="0" borderId="0" xfId="15" applyFont="1" applyFill="1" applyBorder="1"/>
    <xf numFmtId="0" fontId="1" fillId="0" borderId="3" xfId="32" applyFont="1" applyFill="1" applyBorder="1"/>
    <xf numFmtId="0" fontId="4" fillId="0" borderId="0" xfId="15" applyFont="1" applyFill="1" applyBorder="1"/>
    <xf numFmtId="0" fontId="4" fillId="0" borderId="2" xfId="32" applyFont="1" applyFill="1" applyBorder="1"/>
    <xf numFmtId="0" fontId="1" fillId="0" borderId="3" xfId="32" applyFill="1" applyBorder="1"/>
    <xf numFmtId="0" fontId="13" fillId="0" borderId="0" xfId="32" applyFont="1"/>
    <xf numFmtId="0" fontId="1" fillId="0" borderId="0" xfId="16" applyFont="1" applyBorder="1"/>
    <xf numFmtId="0" fontId="8" fillId="0" borderId="0" xfId="0" quotePrefix="1" applyNumberFormat="1" applyFont="1" applyAlignment="1">
      <alignment horizontal="left"/>
    </xf>
    <xf numFmtId="0" fontId="1" fillId="0" borderId="0" xfId="7" applyFont="1" applyBorder="1"/>
    <xf numFmtId="0" fontId="1" fillId="0" borderId="0" xfId="16" applyFont="1" applyFill="1" applyBorder="1"/>
    <xf numFmtId="0" fontId="8" fillId="0" borderId="0" xfId="0" applyFont="1" applyAlignment="1"/>
    <xf numFmtId="3" fontId="3" fillId="5" borderId="0" xfId="16" applyNumberFormat="1" applyFont="1" applyFill="1" applyBorder="1"/>
    <xf numFmtId="3" fontId="3" fillId="5" borderId="0" xfId="25" applyNumberFormat="1" applyFont="1" applyFill="1" applyBorder="1"/>
    <xf numFmtId="3" fontId="3" fillId="5" borderId="10" xfId="16" applyNumberFormat="1" applyFont="1" applyFill="1" applyBorder="1" applyAlignment="1">
      <alignment horizontal="right"/>
    </xf>
    <xf numFmtId="3" fontId="3" fillId="5" borderId="3" xfId="16" applyNumberFormat="1" applyFont="1" applyFill="1" applyBorder="1"/>
    <xf numFmtId="3" fontId="3" fillId="5" borderId="3" xfId="25" applyNumberFormat="1" applyFont="1" applyFill="1" applyBorder="1"/>
    <xf numFmtId="3" fontId="3" fillId="5" borderId="11" xfId="16" applyNumberFormat="1" applyFont="1" applyFill="1" applyBorder="1" applyAlignment="1">
      <alignment horizontal="right"/>
    </xf>
    <xf numFmtId="3" fontId="3" fillId="5" borderId="0" xfId="11" applyNumberFormat="1" applyFont="1" applyFill="1"/>
    <xf numFmtId="3" fontId="3" fillId="5" borderId="0" xfId="7" applyNumberFormat="1" applyFont="1" applyFill="1"/>
    <xf numFmtId="0" fontId="3" fillId="5" borderId="0" xfId="16" applyFont="1" applyFill="1"/>
    <xf numFmtId="3" fontId="3" fillId="5" borderId="0" xfId="7" applyNumberFormat="1" applyFont="1" applyFill="1" applyBorder="1"/>
    <xf numFmtId="0" fontId="3" fillId="5" borderId="0" xfId="16" applyFont="1" applyFill="1" applyBorder="1"/>
    <xf numFmtId="3" fontId="3" fillId="5" borderId="10" xfId="16" applyNumberFormat="1" applyFont="1" applyFill="1" applyBorder="1"/>
    <xf numFmtId="0" fontId="1" fillId="0" borderId="0" xfId="32" applyFont="1" applyBorder="1"/>
    <xf numFmtId="3" fontId="1" fillId="0" borderId="0" xfId="16" applyNumberFormat="1" applyFont="1" applyAlignment="1"/>
    <xf numFmtId="3" fontId="1" fillId="0" borderId="0" xfId="16" applyNumberFormat="1" applyFont="1"/>
    <xf numFmtId="0" fontId="1" fillId="0" borderId="0" xfId="32" applyFont="1" applyBorder="1" applyAlignment="1"/>
    <xf numFmtId="0" fontId="1" fillId="0" borderId="0" xfId="32" applyFont="1" applyFill="1" applyBorder="1" applyAlignment="1"/>
    <xf numFmtId="0" fontId="1" fillId="0" borderId="0" xfId="0" applyFont="1" applyAlignment="1"/>
    <xf numFmtId="0" fontId="8" fillId="0" borderId="0" xfId="0" applyFont="1" applyFill="1" applyBorder="1" applyAlignment="1">
      <alignment horizontal="left" vertical="center"/>
    </xf>
    <xf numFmtId="1" fontId="66" fillId="0" borderId="1" xfId="17" applyNumberFormat="1" applyFill="1" applyBorder="1" applyAlignment="1"/>
    <xf numFmtId="1" fontId="66" fillId="0" borderId="1" xfId="12" applyNumberFormat="1" applyFill="1" applyBorder="1" applyAlignment="1"/>
    <xf numFmtId="1" fontId="66" fillId="0" borderId="1" xfId="17" applyNumberFormat="1" applyBorder="1" applyAlignment="1"/>
    <xf numFmtId="0" fontId="1" fillId="0" borderId="0" xfId="18" applyFont="1"/>
    <xf numFmtId="0" fontId="10" fillId="6" borderId="0" xfId="20" applyFont="1" applyFill="1" applyBorder="1"/>
    <xf numFmtId="0" fontId="1" fillId="6" borderId="0" xfId="18" applyFont="1" applyFill="1"/>
    <xf numFmtId="2" fontId="1" fillId="0" borderId="0" xfId="18" applyNumberFormat="1" applyFont="1"/>
    <xf numFmtId="0" fontId="76" fillId="0" borderId="0" xfId="0" applyFont="1" applyFill="1" applyBorder="1"/>
    <xf numFmtId="2" fontId="17" fillId="0" borderId="0" xfId="18" applyNumberFormat="1" applyFont="1" applyBorder="1"/>
    <xf numFmtId="2" fontId="17" fillId="0" borderId="0" xfId="18" applyNumberFormat="1" applyFont="1" applyFill="1" applyBorder="1"/>
    <xf numFmtId="0" fontId="4" fillId="0" borderId="0" xfId="18" applyFont="1"/>
    <xf numFmtId="0" fontId="17" fillId="0" borderId="0" xfId="0" applyFont="1" applyFill="1" applyBorder="1"/>
    <xf numFmtId="2" fontId="16" fillId="0" borderId="0" xfId="18" applyNumberFormat="1" applyFont="1" applyBorder="1"/>
    <xf numFmtId="2" fontId="16" fillId="0" borderId="0" xfId="18" applyNumberFormat="1" applyFont="1" applyFill="1" applyBorder="1"/>
    <xf numFmtId="0" fontId="17" fillId="0" borderId="0" xfId="0" applyFont="1" applyFill="1" applyBorder="1" applyAlignment="1">
      <alignment horizontal="left"/>
    </xf>
    <xf numFmtId="0" fontId="34" fillId="0" borderId="0" xfId="18" applyFont="1"/>
    <xf numFmtId="0" fontId="34" fillId="0" borderId="0" xfId="18" applyFont="1" applyFill="1"/>
    <xf numFmtId="0" fontId="17" fillId="0" borderId="3" xfId="0" applyFont="1" applyFill="1" applyBorder="1" applyAlignment="1">
      <alignment horizontal="left"/>
    </xf>
    <xf numFmtId="0" fontId="16" fillId="0" borderId="2" xfId="20" applyFont="1" applyBorder="1"/>
    <xf numFmtId="2" fontId="16" fillId="0" borderId="2" xfId="18" applyNumberFormat="1" applyFont="1" applyFill="1" applyBorder="1"/>
    <xf numFmtId="0" fontId="17" fillId="0" borderId="3" xfId="20" applyFont="1" applyBorder="1"/>
    <xf numFmtId="2" fontId="17" fillId="0" borderId="3" xfId="18" applyNumberFormat="1" applyFont="1" applyFill="1" applyBorder="1"/>
    <xf numFmtId="0" fontId="16" fillId="0" borderId="0" xfId="20" applyFont="1" applyBorder="1"/>
    <xf numFmtId="0" fontId="1" fillId="0" borderId="0" xfId="18" applyFont="1" applyFill="1"/>
    <xf numFmtId="0" fontId="76" fillId="0" borderId="19" xfId="0" applyFont="1" applyFill="1" applyBorder="1" applyAlignment="1">
      <alignment horizontal="left" vertical="top" wrapText="1"/>
    </xf>
    <xf numFmtId="0" fontId="76" fillId="0" borderId="0" xfId="0" applyFont="1" applyFill="1" applyBorder="1" applyAlignment="1">
      <alignment horizontal="left" vertical="top" wrapText="1"/>
    </xf>
    <xf numFmtId="0" fontId="76" fillId="0" borderId="20" xfId="0" applyFont="1" applyFill="1" applyBorder="1" applyAlignment="1">
      <alignment horizontal="left" vertical="top" wrapText="1"/>
    </xf>
    <xf numFmtId="170" fontId="16" fillId="0" borderId="3" xfId="18" applyNumberFormat="1" applyFont="1" applyFill="1" applyBorder="1"/>
    <xf numFmtId="0" fontId="17" fillId="0" borderId="0" xfId="20" applyFont="1" applyBorder="1"/>
    <xf numFmtId="0" fontId="17" fillId="0" borderId="0" xfId="0" applyFont="1" applyFill="1" applyBorder="1" applyAlignment="1">
      <alignment horizontal="left" vertical="top" wrapText="1"/>
    </xf>
    <xf numFmtId="0" fontId="13" fillId="0" borderId="0" xfId="18" applyFont="1"/>
    <xf numFmtId="0" fontId="16" fillId="0" borderId="0" xfId="20" applyFont="1" applyFill="1" applyBorder="1"/>
    <xf numFmtId="0" fontId="17" fillId="0" borderId="0" xfId="20" applyFont="1" applyFill="1" applyBorder="1"/>
    <xf numFmtId="168" fontId="17" fillId="0" borderId="0" xfId="27" applyNumberFormat="1" applyFont="1" applyFill="1" applyBorder="1"/>
    <xf numFmtId="0" fontId="17" fillId="0" borderId="3" xfId="0" applyFont="1" applyFill="1" applyBorder="1" applyAlignment="1">
      <alignment horizontal="left" vertical="top" wrapText="1"/>
    </xf>
    <xf numFmtId="173" fontId="0" fillId="0" borderId="3" xfId="0" applyNumberFormat="1" applyFill="1" applyBorder="1"/>
    <xf numFmtId="0" fontId="1" fillId="0" borderId="0" xfId="20" applyFont="1"/>
    <xf numFmtId="0" fontId="17" fillId="0" borderId="0" xfId="0" quotePrefix="1" applyFont="1" applyFill="1" applyBorder="1" applyAlignment="1">
      <alignment horizontal="left"/>
    </xf>
    <xf numFmtId="0" fontId="1" fillId="0" borderId="0" xfId="22" applyFont="1" applyFill="1"/>
    <xf numFmtId="0" fontId="8" fillId="0" borderId="0" xfId="18" applyFont="1"/>
    <xf numFmtId="0" fontId="10" fillId="0" borderId="0" xfId="18" applyFont="1" applyBorder="1" applyAlignment="1">
      <alignment horizontal="left" vertical="center"/>
    </xf>
    <xf numFmtId="0" fontId="6" fillId="0" borderId="0" xfId="18" applyFont="1" applyBorder="1" applyAlignment="1">
      <alignment horizontal="left" vertical="center"/>
    </xf>
    <xf numFmtId="2" fontId="16" fillId="0" borderId="2" xfId="18" applyNumberFormat="1" applyFont="1" applyBorder="1"/>
    <xf numFmtId="2" fontId="17" fillId="0" borderId="3" xfId="18" applyNumberFormat="1" applyFont="1" applyBorder="1"/>
    <xf numFmtId="0" fontId="13" fillId="0" borderId="0" xfId="19" applyFont="1"/>
    <xf numFmtId="0" fontId="8" fillId="0" borderId="0" xfId="19" applyFont="1" applyAlignment="1">
      <alignment horizontal="left" wrapText="1"/>
    </xf>
    <xf numFmtId="0" fontId="8" fillId="0" borderId="0" xfId="19" applyFont="1" applyAlignment="1">
      <alignment horizontal="left" vertical="center" wrapText="1"/>
    </xf>
    <xf numFmtId="0" fontId="13" fillId="0" borderId="0" xfId="0" applyFont="1" applyAlignment="1"/>
    <xf numFmtId="174" fontId="1" fillId="0" borderId="0" xfId="18" applyNumberFormat="1" applyFont="1"/>
    <xf numFmtId="0" fontId="6" fillId="0" borderId="0" xfId="18" applyFont="1" applyFill="1" applyBorder="1"/>
    <xf numFmtId="0" fontId="17" fillId="0" borderId="0" xfId="0" quotePrefix="1" applyFont="1" applyFill="1" applyBorder="1" applyAlignment="1">
      <alignment horizontal="left" indent="2"/>
    </xf>
    <xf numFmtId="0" fontId="16" fillId="0" borderId="2" xfId="20" applyFont="1" applyFill="1" applyBorder="1"/>
    <xf numFmtId="0" fontId="17" fillId="0" borderId="3" xfId="20" applyFont="1" applyFill="1" applyBorder="1"/>
    <xf numFmtId="170" fontId="16" fillId="0" borderId="3" xfId="18" applyNumberFormat="1" applyFont="1" applyBorder="1"/>
    <xf numFmtId="175" fontId="17" fillId="0" borderId="0" xfId="18" applyNumberFormat="1" applyFont="1" applyBorder="1"/>
    <xf numFmtId="0" fontId="13" fillId="0" borderId="0" xfId="19" applyFont="1" applyAlignment="1"/>
    <xf numFmtId="175" fontId="17" fillId="0" borderId="0" xfId="18" applyNumberFormat="1" applyFont="1" applyFill="1" applyBorder="1"/>
    <xf numFmtId="0" fontId="76" fillId="0" borderId="2" xfId="0" applyFont="1" applyFill="1" applyBorder="1"/>
    <xf numFmtId="0" fontId="10" fillId="0" borderId="0" xfId="18" applyFont="1" applyBorder="1"/>
    <xf numFmtId="0" fontId="6" fillId="0" borderId="0" xfId="18" applyFont="1" applyBorder="1"/>
    <xf numFmtId="1" fontId="16" fillId="0" borderId="1" xfId="18" applyNumberFormat="1" applyFont="1" applyFill="1" applyBorder="1" applyAlignment="1">
      <alignment horizontal="center"/>
    </xf>
    <xf numFmtId="1" fontId="16" fillId="0" borderId="1" xfId="19" applyNumberFormat="1" applyFont="1" applyFill="1" applyBorder="1" applyAlignment="1">
      <alignment horizontal="center"/>
    </xf>
    <xf numFmtId="2" fontId="72" fillId="0" borderId="0" xfId="0" applyNumberFormat="1" applyFont="1" applyFill="1" applyBorder="1"/>
    <xf numFmtId="2" fontId="17" fillId="0" borderId="0" xfId="0" applyNumberFormat="1" applyFont="1" applyFill="1" applyBorder="1"/>
    <xf numFmtId="2" fontId="75" fillId="0" borderId="0" xfId="0" applyNumberFormat="1" applyFont="1" applyFill="1" applyBorder="1"/>
    <xf numFmtId="2" fontId="16" fillId="0" borderId="0" xfId="0" applyNumberFormat="1" applyFont="1" applyFill="1" applyBorder="1"/>
    <xf numFmtId="0" fontId="17" fillId="0" borderId="2" xfId="18" applyFont="1" applyFill="1" applyBorder="1"/>
    <xf numFmtId="173" fontId="17" fillId="0" borderId="3" xfId="0" applyNumberFormat="1" applyFont="1" applyFill="1" applyBorder="1"/>
    <xf numFmtId="2" fontId="4" fillId="0" borderId="0" xfId="18" applyNumberFormat="1" applyFont="1"/>
    <xf numFmtId="0" fontId="1" fillId="0" borderId="2" xfId="20" applyFont="1" applyFill="1" applyBorder="1"/>
    <xf numFmtId="0" fontId="61" fillId="0" borderId="0" xfId="19" applyFont="1" applyBorder="1" applyAlignment="1"/>
    <xf numFmtId="2" fontId="1" fillId="0" borderId="0" xfId="18" applyNumberFormat="1" applyFont="1" applyFill="1" applyBorder="1"/>
    <xf numFmtId="0" fontId="10" fillId="0" borderId="0" xfId="18" applyFont="1" applyFill="1" applyBorder="1"/>
    <xf numFmtId="0" fontId="10" fillId="0" borderId="0" xfId="18" applyFont="1" applyFill="1" applyBorder="1" applyAlignment="1">
      <alignment horizontal="left" vertical="center"/>
    </xf>
    <xf numFmtId="2" fontId="5" fillId="0" borderId="0" xfId="18" applyNumberFormat="1" applyFont="1" applyFill="1" applyBorder="1" applyAlignment="1">
      <alignment horizontal="right"/>
    </xf>
    <xf numFmtId="2" fontId="5" fillId="0" borderId="0" xfId="21" quotePrefix="1" applyNumberFormat="1" applyFont="1" applyFill="1" applyBorder="1" applyAlignment="1">
      <alignment horizontal="right"/>
    </xf>
    <xf numFmtId="0" fontId="17" fillId="0" borderId="0" xfId="0" quotePrefix="1" applyFont="1" applyFill="1" applyBorder="1" applyAlignment="1">
      <alignment horizontal="left" indent="3"/>
    </xf>
    <xf numFmtId="0" fontId="5" fillId="0" borderId="0" xfId="0" quotePrefix="1" applyFont="1" applyFill="1" applyBorder="1" applyAlignment="1">
      <alignment horizontal="left" indent="5"/>
    </xf>
    <xf numFmtId="2" fontId="5" fillId="0" borderId="0" xfId="0" applyNumberFormat="1" applyFont="1" applyFill="1" applyBorder="1"/>
    <xf numFmtId="166" fontId="5" fillId="0" borderId="0" xfId="29" applyNumberFormat="1" applyFont="1" applyFill="1" applyBorder="1" applyAlignment="1">
      <alignment horizontal="right"/>
    </xf>
    <xf numFmtId="166" fontId="17" fillId="0" borderId="0" xfId="20" applyNumberFormat="1" applyFont="1" applyFill="1" applyBorder="1"/>
    <xf numFmtId="166" fontId="13" fillId="0" borderId="0" xfId="20" applyNumberFormat="1" applyFont="1" applyFill="1" applyBorder="1"/>
    <xf numFmtId="166" fontId="7" fillId="0" borderId="0" xfId="20" applyNumberFormat="1" applyFont="1" applyFill="1" applyBorder="1"/>
    <xf numFmtId="3" fontId="1" fillId="0" borderId="0" xfId="4" applyNumberFormat="1" applyFont="1" applyFill="1" applyBorder="1" applyAlignment="1">
      <alignment horizontal="right" vertical="center" indent="1"/>
    </xf>
    <xf numFmtId="3" fontId="4" fillId="0" borderId="3" xfId="3" applyNumberFormat="1" applyFont="1" applyBorder="1" applyAlignment="1">
      <alignment horizontal="right" indent="1"/>
    </xf>
    <xf numFmtId="0" fontId="4" fillId="0" borderId="0" xfId="2" applyNumberFormat="1" applyFont="1" applyBorder="1" applyAlignment="1">
      <alignment vertical="center" wrapText="1"/>
    </xf>
    <xf numFmtId="3" fontId="4" fillId="0" borderId="3" xfId="3" applyNumberFormat="1" applyFont="1" applyBorder="1" applyAlignment="1">
      <alignment horizontal="left"/>
    </xf>
    <xf numFmtId="3" fontId="4" fillId="0" borderId="0" xfId="3" applyNumberFormat="1" applyFont="1" applyBorder="1" applyAlignment="1">
      <alignment horizontal="right" indent="1"/>
    </xf>
    <xf numFmtId="3" fontId="4" fillId="0" borderId="0" xfId="4" applyNumberFormat="1" applyFont="1" applyBorder="1" applyAlignment="1">
      <alignment horizontal="right" indent="1"/>
    </xf>
    <xf numFmtId="3" fontId="13" fillId="0" borderId="3" xfId="3" applyNumberFormat="1" applyFont="1" applyBorder="1" applyAlignment="1">
      <alignment horizontal="right"/>
    </xf>
    <xf numFmtId="3" fontId="13" fillId="0" borderId="3" xfId="3" applyNumberFormat="1" applyFont="1" applyBorder="1" applyAlignment="1">
      <alignment horizontal="right" indent="1"/>
    </xf>
    <xf numFmtId="3" fontId="13" fillId="0" borderId="3" xfId="3" applyNumberFormat="1" applyFont="1" applyBorder="1" applyAlignment="1">
      <alignment horizontal="right" vertical="center" indent="1"/>
    </xf>
    <xf numFmtId="3" fontId="13" fillId="0" borderId="3" xfId="3" applyNumberFormat="1" applyFont="1" applyFill="1" applyBorder="1" applyAlignment="1">
      <alignment horizontal="right" vertical="center" indent="1"/>
    </xf>
    <xf numFmtId="3" fontId="13" fillId="0" borderId="3" xfId="4" applyNumberFormat="1" applyFont="1" applyFill="1" applyBorder="1" applyAlignment="1">
      <alignment horizontal="right" vertical="center" indent="1"/>
    </xf>
    <xf numFmtId="167" fontId="3" fillId="0" borderId="2" xfId="3" applyNumberFormat="1" applyFont="1" applyBorder="1" applyAlignment="1">
      <alignment horizontal="right" vertical="center" indent="1"/>
    </xf>
    <xf numFmtId="167" fontId="3" fillId="0" borderId="2" xfId="3" applyNumberFormat="1" applyFont="1" applyBorder="1" applyAlignment="1">
      <alignment horizontal="right" indent="1"/>
    </xf>
    <xf numFmtId="167" fontId="3" fillId="0" borderId="2" xfId="4" applyNumberFormat="1" applyFont="1" applyBorder="1" applyAlignment="1">
      <alignment horizontal="right" indent="1"/>
    </xf>
    <xf numFmtId="167" fontId="1" fillId="0" borderId="2" xfId="4" applyNumberFormat="1" applyFont="1" applyBorder="1" applyAlignment="1">
      <alignment horizontal="right" vertical="top" indent="1"/>
    </xf>
    <xf numFmtId="3" fontId="13" fillId="0" borderId="3" xfId="3" applyNumberFormat="1" applyFont="1" applyBorder="1"/>
    <xf numFmtId="167" fontId="13" fillId="0" borderId="3" xfId="4" applyNumberFormat="1" applyFont="1" applyBorder="1" applyAlignment="1">
      <alignment horizontal="right" vertical="center" indent="1"/>
    </xf>
    <xf numFmtId="2" fontId="74" fillId="4" borderId="0" xfId="0" applyNumberFormat="1" applyFont="1" applyFill="1" applyBorder="1"/>
    <xf numFmtId="1" fontId="1" fillId="0" borderId="1" xfId="7" applyNumberFormat="1" applyFont="1" applyBorder="1" applyAlignment="1">
      <alignment horizontal="right"/>
    </xf>
    <xf numFmtId="0" fontId="1" fillId="0" borderId="0" xfId="6" applyFont="1" applyFill="1"/>
    <xf numFmtId="3" fontId="1" fillId="0" borderId="0" xfId="7" applyNumberFormat="1" applyFont="1" applyFill="1" applyBorder="1"/>
    <xf numFmtId="3" fontId="1" fillId="5" borderId="0" xfId="7" applyNumberFormat="1" applyFont="1" applyFill="1" applyAlignment="1">
      <alignment horizontal="right"/>
    </xf>
    <xf numFmtId="3" fontId="1" fillId="0" borderId="0" xfId="15" applyNumberFormat="1" applyFont="1" applyFill="1" applyBorder="1"/>
    <xf numFmtId="3" fontId="1" fillId="0" borderId="3" xfId="7" applyNumberFormat="1" applyFont="1" applyFill="1" applyBorder="1"/>
    <xf numFmtId="3" fontId="1" fillId="0" borderId="0" xfId="7" applyNumberFormat="1" applyFont="1" applyFill="1"/>
    <xf numFmtId="0" fontId="72" fillId="0" borderId="17"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xf>
    <xf numFmtId="176" fontId="72" fillId="0" borderId="18" xfId="1" applyNumberFormat="1" applyFont="1" applyFill="1" applyBorder="1" applyAlignment="1" applyProtection="1">
      <alignment horizontal="right" vertical="center" wrapText="1"/>
    </xf>
    <xf numFmtId="176" fontId="72" fillId="0" borderId="2" xfId="1" applyNumberFormat="1" applyFont="1" applyFill="1" applyBorder="1" applyAlignment="1" applyProtection="1">
      <alignment horizontal="right" vertical="center" wrapText="1"/>
    </xf>
    <xf numFmtId="176" fontId="75" fillId="0" borderId="16" xfId="1" applyNumberFormat="1" applyFont="1" applyFill="1" applyBorder="1" applyAlignment="1" applyProtection="1">
      <alignment horizontal="right" vertical="center" wrapText="1"/>
    </xf>
    <xf numFmtId="176" fontId="75" fillId="0" borderId="0" xfId="1" applyNumberFormat="1" applyFont="1" applyFill="1" applyBorder="1" applyAlignment="1" applyProtection="1">
      <alignment horizontal="right" vertical="center" wrapText="1"/>
    </xf>
    <xf numFmtId="176" fontId="73" fillId="0" borderId="16" xfId="1" applyNumberFormat="1" applyFont="1" applyFill="1" applyBorder="1" applyAlignment="1" applyProtection="1">
      <alignment horizontal="right" vertical="center" wrapText="1"/>
    </xf>
    <xf numFmtId="176" fontId="73" fillId="0" borderId="0" xfId="1" applyNumberFormat="1" applyFont="1" applyFill="1" applyBorder="1" applyAlignment="1" applyProtection="1">
      <alignment horizontal="right" vertical="center" wrapText="1"/>
    </xf>
    <xf numFmtId="176" fontId="73" fillId="0" borderId="3" xfId="1" applyNumberFormat="1" applyFont="1" applyFill="1" applyBorder="1" applyAlignment="1" applyProtection="1">
      <alignment horizontal="right" vertical="center" wrapText="1"/>
    </xf>
    <xf numFmtId="0" fontId="79"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170" fontId="17" fillId="0" borderId="0" xfId="18" applyNumberFormat="1" applyFont="1" applyFill="1" applyBorder="1"/>
    <xf numFmtId="2" fontId="16" fillId="0" borderId="1" xfId="18" applyNumberFormat="1" applyFont="1" applyFill="1" applyBorder="1"/>
    <xf numFmtId="2" fontId="16" fillId="0" borderId="1" xfId="18" applyNumberFormat="1" applyFont="1" applyBorder="1"/>
    <xf numFmtId="170" fontId="17" fillId="0" borderId="3" xfId="18" applyNumberFormat="1" applyFont="1" applyFill="1" applyBorder="1"/>
    <xf numFmtId="170" fontId="17" fillId="0" borderId="3" xfId="18" applyNumberFormat="1" applyFont="1" applyBorder="1"/>
    <xf numFmtId="2" fontId="16" fillId="0" borderId="3" xfId="21" applyNumberFormat="1" applyFont="1" applyFill="1" applyBorder="1"/>
    <xf numFmtId="170" fontId="17" fillId="0" borderId="3" xfId="20" applyNumberFormat="1" applyFont="1" applyFill="1" applyBorder="1"/>
    <xf numFmtId="3" fontId="4" fillId="0" borderId="2" xfId="3" applyNumberFormat="1" applyFont="1" applyBorder="1" applyAlignment="1">
      <alignment horizontal="right" indent="1"/>
    </xf>
    <xf numFmtId="3" fontId="1" fillId="0" borderId="2" xfId="3" applyNumberFormat="1" applyFont="1" applyFill="1" applyBorder="1" applyAlignment="1">
      <alignment horizontal="right" vertical="center" indent="1"/>
    </xf>
    <xf numFmtId="3" fontId="1" fillId="0" borderId="2" xfId="3" applyNumberFormat="1" applyFont="1" applyBorder="1" applyAlignment="1">
      <alignment horizontal="right" indent="1"/>
    </xf>
    <xf numFmtId="3" fontId="1" fillId="0" borderId="2" xfId="4" applyNumberFormat="1" applyFont="1" applyBorder="1" applyAlignment="1">
      <alignment horizontal="right" indent="1"/>
    </xf>
    <xf numFmtId="0" fontId="13" fillId="0" borderId="0" xfId="3" applyFont="1" applyFill="1" applyAlignment="1">
      <alignment vertical="center"/>
    </xf>
    <xf numFmtId="0" fontId="1" fillId="0" borderId="1" xfId="2" applyNumberFormat="1" applyFont="1" applyBorder="1" applyAlignment="1">
      <alignment vertical="center" wrapText="1"/>
    </xf>
    <xf numFmtId="169" fontId="4" fillId="0" borderId="5" xfId="3" applyNumberFormat="1" applyFont="1" applyBorder="1" applyAlignment="1">
      <alignment horizontal="center"/>
    </xf>
    <xf numFmtId="3" fontId="3" fillId="0" borderId="6" xfId="3" applyNumberFormat="1" applyFont="1" applyFill="1" applyBorder="1" applyAlignment="1">
      <alignment horizontal="center"/>
    </xf>
    <xf numFmtId="3" fontId="3" fillId="0" borderId="7" xfId="3" applyNumberFormat="1" applyFont="1" applyFill="1" applyBorder="1" applyAlignment="1">
      <alignment horizontal="right" vertical="center" indent="1"/>
    </xf>
    <xf numFmtId="3" fontId="3" fillId="0" borderId="7" xfId="3" applyNumberFormat="1" applyFont="1" applyBorder="1" applyAlignment="1">
      <alignment horizontal="right" indent="1"/>
    </xf>
    <xf numFmtId="0" fontId="4" fillId="0" borderId="7" xfId="2" applyNumberFormat="1" applyFont="1" applyBorder="1" applyAlignment="1">
      <alignment vertical="center" wrapText="1"/>
    </xf>
    <xf numFmtId="3" fontId="4" fillId="0" borderId="7" xfId="3" applyNumberFormat="1" applyFont="1" applyBorder="1" applyAlignment="1">
      <alignment horizontal="right" indent="1"/>
    </xf>
    <xf numFmtId="0" fontId="4" fillId="0" borderId="8" xfId="2" applyNumberFormat="1" applyFont="1" applyBorder="1" applyAlignment="1">
      <alignment vertical="center" wrapText="1"/>
    </xf>
    <xf numFmtId="3" fontId="13" fillId="0" borderId="8" xfId="3" applyNumberFormat="1" applyFont="1" applyBorder="1" applyAlignment="1">
      <alignment horizontal="right" indent="1"/>
    </xf>
    <xf numFmtId="0" fontId="4" fillId="0" borderId="5" xfId="2" applyNumberFormat="1" applyFont="1" applyBorder="1" applyAlignment="1">
      <alignment vertical="center" wrapText="1"/>
    </xf>
    <xf numFmtId="3" fontId="4" fillId="0" borderId="5" xfId="3" applyNumberFormat="1" applyFont="1" applyBorder="1" applyAlignment="1">
      <alignment horizontal="right" indent="1"/>
    </xf>
    <xf numFmtId="0" fontId="13" fillId="0" borderId="7" xfId="3" applyFont="1" applyFill="1" applyBorder="1" applyAlignment="1">
      <alignment vertical="center"/>
    </xf>
    <xf numFmtId="3" fontId="5" fillId="0" borderId="8" xfId="3" applyNumberFormat="1" applyFont="1" applyFill="1" applyBorder="1" applyAlignment="1">
      <alignment horizontal="left" vertical="center" indent="1"/>
    </xf>
    <xf numFmtId="3" fontId="3" fillId="0" borderId="6" xfId="3" applyNumberFormat="1" applyFont="1" applyBorder="1" applyAlignment="1">
      <alignment vertical="center" wrapText="1"/>
    </xf>
    <xf numFmtId="3" fontId="3" fillId="0" borderId="7" xfId="3" applyNumberFormat="1" applyFont="1" applyBorder="1" applyAlignment="1">
      <alignment horizontal="right" vertical="center" indent="1"/>
    </xf>
    <xf numFmtId="3" fontId="3" fillId="0" borderId="8" xfId="3" applyNumberFormat="1" applyFont="1" applyBorder="1" applyAlignment="1">
      <alignment vertical="center" wrapText="1"/>
    </xf>
    <xf numFmtId="3" fontId="13" fillId="0" borderId="8" xfId="3" applyNumberFormat="1" applyFont="1" applyBorder="1" applyAlignment="1">
      <alignment horizontal="right" vertical="center" indent="1"/>
    </xf>
    <xf numFmtId="167" fontId="3" fillId="0" borderId="6" xfId="3" applyNumberFormat="1" applyFont="1" applyBorder="1" applyAlignment="1">
      <alignment horizontal="right" vertical="center" indent="1"/>
    </xf>
    <xf numFmtId="3" fontId="13" fillId="0" borderId="8" xfId="3" applyNumberFormat="1" applyFont="1" applyBorder="1"/>
    <xf numFmtId="167" fontId="13" fillId="0" borderId="8" xfId="3" applyNumberFormat="1" applyFont="1" applyBorder="1" applyAlignment="1">
      <alignment horizontal="right" vertical="center" indent="1"/>
    </xf>
    <xf numFmtId="0" fontId="4" fillId="0" borderId="6" xfId="2" applyNumberFormat="1" applyFont="1" applyBorder="1" applyAlignment="1">
      <alignment vertical="center" wrapText="1"/>
    </xf>
    <xf numFmtId="3" fontId="4" fillId="0" borderId="6" xfId="3" applyNumberFormat="1" applyFont="1" applyBorder="1" applyAlignment="1">
      <alignment horizontal="right" indent="1"/>
    </xf>
    <xf numFmtId="3" fontId="3" fillId="0" borderId="6" xfId="3" applyNumberFormat="1" applyFont="1" applyFill="1" applyBorder="1" applyAlignment="1">
      <alignment horizontal="right"/>
    </xf>
    <xf numFmtId="3" fontId="4" fillId="0" borderId="8" xfId="3" applyNumberFormat="1" applyFont="1" applyBorder="1" applyAlignment="1">
      <alignment horizontal="right" indent="1"/>
    </xf>
    <xf numFmtId="0" fontId="17" fillId="0" borderId="2" xfId="20" applyFont="1" applyBorder="1"/>
    <xf numFmtId="1" fontId="19" fillId="0" borderId="13" xfId="3" applyNumberFormat="1" applyFont="1" applyFill="1" applyBorder="1" applyAlignment="1">
      <alignment horizontal="center"/>
    </xf>
    <xf numFmtId="2" fontId="7" fillId="0" borderId="21" xfId="3" applyNumberFormat="1" applyFont="1" applyFill="1" applyBorder="1"/>
    <xf numFmtId="2" fontId="7" fillId="0" borderId="14" xfId="3" applyNumberFormat="1" applyFont="1" applyFill="1" applyBorder="1"/>
    <xf numFmtId="2" fontId="14" fillId="0" borderId="13" xfId="3" applyNumberFormat="1" applyFont="1" applyFill="1" applyBorder="1"/>
    <xf numFmtId="166" fontId="7" fillId="0" borderId="21" xfId="27" applyNumberFormat="1" applyFont="1" applyFill="1" applyBorder="1" applyAlignment="1">
      <alignment horizontal="right"/>
    </xf>
    <xf numFmtId="166" fontId="7" fillId="0" borderId="14" xfId="27" applyNumberFormat="1" applyFont="1" applyFill="1" applyBorder="1" applyAlignment="1">
      <alignment horizontal="right"/>
    </xf>
    <xf numFmtId="166" fontId="14" fillId="0" borderId="13" xfId="27" applyNumberFormat="1" applyFont="1" applyFill="1" applyBorder="1" applyAlignment="1">
      <alignment horizontal="right"/>
    </xf>
    <xf numFmtId="1" fontId="14" fillId="0" borderId="9" xfId="3" applyNumberFormat="1" applyFont="1" applyFill="1" applyBorder="1" applyAlignment="1">
      <alignment horizontal="right"/>
    </xf>
    <xf numFmtId="2" fontId="15" fillId="0" borderId="10" xfId="3" applyNumberFormat="1" applyFont="1" applyFill="1" applyBorder="1"/>
    <xf numFmtId="2" fontId="15" fillId="0" borderId="9" xfId="3" applyNumberFormat="1" applyFont="1" applyFill="1" applyBorder="1"/>
    <xf numFmtId="0" fontId="7" fillId="0" borderId="0" xfId="3" applyFont="1"/>
    <xf numFmtId="0" fontId="7" fillId="0" borderId="11" xfId="3" applyFont="1" applyBorder="1" applyAlignment="1">
      <alignment horizontal="right"/>
    </xf>
    <xf numFmtId="166" fontId="0" fillId="0" borderId="0" xfId="0" applyNumberFormat="1" applyAlignment="1">
      <alignment horizontal="right"/>
    </xf>
    <xf numFmtId="0" fontId="18" fillId="0" borderId="0" xfId="3" applyFont="1" applyBorder="1"/>
    <xf numFmtId="2" fontId="4" fillId="0" borderId="2" xfId="18" applyNumberFormat="1" applyFont="1" applyFill="1" applyBorder="1"/>
    <xf numFmtId="2" fontId="1" fillId="0" borderId="3" xfId="18" applyNumberFormat="1" applyFont="1" applyFill="1" applyBorder="1"/>
    <xf numFmtId="2" fontId="4" fillId="0" borderId="0" xfId="18" applyNumberFormat="1" applyFont="1" applyFill="1" applyBorder="1"/>
    <xf numFmtId="2" fontId="1" fillId="0" borderId="0" xfId="18" applyNumberFormat="1" applyFont="1" applyBorder="1"/>
    <xf numFmtId="2" fontId="1" fillId="0" borderId="0" xfId="21" applyNumberFormat="1" applyFont="1" applyFill="1" applyBorder="1"/>
    <xf numFmtId="170" fontId="4" fillId="0" borderId="3" xfId="18" applyNumberFormat="1" applyFont="1" applyFill="1" applyBorder="1"/>
    <xf numFmtId="170" fontId="1" fillId="0" borderId="0" xfId="18" applyNumberFormat="1" applyFont="1" applyFill="1" applyBorder="1"/>
    <xf numFmtId="2" fontId="4" fillId="0" borderId="1" xfId="18" applyNumberFormat="1" applyFont="1" applyBorder="1"/>
    <xf numFmtId="177" fontId="0" fillId="0" borderId="0" xfId="0" applyNumberFormat="1"/>
    <xf numFmtId="0" fontId="1" fillId="0" borderId="0" xfId="6" applyFont="1" applyFill="1" applyBorder="1"/>
    <xf numFmtId="3" fontId="1" fillId="0" borderId="0" xfId="6" applyNumberFormat="1" applyFont="1" applyFill="1" applyBorder="1" applyAlignment="1"/>
    <xf numFmtId="3" fontId="81" fillId="0" borderId="3" xfId="6" applyNumberFormat="1" applyFont="1" applyFill="1" applyBorder="1" applyAlignment="1"/>
    <xf numFmtId="0" fontId="82" fillId="0" borderId="0" xfId="33" applyFont="1" applyFill="1" applyBorder="1" applyAlignment="1"/>
    <xf numFmtId="3" fontId="82" fillId="0" borderId="0" xfId="6" applyNumberFormat="1" applyFont="1" applyFill="1" applyBorder="1" applyAlignment="1"/>
    <xf numFmtId="3" fontId="82" fillId="0" borderId="0" xfId="33" applyNumberFormat="1" applyFont="1" applyFill="1" applyBorder="1" applyAlignment="1"/>
    <xf numFmtId="3" fontId="81" fillId="0" borderId="3" xfId="33" applyNumberFormat="1" applyFont="1" applyFill="1" applyBorder="1" applyAlignment="1"/>
    <xf numFmtId="3" fontId="82" fillId="0" borderId="0" xfId="6" applyNumberFormat="1" applyFont="1" applyFill="1" applyAlignment="1"/>
    <xf numFmtId="176" fontId="83" fillId="0" borderId="0" xfId="1" applyNumberFormat="1" applyFont="1" applyFill="1" applyBorder="1" applyAlignment="1" applyProtection="1">
      <alignment horizontal="right" vertical="center" wrapText="1"/>
    </xf>
    <xf numFmtId="168" fontId="8" fillId="0" borderId="0" xfId="27" applyNumberFormat="1" applyFont="1" applyAlignment="1"/>
    <xf numFmtId="3" fontId="4" fillId="0" borderId="0" xfId="3" applyNumberFormat="1" applyFont="1" applyBorder="1" applyAlignment="1">
      <alignment vertical="center"/>
    </xf>
    <xf numFmtId="0" fontId="82" fillId="0" borderId="3" xfId="0" quotePrefix="1" applyNumberFormat="1" applyFont="1" applyFill="1" applyBorder="1" applyAlignment="1" applyProtection="1">
      <alignment horizontal="left" vertical="center" wrapText="1" indent="3"/>
    </xf>
    <xf numFmtId="0" fontId="84" fillId="4" borderId="3" xfId="0" applyNumberFormat="1" applyFont="1" applyFill="1" applyBorder="1" applyAlignment="1" applyProtection="1">
      <alignment horizontal="left" vertical="center" wrapText="1"/>
    </xf>
    <xf numFmtId="176" fontId="75" fillId="0" borderId="3" xfId="1" applyNumberFormat="1" applyFont="1" applyFill="1" applyBorder="1" applyAlignment="1" applyProtection="1">
      <alignment horizontal="right" vertical="center" wrapText="1"/>
    </xf>
    <xf numFmtId="0" fontId="82" fillId="0" borderId="0" xfId="0" quotePrefix="1" applyNumberFormat="1" applyFont="1" applyFill="1" applyBorder="1" applyAlignment="1" applyProtection="1">
      <alignment horizontal="left" vertical="center" wrapText="1" indent="3"/>
    </xf>
    <xf numFmtId="176" fontId="86" fillId="0" borderId="3" xfId="1" applyNumberFormat="1" applyFont="1" applyFill="1" applyBorder="1" applyAlignment="1" applyProtection="1">
      <alignment horizontal="right" vertical="center" wrapText="1"/>
    </xf>
    <xf numFmtId="176" fontId="72" fillId="0" borderId="3" xfId="1" applyNumberFormat="1" applyFont="1" applyFill="1" applyBorder="1" applyAlignment="1" applyProtection="1">
      <alignment horizontal="right" vertical="center" wrapText="1"/>
    </xf>
    <xf numFmtId="0" fontId="72" fillId="0" borderId="7" xfId="0" applyFont="1" applyFill="1" applyBorder="1" applyAlignment="1">
      <alignment horizontal="left" vertical="center" wrapText="1" indent="1"/>
    </xf>
    <xf numFmtId="176" fontId="72" fillId="0" borderId="16" xfId="1" applyNumberFormat="1" applyFont="1" applyFill="1" applyBorder="1" applyAlignment="1" applyProtection="1">
      <alignment horizontal="right" vertical="center" wrapText="1"/>
    </xf>
    <xf numFmtId="176" fontId="72" fillId="0" borderId="0" xfId="1" applyNumberFormat="1" applyFont="1" applyFill="1" applyBorder="1" applyAlignment="1" applyProtection="1">
      <alignment horizontal="right" vertical="center" wrapText="1"/>
    </xf>
    <xf numFmtId="0" fontId="8" fillId="0" borderId="0" xfId="3" applyFont="1" applyFill="1" applyBorder="1" applyAlignment="1">
      <alignment horizontal="left" vertical="center" wrapText="1"/>
    </xf>
    <xf numFmtId="0" fontId="17" fillId="0" borderId="0" xfId="0" quotePrefix="1" applyFont="1" applyFill="1" applyBorder="1" applyAlignment="1"/>
    <xf numFmtId="0" fontId="17" fillId="0" borderId="0" xfId="20" applyFont="1" applyBorder="1" applyAlignment="1"/>
    <xf numFmtId="0" fontId="17" fillId="4" borderId="0" xfId="0" applyFont="1" applyFill="1" applyBorder="1" applyAlignment="1">
      <alignment horizontal="left" vertical="top" wrapText="1"/>
    </xf>
    <xf numFmtId="0" fontId="72" fillId="0" borderId="19" xfId="0" applyFont="1" applyFill="1" applyBorder="1" applyAlignment="1">
      <alignment horizontal="left" vertical="top" wrapText="1"/>
    </xf>
    <xf numFmtId="0" fontId="72" fillId="0" borderId="0" xfId="0" applyFont="1" applyFill="1" applyBorder="1" applyAlignment="1">
      <alignment horizontal="left" vertical="top" wrapText="1"/>
    </xf>
    <xf numFmtId="0" fontId="72" fillId="0" borderId="20" xfId="0" applyFont="1" applyFill="1" applyBorder="1" applyAlignment="1">
      <alignment horizontal="left" vertical="top" wrapText="1"/>
    </xf>
    <xf numFmtId="0" fontId="75" fillId="0" borderId="0" xfId="0" applyFont="1" applyFill="1" applyBorder="1" applyAlignment="1">
      <alignment horizontal="left" vertical="top" wrapText="1"/>
    </xf>
    <xf numFmtId="0" fontId="17" fillId="0" borderId="0" xfId="0" applyFont="1" applyFill="1" applyBorder="1" applyAlignment="1">
      <alignment horizontal="left" wrapText="1"/>
    </xf>
    <xf numFmtId="0" fontId="16" fillId="0" borderId="0" xfId="0" applyFont="1" applyFill="1" applyBorder="1" applyAlignment="1">
      <alignment horizontal="left" vertical="top" wrapText="1"/>
    </xf>
    <xf numFmtId="0" fontId="17" fillId="0" borderId="3" xfId="0" applyFont="1" applyFill="1" applyBorder="1"/>
    <xf numFmtId="0" fontId="17" fillId="0" borderId="20" xfId="0" applyFont="1" applyFill="1" applyBorder="1" applyAlignment="1">
      <alignment horizontal="left" vertical="top" wrapText="1"/>
    </xf>
    <xf numFmtId="1" fontId="14" fillId="0" borderId="1" xfId="19" applyNumberFormat="1" applyFont="1" applyFill="1" applyBorder="1" applyAlignment="1">
      <alignment horizontal="center"/>
    </xf>
    <xf numFmtId="0" fontId="8" fillId="0" borderId="0" xfId="0" applyNumberFormat="1" applyFont="1" applyAlignment="1">
      <alignment horizontal="left"/>
    </xf>
    <xf numFmtId="3" fontId="3" fillId="0" borderId="0" xfId="7" applyNumberFormat="1" applyFont="1" applyFill="1"/>
    <xf numFmtId="3" fontId="1" fillId="0" borderId="0" xfId="7" applyNumberFormat="1" applyFont="1" applyFill="1" applyAlignment="1">
      <alignment horizontal="right"/>
    </xf>
    <xf numFmtId="0" fontId="1" fillId="0" borderId="1" xfId="15" applyFont="1" applyBorder="1"/>
    <xf numFmtId="0" fontId="87" fillId="0" borderId="1" xfId="0" applyFont="1" applyBorder="1"/>
    <xf numFmtId="2" fontId="0" fillId="0" borderId="0" xfId="0" applyNumberFormat="1"/>
    <xf numFmtId="2" fontId="0" fillId="0" borderId="0" xfId="0" applyNumberFormat="1" applyBorder="1"/>
    <xf numFmtId="2" fontId="0" fillId="0" borderId="3" xfId="0" applyNumberFormat="1" applyBorder="1"/>
    <xf numFmtId="2" fontId="0" fillId="0" borderId="3" xfId="0" applyNumberFormat="1" applyBorder="1" applyAlignment="1">
      <alignment horizontal="right"/>
    </xf>
    <xf numFmtId="0" fontId="8" fillId="4" borderId="0" xfId="0" applyFont="1" applyFill="1" applyBorder="1" applyAlignment="1">
      <alignment horizontal="left" vertical="center"/>
    </xf>
    <xf numFmtId="0" fontId="89" fillId="4" borderId="0" xfId="0" applyFont="1" applyFill="1" applyBorder="1" applyAlignment="1">
      <alignment horizontal="left" vertical="center"/>
    </xf>
    <xf numFmtId="0" fontId="8" fillId="4" borderId="0" xfId="0" applyFont="1" applyFill="1" applyBorder="1" applyAlignment="1">
      <alignment horizontal="left" vertical="center" wrapText="1"/>
    </xf>
    <xf numFmtId="0" fontId="89" fillId="4"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1" fillId="0" borderId="0" xfId="0" applyFont="1"/>
    <xf numFmtId="0" fontId="70" fillId="0" borderId="0" xfId="0" applyFont="1"/>
    <xf numFmtId="0" fontId="70" fillId="0" borderId="0" xfId="3" applyFont="1"/>
    <xf numFmtId="0" fontId="6" fillId="0" borderId="0" xfId="0" applyFont="1" applyAlignment="1">
      <alignment horizontal="center"/>
    </xf>
    <xf numFmtId="0" fontId="91" fillId="0" borderId="0" xfId="0" applyFont="1" applyAlignment="1">
      <alignment horizontal="center"/>
    </xf>
    <xf numFmtId="0" fontId="10" fillId="0" borderId="0" xfId="34" applyFont="1"/>
    <xf numFmtId="0" fontId="1" fillId="0" borderId="0" xfId="34"/>
    <xf numFmtId="0" fontId="6" fillId="0" borderId="0" xfId="34" applyFont="1"/>
    <xf numFmtId="0" fontId="4" fillId="0" borderId="0" xfId="34" applyFont="1"/>
    <xf numFmtId="0" fontId="13" fillId="0" borderId="0" xfId="34" applyFont="1"/>
    <xf numFmtId="0" fontId="1" fillId="0" borderId="3" xfId="34" applyBorder="1"/>
    <xf numFmtId="0" fontId="1" fillId="0" borderId="1" xfId="34" applyBorder="1"/>
    <xf numFmtId="1" fontId="1" fillId="0" borderId="1" xfId="34" applyNumberFormat="1" applyBorder="1"/>
    <xf numFmtId="1" fontId="1" fillId="0" borderId="9" xfId="3" applyNumberFormat="1" applyFont="1" applyBorder="1"/>
    <xf numFmtId="0" fontId="1" fillId="0" borderId="13" xfId="23" applyFont="1" applyFill="1" applyBorder="1" applyAlignment="1">
      <alignment horizontal="right" vertical="center"/>
    </xf>
    <xf numFmtId="1" fontId="1" fillId="0" borderId="1" xfId="3" applyNumberFormat="1" applyFont="1" applyBorder="1"/>
    <xf numFmtId="0" fontId="4" fillId="0" borderId="2" xfId="34" applyFont="1" applyBorder="1"/>
    <xf numFmtId="0" fontId="1" fillId="0" borderId="2" xfId="34" applyBorder="1"/>
    <xf numFmtId="0" fontId="1" fillId="0" borderId="0" xfId="34" applyBorder="1"/>
    <xf numFmtId="0" fontId="1" fillId="0" borderId="2" xfId="34" applyFill="1" applyBorder="1"/>
    <xf numFmtId="1" fontId="92" fillId="0" borderId="0" xfId="34" applyNumberFormat="1" applyFont="1" applyBorder="1"/>
    <xf numFmtId="0" fontId="1" fillId="0" borderId="10" xfId="3" applyFont="1" applyFill="1" applyBorder="1"/>
    <xf numFmtId="2" fontId="1" fillId="0" borderId="0" xfId="34" applyNumberFormat="1" applyFont="1" applyBorder="1"/>
    <xf numFmtId="2" fontId="1" fillId="0" borderId="0" xfId="34" applyNumberFormat="1" applyFont="1" applyBorder="1" applyAlignment="1">
      <alignment horizontal="right" wrapText="1"/>
    </xf>
    <xf numFmtId="2" fontId="1" fillId="0" borderId="0" xfId="26" applyNumberFormat="1" applyFont="1" applyBorder="1"/>
    <xf numFmtId="2" fontId="1" fillId="0" borderId="10" xfId="31" applyNumberFormat="1" applyFont="1" applyBorder="1"/>
    <xf numFmtId="2" fontId="1" fillId="0" borderId="0" xfId="3" applyNumberFormat="1" applyFont="1"/>
    <xf numFmtId="0" fontId="1" fillId="0" borderId="0" xfId="34" applyFont="1" applyBorder="1"/>
    <xf numFmtId="2" fontId="1" fillId="0" borderId="0" xfId="34" applyNumberFormat="1"/>
    <xf numFmtId="0" fontId="1" fillId="0" borderId="10" xfId="3" applyFont="1" applyBorder="1" applyAlignment="1">
      <alignment horizontal="right"/>
    </xf>
    <xf numFmtId="2" fontId="1" fillId="0" borderId="0" xfId="3" applyNumberFormat="1" applyFont="1" applyBorder="1" applyAlignment="1">
      <alignment horizontal="right"/>
    </xf>
    <xf numFmtId="0" fontId="1" fillId="0" borderId="3" xfId="34" applyFont="1" applyFill="1" applyBorder="1"/>
    <xf numFmtId="2" fontId="1" fillId="7" borderId="3" xfId="34" applyNumberFormat="1" applyFill="1" applyBorder="1"/>
    <xf numFmtId="0" fontId="92" fillId="7" borderId="3" xfId="34" applyFont="1" applyFill="1" applyBorder="1" applyAlignment="1">
      <alignment horizontal="center" wrapText="1"/>
    </xf>
    <xf numFmtId="2" fontId="1" fillId="7" borderId="0" xfId="34" applyNumberFormat="1" applyFill="1" applyBorder="1"/>
    <xf numFmtId="2" fontId="35" fillId="7" borderId="0" xfId="26" applyNumberFormat="1" applyFill="1" applyBorder="1"/>
    <xf numFmtId="4" fontId="1" fillId="7" borderId="3" xfId="34" applyNumberFormat="1" applyFont="1" applyFill="1" applyBorder="1"/>
    <xf numFmtId="0" fontId="1" fillId="7" borderId="11" xfId="3" applyFont="1" applyFill="1" applyBorder="1" applyAlignment="1">
      <alignment horizontal="right"/>
    </xf>
    <xf numFmtId="2" fontId="1" fillId="0" borderId="12" xfId="3" applyNumberFormat="1" applyFont="1" applyBorder="1"/>
    <xf numFmtId="2" fontId="1" fillId="0" borderId="3" xfId="3" applyNumberFormat="1" applyFont="1" applyBorder="1"/>
    <xf numFmtId="0" fontId="4" fillId="0" borderId="0" xfId="34" applyFont="1" applyBorder="1"/>
    <xf numFmtId="2" fontId="1" fillId="0" borderId="0" xfId="34" applyNumberFormat="1" applyBorder="1"/>
    <xf numFmtId="2" fontId="1" fillId="0" borderId="0" xfId="34" applyNumberFormat="1" applyFont="1" applyFill="1" applyBorder="1"/>
    <xf numFmtId="2" fontId="93" fillId="0" borderId="0" xfId="34" applyNumberFormat="1" applyFont="1" applyBorder="1" applyAlignment="1">
      <alignment horizontal="right" wrapText="1"/>
    </xf>
    <xf numFmtId="2" fontId="1" fillId="0" borderId="0" xfId="34" applyNumberFormat="1" applyFont="1" applyFill="1" applyBorder="1" applyAlignment="1">
      <alignment horizontal="right" wrapText="1"/>
    </xf>
    <xf numFmtId="2" fontId="1" fillId="0" borderId="0" xfId="31" applyNumberFormat="1" applyFont="1"/>
    <xf numFmtId="0" fontId="1" fillId="0" borderId="0" xfId="3" applyFont="1" applyBorder="1" applyAlignment="1">
      <alignment horizontal="right"/>
    </xf>
    <xf numFmtId="0" fontId="1" fillId="0" borderId="0" xfId="34" applyFont="1" applyFill="1" applyBorder="1"/>
    <xf numFmtId="0" fontId="94" fillId="7" borderId="3" xfId="34" applyFont="1" applyFill="1" applyBorder="1" applyAlignment="1">
      <alignment horizontal="center" wrapText="1"/>
    </xf>
    <xf numFmtId="2" fontId="1" fillId="7" borderId="3" xfId="34" applyNumberFormat="1" applyFont="1" applyFill="1" applyBorder="1"/>
    <xf numFmtId="2" fontId="1" fillId="0" borderId="10" xfId="35" applyNumberFormat="1" applyFont="1" applyFill="1" applyBorder="1"/>
    <xf numFmtId="2" fontId="1" fillId="0" borderId="10" xfId="3" applyNumberFormat="1" applyFont="1" applyBorder="1"/>
    <xf numFmtId="2" fontId="1" fillId="0" borderId="0" xfId="3" applyNumberFormat="1" applyFont="1" applyBorder="1"/>
    <xf numFmtId="2" fontId="1" fillId="0" borderId="3" xfId="34" applyNumberFormat="1" applyFont="1" applyBorder="1"/>
    <xf numFmtId="2" fontId="1" fillId="0" borderId="3" xfId="34" applyNumberFormat="1" applyFont="1" applyFill="1" applyBorder="1"/>
    <xf numFmtId="2" fontId="1" fillId="0" borderId="3" xfId="34" applyNumberFormat="1" applyFont="1" applyBorder="1" applyAlignment="1">
      <alignment horizontal="right" wrapText="1"/>
    </xf>
    <xf numFmtId="0" fontId="1" fillId="0" borderId="11" xfId="3" applyFont="1" applyBorder="1" applyAlignment="1">
      <alignment horizontal="right"/>
    </xf>
    <xf numFmtId="0" fontId="1" fillId="0" borderId="3" xfId="3" applyFont="1" applyBorder="1" applyAlignment="1">
      <alignment horizontal="right"/>
    </xf>
    <xf numFmtId="2" fontId="1" fillId="0" borderId="0" xfId="34" applyNumberFormat="1" applyFont="1" applyBorder="1" applyAlignment="1">
      <alignment horizontal="right"/>
    </xf>
    <xf numFmtId="2" fontId="1" fillId="0" borderId="0" xfId="34" applyNumberFormat="1" applyFont="1" applyFill="1" applyBorder="1" applyAlignment="1">
      <alignment horizontal="right"/>
    </xf>
    <xf numFmtId="0" fontId="1" fillId="0" borderId="10" xfId="3" applyFont="1" applyFill="1" applyBorder="1" applyAlignment="1">
      <alignment horizontal="right"/>
    </xf>
    <xf numFmtId="2" fontId="1" fillId="0" borderId="10" xfId="3" applyNumberFormat="1" applyFont="1" applyFill="1" applyBorder="1"/>
    <xf numFmtId="0" fontId="1" fillId="0" borderId="0" xfId="3" applyFont="1" applyFill="1" applyBorder="1"/>
    <xf numFmtId="0" fontId="8" fillId="0" borderId="0" xfId="3" applyFont="1" applyAlignment="1">
      <alignment wrapText="1"/>
    </xf>
    <xf numFmtId="0" fontId="35" fillId="0" borderId="0" xfId="26"/>
    <xf numFmtId="0" fontId="1" fillId="0" borderId="0" xfId="4" applyFont="1"/>
    <xf numFmtId="2" fontId="87" fillId="0" borderId="0" xfId="0" applyNumberFormat="1" applyFont="1"/>
    <xf numFmtId="2" fontId="87" fillId="0" borderId="3" xfId="0" applyNumberFormat="1" applyFont="1" applyBorder="1"/>
    <xf numFmtId="2" fontId="87" fillId="0" borderId="0" xfId="0" applyNumberFormat="1" applyFont="1" applyBorder="1"/>
    <xf numFmtId="168" fontId="1" fillId="0" borderId="0" xfId="27" applyNumberFormat="1" applyFont="1" applyFill="1" applyBorder="1" applyAlignment="1">
      <alignment horizontal="right" indent="1"/>
    </xf>
    <xf numFmtId="173" fontId="0" fillId="0" borderId="3" xfId="0" applyNumberFormat="1" applyFill="1" applyBorder="1" applyAlignment="1">
      <alignment horizontal="right" indent="1"/>
    </xf>
    <xf numFmtId="2" fontId="87" fillId="0" borderId="2" xfId="0" applyNumberFormat="1" applyFont="1" applyBorder="1"/>
    <xf numFmtId="0" fontId="76" fillId="0" borderId="2" xfId="0" applyFont="1" applyFill="1" applyBorder="1" applyAlignment="1">
      <alignment horizontal="left" vertical="top" wrapText="1"/>
    </xf>
    <xf numFmtId="2" fontId="0" fillId="0" borderId="2" xfId="0" applyNumberFormat="1" applyBorder="1"/>
    <xf numFmtId="0" fontId="76" fillId="0" borderId="3" xfId="0" applyFont="1" applyFill="1" applyBorder="1" applyAlignment="1">
      <alignment horizontal="left" vertical="top" wrapText="1"/>
    </xf>
    <xf numFmtId="0" fontId="79" fillId="0" borderId="3" xfId="0" applyFont="1" applyFill="1" applyBorder="1" applyAlignment="1">
      <alignment horizontal="left" vertical="top" wrapText="1"/>
    </xf>
    <xf numFmtId="168" fontId="1" fillId="6" borderId="0" xfId="27" applyNumberFormat="1" applyFont="1" applyFill="1" applyBorder="1" applyAlignment="1">
      <alignment horizontal="right" indent="1"/>
    </xf>
    <xf numFmtId="173" fontId="0" fillId="6" borderId="3" xfId="0" applyNumberFormat="1" applyFill="1" applyBorder="1" applyAlignment="1">
      <alignment horizontal="right" indent="1"/>
    </xf>
    <xf numFmtId="0" fontId="13" fillId="0" borderId="1" xfId="18" applyFont="1" applyFill="1" applyBorder="1" applyAlignment="1">
      <alignment horizontal="center" vertical="center"/>
    </xf>
    <xf numFmtId="0" fontId="72" fillId="0" borderId="2" xfId="0" applyFont="1" applyFill="1" applyBorder="1" applyAlignment="1">
      <alignment horizontal="left" vertical="top" wrapText="1"/>
    </xf>
    <xf numFmtId="0" fontId="8" fillId="0" borderId="0" xfId="20" applyFont="1" applyFill="1" applyAlignment="1"/>
    <xf numFmtId="0" fontId="87" fillId="0" borderId="0" xfId="0" applyFont="1"/>
    <xf numFmtId="0" fontId="0" fillId="0" borderId="0" xfId="0" applyAlignment="1">
      <alignment horizontal="right"/>
    </xf>
    <xf numFmtId="176" fontId="17" fillId="0" borderId="0" xfId="1" applyNumberFormat="1" applyFont="1" applyFill="1" applyBorder="1" applyAlignment="1" applyProtection="1">
      <alignment horizontal="right" vertical="center" wrapText="1"/>
    </xf>
    <xf numFmtId="166" fontId="17" fillId="0" borderId="0" xfId="4" applyNumberFormat="1" applyFont="1"/>
    <xf numFmtId="176" fontId="1" fillId="0" borderId="0" xfId="4" applyNumberFormat="1" applyFont="1"/>
    <xf numFmtId="172" fontId="1" fillId="0" borderId="0" xfId="4" applyNumberFormat="1" applyFont="1"/>
    <xf numFmtId="166" fontId="1" fillId="0" borderId="0" xfId="4" applyNumberFormat="1" applyFont="1"/>
    <xf numFmtId="0" fontId="1" fillId="0" borderId="0" xfId="6" applyFont="1" applyFill="1" applyBorder="1" applyAlignment="1">
      <alignment horizontal="right"/>
    </xf>
    <xf numFmtId="3" fontId="1" fillId="0" borderId="0" xfId="6" applyNumberFormat="1" applyFont="1" applyFill="1" applyBorder="1" applyAlignment="1">
      <alignment horizontal="right"/>
    </xf>
    <xf numFmtId="3" fontId="81" fillId="0" borderId="3" xfId="6" applyNumberFormat="1" applyFont="1" applyFill="1" applyBorder="1" applyAlignment="1">
      <alignment horizontal="right"/>
    </xf>
    <xf numFmtId="0" fontId="82" fillId="0" borderId="0" xfId="33" applyFont="1" applyFill="1" applyBorder="1" applyAlignment="1">
      <alignment horizontal="right"/>
    </xf>
    <xf numFmtId="3" fontId="82" fillId="0" borderId="0" xfId="6" applyNumberFormat="1" applyFont="1" applyFill="1" applyBorder="1" applyAlignment="1">
      <alignment horizontal="right"/>
    </xf>
    <xf numFmtId="3" fontId="82" fillId="0" borderId="0" xfId="33" applyNumberFormat="1" applyFont="1" applyFill="1" applyBorder="1" applyAlignment="1">
      <alignment horizontal="right"/>
    </xf>
    <xf numFmtId="3" fontId="81" fillId="0" borderId="3" xfId="33" applyNumberFormat="1" applyFont="1" applyFill="1" applyBorder="1" applyAlignment="1">
      <alignment horizontal="right"/>
    </xf>
    <xf numFmtId="3" fontId="82" fillId="0" borderId="0" xfId="6" applyNumberFormat="1" applyFont="1" applyFill="1" applyAlignment="1">
      <alignment horizontal="right"/>
    </xf>
    <xf numFmtId="0" fontId="16" fillId="0" borderId="0" xfId="3" applyFont="1" applyFill="1" applyBorder="1" applyAlignment="1">
      <alignment vertical="center"/>
    </xf>
    <xf numFmtId="178" fontId="5" fillId="0" borderId="0" xfId="27" applyNumberFormat="1" applyFont="1" applyFill="1" applyBorder="1" applyAlignment="1">
      <alignment horizontal="center" vertical="center"/>
    </xf>
    <xf numFmtId="3" fontId="87" fillId="0" borderId="22" xfId="0" applyNumberFormat="1" applyFont="1" applyBorder="1" applyAlignment="1">
      <alignment horizontal="center" vertical="top" wrapText="1"/>
    </xf>
    <xf numFmtId="2" fontId="87" fillId="0" borderId="1" xfId="0" applyNumberFormat="1" applyFont="1" applyBorder="1"/>
    <xf numFmtId="0" fontId="13" fillId="4" borderId="0" xfId="0" applyFont="1" applyFill="1" applyBorder="1" applyAlignment="1">
      <alignment horizontal="left" indent="4"/>
    </xf>
    <xf numFmtId="0" fontId="1" fillId="4" borderId="0" xfId="0" quotePrefix="1" applyFont="1" applyFill="1" applyBorder="1" applyAlignment="1">
      <alignment horizontal="left" indent="1"/>
    </xf>
    <xf numFmtId="0" fontId="13" fillId="4" borderId="0" xfId="0" applyFont="1" applyFill="1" applyBorder="1" applyAlignment="1">
      <alignment horizontal="left" indent="3"/>
    </xf>
    <xf numFmtId="2" fontId="16" fillId="0" borderId="1" xfId="20" applyNumberFormat="1" applyFont="1" applyFill="1" applyBorder="1"/>
    <xf numFmtId="0" fontId="96" fillId="0" borderId="2" xfId="0" applyFont="1" applyFill="1" applyBorder="1"/>
    <xf numFmtId="0" fontId="96" fillId="0" borderId="0" xfId="0" applyFont="1" applyFill="1" applyBorder="1"/>
    <xf numFmtId="0" fontId="23" fillId="0" borderId="0" xfId="3" applyFont="1" applyAlignment="1">
      <alignment vertical="center"/>
    </xf>
    <xf numFmtId="0" fontId="24" fillId="0" borderId="0" xfId="3" applyFont="1" applyAlignment="1">
      <alignment vertical="center"/>
    </xf>
    <xf numFmtId="0" fontId="6" fillId="0" borderId="0" xfId="3" applyFont="1" applyFill="1" applyAlignment="1">
      <alignment vertical="center"/>
    </xf>
    <xf numFmtId="0" fontId="24" fillId="0" borderId="1" xfId="3" applyFont="1" applyFill="1" applyBorder="1" applyAlignment="1">
      <alignment horizontal="center" vertical="center"/>
    </xf>
    <xf numFmtId="0" fontId="4" fillId="0" borderId="1" xfId="3" applyFont="1" applyFill="1" applyBorder="1" applyAlignment="1">
      <alignment horizontal="center" vertical="center"/>
    </xf>
    <xf numFmtId="0" fontId="24" fillId="0" borderId="0" xfId="3" applyFont="1" applyBorder="1" applyAlignment="1">
      <alignment horizontal="center" vertical="center"/>
    </xf>
    <xf numFmtId="4" fontId="20" fillId="0" borderId="0" xfId="3" applyNumberFormat="1" applyFont="1" applyFill="1" applyBorder="1" applyAlignment="1">
      <alignment horizontal="right" vertical="center"/>
    </xf>
    <xf numFmtId="4" fontId="4" fillId="0" borderId="0" xfId="3" applyNumberFormat="1" applyFont="1" applyFill="1" applyBorder="1" applyAlignment="1">
      <alignment horizontal="right" vertical="center"/>
    </xf>
    <xf numFmtId="0" fontId="24" fillId="0" borderId="0" xfId="3" applyFont="1" applyBorder="1" applyAlignment="1">
      <alignment vertical="center"/>
    </xf>
    <xf numFmtId="0" fontId="17" fillId="0" borderId="0" xfId="3" applyFont="1" applyBorder="1" applyAlignment="1">
      <alignment vertical="center"/>
    </xf>
    <xf numFmtId="4" fontId="13" fillId="0" borderId="0" xfId="3" applyNumberFormat="1" applyFont="1" applyFill="1" applyBorder="1" applyAlignment="1">
      <alignment horizontal="right" vertical="center"/>
    </xf>
    <xf numFmtId="4" fontId="4" fillId="0" borderId="2" xfId="3" applyNumberFormat="1" applyFont="1" applyFill="1" applyBorder="1" applyAlignment="1">
      <alignment horizontal="right" vertical="center"/>
    </xf>
    <xf numFmtId="178" fontId="16" fillId="0" borderId="0" xfId="3" applyNumberFormat="1" applyFont="1" applyFill="1" applyBorder="1" applyAlignment="1">
      <alignment horizontal="right" vertical="center"/>
    </xf>
    <xf numFmtId="4" fontId="3" fillId="0" borderId="0" xfId="3" applyNumberFormat="1" applyFont="1" applyFill="1" applyBorder="1" applyAlignment="1">
      <alignment horizontal="right" vertical="center"/>
    </xf>
    <xf numFmtId="4" fontId="3" fillId="0" borderId="3" xfId="3" applyNumberFormat="1" applyFont="1" applyFill="1" applyBorder="1" applyAlignment="1">
      <alignment horizontal="right" vertical="center"/>
    </xf>
    <xf numFmtId="4" fontId="4" fillId="0" borderId="1" xfId="3" applyNumberFormat="1" applyFont="1" applyFill="1" applyBorder="1" applyAlignment="1">
      <alignment horizontal="right" vertical="center"/>
    </xf>
    <xf numFmtId="4" fontId="4" fillId="0" borderId="3" xfId="3" applyNumberFormat="1" applyFont="1" applyFill="1" applyBorder="1" applyAlignment="1">
      <alignment horizontal="right" vertical="center"/>
    </xf>
    <xf numFmtId="0" fontId="8" fillId="0" borderId="0" xfId="3" applyFont="1" applyAlignment="1">
      <alignment horizontal="left" vertical="center"/>
    </xf>
    <xf numFmtId="0" fontId="8" fillId="0" borderId="0" xfId="3" applyFont="1" applyFill="1" applyBorder="1" applyAlignment="1">
      <alignment horizontal="center" vertical="center"/>
    </xf>
    <xf numFmtId="0" fontId="61" fillId="0" borderId="0" xfId="3" applyFont="1" applyFill="1" applyBorder="1" applyAlignment="1">
      <alignment horizontal="center" vertical="center"/>
    </xf>
    <xf numFmtId="0" fontId="62"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8" fillId="0" borderId="0" xfId="3" applyFont="1" applyBorder="1" applyAlignment="1">
      <alignment horizontal="left" vertical="center"/>
    </xf>
    <xf numFmtId="0" fontId="8" fillId="0" borderId="0" xfId="3" applyFont="1" applyBorder="1" applyAlignment="1">
      <alignment horizontal="left" vertical="center" wrapText="1"/>
    </xf>
    <xf numFmtId="0" fontId="26" fillId="0" borderId="0" xfId="3" applyFont="1" applyAlignment="1">
      <alignment vertical="center"/>
    </xf>
    <xf numFmtId="0" fontId="8" fillId="0" borderId="0" xfId="3" applyFont="1" applyFill="1" applyAlignment="1">
      <alignment horizontal="left" vertical="center"/>
    </xf>
    <xf numFmtId="3" fontId="38" fillId="0" borderId="0" xfId="3" applyNumberFormat="1" applyFont="1" applyFill="1" applyAlignment="1">
      <alignment horizontal="left" vertical="center"/>
    </xf>
    <xf numFmtId="0" fontId="38" fillId="0" borderId="0" xfId="3" applyFont="1" applyFill="1" applyAlignment="1">
      <alignment horizontal="left" vertical="center"/>
    </xf>
    <xf numFmtId="0" fontId="8" fillId="0" borderId="0" xfId="3" applyFont="1" applyFill="1" applyBorder="1" applyAlignment="1">
      <alignment vertical="center"/>
    </xf>
    <xf numFmtId="0" fontId="8" fillId="0" borderId="0" xfId="3" applyFont="1" applyAlignment="1">
      <alignment vertical="center"/>
    </xf>
    <xf numFmtId="0" fontId="8" fillId="0" borderId="0" xfId="3" applyFont="1" applyFill="1" applyAlignment="1">
      <alignment horizontal="right" vertical="center"/>
    </xf>
    <xf numFmtId="0" fontId="38" fillId="0" borderId="0" xfId="3" applyFont="1" applyFill="1" applyBorder="1" applyAlignment="1">
      <alignment vertical="center"/>
    </xf>
    <xf numFmtId="0" fontId="8" fillId="0" borderId="0" xfId="3" applyFont="1" applyBorder="1" applyAlignment="1">
      <alignment vertical="center"/>
    </xf>
    <xf numFmtId="0" fontId="21" fillId="0" borderId="0" xfId="3" applyFont="1" applyAlignment="1">
      <alignment horizontal="left" vertical="center" wrapText="1"/>
    </xf>
    <xf numFmtId="0" fontId="1" fillId="0" borderId="0" xfId="3" applyFont="1" applyAlignment="1">
      <alignment horizontal="left" vertical="center"/>
    </xf>
    <xf numFmtId="0" fontId="30" fillId="0" borderId="0" xfId="3" applyFont="1" applyFill="1" applyAlignment="1">
      <alignment horizontal="left" vertical="center"/>
    </xf>
    <xf numFmtId="0" fontId="31" fillId="0" borderId="0" xfId="3" applyFont="1" applyFill="1" applyAlignment="1">
      <alignment horizontal="left" vertical="center"/>
    </xf>
    <xf numFmtId="0" fontId="25" fillId="0" borderId="0" xfId="3" applyFont="1" applyFill="1" applyAlignment="1">
      <alignment vertical="center"/>
    </xf>
    <xf numFmtId="0" fontId="28" fillId="0" borderId="0" xfId="3" applyFont="1" applyAlignment="1">
      <alignment vertical="center"/>
    </xf>
    <xf numFmtId="0" fontId="32" fillId="0" borderId="0" xfId="3" applyFont="1" applyFill="1" applyAlignment="1">
      <alignment vertical="center"/>
    </xf>
    <xf numFmtId="0" fontId="24" fillId="0" borderId="1" xfId="3" applyFont="1" applyBorder="1" applyAlignment="1">
      <alignment horizontal="center" vertical="center"/>
    </xf>
    <xf numFmtId="0" fontId="4" fillId="0" borderId="1" xfId="3" applyFont="1" applyBorder="1" applyAlignment="1">
      <alignment horizontal="center" vertical="center"/>
    </xf>
    <xf numFmtId="4" fontId="4" fillId="0" borderId="0" xfId="3" applyNumberFormat="1" applyFont="1" applyBorder="1" applyAlignment="1">
      <alignment horizontal="right" vertical="center"/>
    </xf>
    <xf numFmtId="178" fontId="4" fillId="0" borderId="0" xfId="3" applyNumberFormat="1" applyFont="1" applyBorder="1" applyAlignment="1">
      <alignment horizontal="right" vertical="center"/>
    </xf>
    <xf numFmtId="4" fontId="3" fillId="0" borderId="0" xfId="3" applyNumberFormat="1" applyFont="1" applyBorder="1" applyAlignment="1">
      <alignment horizontal="right" vertical="center"/>
    </xf>
    <xf numFmtId="4" fontId="3" fillId="0" borderId="0" xfId="3" quotePrefix="1" applyNumberFormat="1" applyFont="1" applyBorder="1" applyAlignment="1">
      <alignment horizontal="right" vertical="center"/>
    </xf>
    <xf numFmtId="4" fontId="3" fillId="0" borderId="3" xfId="3" quotePrefix="1" applyNumberFormat="1" applyFont="1" applyBorder="1" applyAlignment="1">
      <alignment horizontal="right" vertical="center"/>
    </xf>
    <xf numFmtId="0" fontId="8" fillId="0" borderId="0" xfId="4" applyFont="1" applyAlignment="1">
      <alignment horizontal="left" vertical="center"/>
    </xf>
    <xf numFmtId="0" fontId="8" fillId="0" borderId="0" xfId="4" quotePrefix="1" applyFont="1" applyBorder="1" applyAlignment="1">
      <alignment horizontal="center" vertical="center"/>
    </xf>
    <xf numFmtId="0" fontId="8" fillId="0" borderId="0" xfId="4" applyFont="1" applyBorder="1" applyAlignment="1">
      <alignment horizontal="left" vertical="center" wrapText="1"/>
    </xf>
    <xf numFmtId="0" fontId="5" fillId="0" borderId="0" xfId="4" applyFont="1" applyBorder="1" applyAlignment="1">
      <alignment horizontal="left" vertical="center" wrapText="1"/>
    </xf>
    <xf numFmtId="0" fontId="63" fillId="0" borderId="0" xfId="4" applyFont="1" applyAlignment="1">
      <alignment vertical="center"/>
    </xf>
    <xf numFmtId="0" fontId="64" fillId="0" borderId="0" xfId="4" applyFont="1" applyAlignment="1">
      <alignment vertical="center"/>
    </xf>
    <xf numFmtId="0" fontId="8" fillId="0" borderId="0" xfId="19" applyFont="1" applyAlignment="1">
      <alignment horizontal="left" vertical="center"/>
    </xf>
    <xf numFmtId="0" fontId="55" fillId="0" borderId="0" xfId="4" applyFont="1" applyAlignment="1">
      <alignment vertical="center"/>
    </xf>
    <xf numFmtId="166" fontId="0" fillId="0" borderId="0" xfId="0" applyNumberFormat="1" applyFill="1"/>
    <xf numFmtId="176" fontId="72" fillId="0" borderId="1" xfId="1" applyNumberFormat="1" applyFont="1" applyFill="1" applyBorder="1" applyAlignment="1" applyProtection="1">
      <alignment horizontal="right" vertical="center" wrapText="1"/>
    </xf>
    <xf numFmtId="0" fontId="3" fillId="0" borderId="2" xfId="4" applyFont="1" applyBorder="1"/>
    <xf numFmtId="0" fontId="1" fillId="0" borderId="2" xfId="4" applyFont="1" applyBorder="1"/>
    <xf numFmtId="166" fontId="3" fillId="0" borderId="0" xfId="4" applyNumberFormat="1" applyFont="1"/>
    <xf numFmtId="166" fontId="4" fillId="0" borderId="1" xfId="4" applyNumberFormat="1" applyFont="1" applyBorder="1"/>
    <xf numFmtId="166" fontId="4" fillId="0" borderId="0" xfId="4" applyNumberFormat="1" applyFont="1"/>
    <xf numFmtId="0" fontId="8" fillId="8" borderId="0" xfId="0" applyFont="1" applyFill="1" applyBorder="1" applyAlignment="1">
      <alignment horizontal="left" vertical="center"/>
    </xf>
    <xf numFmtId="3" fontId="97" fillId="0" borderId="0" xfId="11" applyNumberFormat="1" applyFont="1" applyFill="1"/>
    <xf numFmtId="0" fontId="87" fillId="0" borderId="1" xfId="0" applyFont="1" applyFill="1" applyBorder="1"/>
    <xf numFmtId="2" fontId="0" fillId="0" borderId="0" xfId="0" applyNumberFormat="1" applyFill="1"/>
    <xf numFmtId="2" fontId="0" fillId="0" borderId="0" xfId="0" applyNumberFormat="1" applyFill="1" applyBorder="1"/>
    <xf numFmtId="2" fontId="0" fillId="0" borderId="3" xfId="0" applyNumberFormat="1" applyFill="1" applyBorder="1"/>
    <xf numFmtId="0" fontId="1" fillId="0" borderId="3" xfId="8" applyFont="1" applyFill="1" applyBorder="1" applyAlignment="1">
      <alignment horizontal="right"/>
    </xf>
    <xf numFmtId="3" fontId="1" fillId="0" borderId="3" xfId="11" applyNumberFormat="1" applyFont="1" applyFill="1" applyBorder="1"/>
    <xf numFmtId="0" fontId="8" fillId="0" borderId="0" xfId="0" quotePrefix="1" applyNumberFormat="1" applyFont="1" applyFill="1" applyAlignment="1">
      <alignment horizontal="left"/>
    </xf>
    <xf numFmtId="0" fontId="8" fillId="0" borderId="0" xfId="0" applyNumberFormat="1" applyFont="1" applyFill="1" applyAlignment="1">
      <alignment horizontal="left"/>
    </xf>
    <xf numFmtId="176" fontId="3" fillId="0" borderId="0" xfId="4" applyNumberFormat="1" applyFont="1"/>
    <xf numFmtId="179" fontId="3" fillId="0" borderId="0" xfId="4" applyNumberFormat="1" applyFont="1"/>
    <xf numFmtId="172" fontId="3" fillId="0" borderId="0" xfId="4" applyNumberFormat="1" applyFont="1" applyFill="1"/>
    <xf numFmtId="3" fontId="1" fillId="4" borderId="0" xfId="3" applyNumberFormat="1" applyFont="1" applyFill="1" applyBorder="1" applyAlignment="1">
      <alignment horizontal="left"/>
    </xf>
    <xf numFmtId="167" fontId="1" fillId="0" borderId="0" xfId="0" applyNumberFormat="1" applyFont="1"/>
    <xf numFmtId="167" fontId="1" fillId="0" borderId="0" xfId="0" applyNumberFormat="1" applyFont="1" applyFill="1"/>
    <xf numFmtId="166" fontId="99" fillId="0" borderId="0" xfId="0" applyNumberFormat="1" applyFont="1"/>
    <xf numFmtId="0" fontId="99" fillId="0" borderId="0" xfId="0" applyFont="1"/>
    <xf numFmtId="4" fontId="24" fillId="0" borderId="0" xfId="3" applyNumberFormat="1" applyFont="1" applyBorder="1" applyAlignment="1">
      <alignment vertical="center"/>
    </xf>
    <xf numFmtId="4" fontId="28" fillId="0" borderId="0" xfId="3" applyNumberFormat="1" applyFont="1" applyAlignment="1">
      <alignment vertical="center"/>
    </xf>
    <xf numFmtId="4" fontId="4" fillId="0" borderId="0" xfId="3" quotePrefix="1" applyNumberFormat="1" applyFont="1" applyBorder="1" applyAlignment="1">
      <alignment horizontal="right" vertical="center"/>
    </xf>
    <xf numFmtId="180" fontId="0" fillId="4" borderId="0" xfId="37" applyNumberFormat="1" applyFont="1" applyFill="1" applyAlignment="1">
      <alignment horizontal="center"/>
    </xf>
    <xf numFmtId="167" fontId="0" fillId="0" borderId="0" xfId="0" applyNumberFormat="1" applyFont="1"/>
    <xf numFmtId="167" fontId="100" fillId="0" borderId="0" xfId="0" applyNumberFormat="1" applyFont="1"/>
    <xf numFmtId="3" fontId="1" fillId="4" borderId="0" xfId="0" applyNumberFormat="1" applyFont="1" applyFill="1" applyAlignment="1">
      <alignment horizontal="right" indent="1"/>
    </xf>
    <xf numFmtId="3" fontId="1" fillId="0" borderId="0" xfId="0" applyNumberFormat="1" applyFont="1" applyFill="1" applyAlignment="1">
      <alignment horizontal="right" indent="1"/>
    </xf>
    <xf numFmtId="3" fontId="4" fillId="4" borderId="3" xfId="0" applyNumberFormat="1" applyFont="1" applyFill="1" applyBorder="1" applyAlignment="1">
      <alignment horizontal="right" indent="1"/>
    </xf>
    <xf numFmtId="0" fontId="90" fillId="0" borderId="0" xfId="0" applyFont="1" applyAlignment="1">
      <alignment horizontal="left" wrapText="1"/>
    </xf>
    <xf numFmtId="0" fontId="90" fillId="0" borderId="0" xfId="0" applyFont="1" applyAlignment="1">
      <alignment horizontal="left"/>
    </xf>
    <xf numFmtId="3" fontId="9" fillId="0" borderId="0" xfId="3" applyNumberFormat="1" applyFont="1" applyBorder="1" applyAlignment="1">
      <alignment horizontal="right"/>
    </xf>
    <xf numFmtId="0" fontId="8" fillId="0" borderId="0" xfId="20" applyFont="1" applyAlignment="1">
      <alignment horizontal="left" vertical="center" wrapText="1"/>
    </xf>
    <xf numFmtId="0" fontId="13" fillId="0" borderId="0" xfId="0" applyFont="1" applyAlignment="1">
      <alignment vertical="center" wrapText="1"/>
    </xf>
    <xf numFmtId="0" fontId="8" fillId="0" borderId="0" xfId="19" applyFont="1" applyAlignment="1">
      <alignment horizontal="left" vertical="center" wrapText="1"/>
    </xf>
    <xf numFmtId="0" fontId="8" fillId="0" borderId="0" xfId="20" applyFont="1" applyAlignment="1">
      <alignment horizontal="justify" wrapText="1"/>
    </xf>
    <xf numFmtId="0" fontId="13" fillId="0" borderId="0" xfId="0" applyFont="1" applyAlignment="1">
      <alignment horizontal="justify" wrapText="1"/>
    </xf>
    <xf numFmtId="0" fontId="13" fillId="0" borderId="0" xfId="0" applyFont="1" applyAlignment="1">
      <alignment wrapText="1"/>
    </xf>
    <xf numFmtId="0" fontId="8" fillId="0" borderId="0" xfId="3" applyFont="1" applyBorder="1" applyAlignment="1">
      <alignment horizontal="left" vertical="center" wrapText="1"/>
    </xf>
    <xf numFmtId="0" fontId="8" fillId="0" borderId="0" xfId="4" applyFont="1" applyAlignment="1">
      <alignment horizontal="left" vertical="center" wrapText="1"/>
    </xf>
    <xf numFmtId="0" fontId="45" fillId="0" borderId="0" xfId="3" applyFont="1" applyAlignment="1">
      <alignment horizontal="justify" wrapText="1"/>
    </xf>
    <xf numFmtId="0" fontId="57" fillId="0" borderId="0" xfId="3" applyFont="1" applyAlignment="1">
      <alignment horizontal="justify" wrapText="1"/>
    </xf>
    <xf numFmtId="0" fontId="45" fillId="0" borderId="0" xfId="3" applyFont="1" applyAlignment="1">
      <alignment horizontal="justify"/>
    </xf>
    <xf numFmtId="0" fontId="0" fillId="0" borderId="0" xfId="0" applyAlignment="1">
      <alignment horizontal="justify" wrapText="1"/>
    </xf>
    <xf numFmtId="0" fontId="8" fillId="4" borderId="0" xfId="0" applyFont="1" applyFill="1" applyBorder="1" applyAlignment="1">
      <alignment horizontal="left" vertical="top" wrapText="1"/>
    </xf>
    <xf numFmtId="0" fontId="8" fillId="4" borderId="0" xfId="0" applyFont="1" applyFill="1" applyBorder="1" applyAlignment="1">
      <alignment horizontal="left" vertical="center" wrapText="1"/>
    </xf>
    <xf numFmtId="0" fontId="8" fillId="0" borderId="0" xfId="3" applyFont="1" applyAlignment="1">
      <alignment wrapText="1"/>
    </xf>
    <xf numFmtId="0" fontId="4" fillId="0" borderId="0" xfId="0" applyFont="1"/>
  </cellXfs>
  <cellStyles count="39">
    <cellStyle name="Excel.Chart" xfId="38"/>
    <cellStyle name="Milliers" xfId="37" builtinId="3"/>
    <cellStyle name="Milliers 2" xfId="1"/>
    <cellStyle name="Monétaire" xfId="2" builtinId="4"/>
    <cellStyle name="Motif" xfId="3"/>
    <cellStyle name="Motif 2" xfId="4"/>
    <cellStyle name="Motif_BIS2013V1bis" xfId="5"/>
    <cellStyle name="Motif_Chapitre10 Les séries longues" xfId="6"/>
    <cellStyle name="Motif_Chapitre10 Séries longues intégrales" xfId="7"/>
    <cellStyle name="Normal" xfId="0" builtinId="0"/>
    <cellStyle name="Normal 16" xfId="36"/>
    <cellStyle name="Normal 2" xfId="8"/>
    <cellStyle name="Normal_10.12" xfId="35"/>
    <cellStyle name="Normal_10.12 2" xfId="9"/>
    <cellStyle name="Normal_10.12 nouveau" xfId="10"/>
    <cellStyle name="Normal_10.12_1" xfId="31"/>
    <cellStyle name="Normal_10.13 nouveau" xfId="11"/>
    <cellStyle name="Normal_10.14" xfId="33"/>
    <cellStyle name="Normal_10.14 2" xfId="12"/>
    <cellStyle name="Normal_Chapitre_1.1" xfId="13"/>
    <cellStyle name="Normal_Chapitre_1.2 et 1.3" xfId="14"/>
    <cellStyle name="Normal_Chapitre10 Les séries longuescorr" xfId="32"/>
    <cellStyle name="Normal_Chapitre10 Séries longues intégrales corr" xfId="34"/>
    <cellStyle name="Normal_Chapitre10 Séries longues intégrales corr 2" xfId="15"/>
    <cellStyle name="Normal_Chapitre10 Séries longues intégrales corr 3 2" xfId="16"/>
    <cellStyle name="Normal_Chapitre10 Séries longues intégrales corr 4" xfId="17"/>
    <cellStyle name="Normal_Chapitre10 Séries longues intégralesAM" xfId="18"/>
    <cellStyle name="Normal_Chapitre10 Séries longues intégralesAM 2" xfId="19"/>
    <cellStyle name="Normal_Chapitre10 Séries longues intégralesAM 2 2" xfId="20"/>
    <cellStyle name="Normal_Chapitre4 Les finances des collectivités locales-AM" xfId="21"/>
    <cellStyle name="Normal_Chapitre4 Les finances des collectivités locales-AM 2 2" xfId="22"/>
    <cellStyle name="Normal_Feuil1" xfId="23"/>
    <cellStyle name="Normal_GFP_retro_2000_DGCL 2" xfId="24"/>
    <cellStyle name="Normal_produits" xfId="25"/>
    <cellStyle name="Normal_taux" xfId="26"/>
    <cellStyle name="Pourcentage" xfId="27" builtinId="5"/>
    <cellStyle name="Pourcentage 2" xfId="28"/>
    <cellStyle name="Pourcentage 2 2" xfId="29"/>
    <cellStyle name="Pourcentage 3"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2"/>
          <c:y val="0.19492118309974241"/>
          <c:w val="0.76281714785651789"/>
          <c:h val="0.65162222455667618"/>
        </c:manualLayout>
      </c:layout>
      <c:lineChart>
        <c:grouping val="standard"/>
        <c:varyColors val="0"/>
        <c:ser>
          <c:idx val="0"/>
          <c:order val="0"/>
          <c:tx>
            <c:strRef>
              <c:f>'10.1 nb EPCI'!$A$17</c:f>
              <c:strCache>
                <c:ptCount val="1"/>
                <c:pt idx="0">
                  <c:v>Nombre de communes</c:v>
                </c:pt>
              </c:strCache>
            </c:strRef>
          </c:tx>
          <c:dLbls>
            <c:dLbl>
              <c:idx val="16"/>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B1-425E-98B9-7B085A66D508}"/>
                </c:ext>
                <c:ext xmlns:c15="http://schemas.microsoft.com/office/drawing/2012/chart" uri="{CE6537A1-D6FC-4f65-9D91-7224C49458BB}"/>
              </c:extLst>
            </c:dLbl>
            <c:dLbl>
              <c:idx val="2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B1-425E-98B9-7B085A66D508}"/>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extLst xmlns:c16r2="http://schemas.microsoft.com/office/drawing/2015/06/chart">
            <c:ext xmlns:c16="http://schemas.microsoft.com/office/drawing/2014/chart" uri="{C3380CC4-5D6E-409C-BE32-E72D297353CC}">
              <c16:uniqueId val="{00000002-F0B1-425E-98B9-7B085A66D508}"/>
            </c:ext>
          </c:extLst>
        </c:ser>
        <c:dLbls>
          <c:showLegendKey val="0"/>
          <c:showVal val="0"/>
          <c:showCatName val="0"/>
          <c:showSerName val="0"/>
          <c:showPercent val="0"/>
          <c:showBubbleSize val="0"/>
        </c:dLbls>
        <c:marker val="1"/>
        <c:smooth val="0"/>
        <c:axId val="-1084159040"/>
        <c:axId val="-1084166112"/>
      </c:lineChart>
      <c:catAx>
        <c:axId val="-1084159040"/>
        <c:scaling>
          <c:orientation val="minMax"/>
        </c:scaling>
        <c:delete val="0"/>
        <c:axPos val="b"/>
        <c:numFmt formatCode="###0" sourceLinked="1"/>
        <c:majorTickMark val="out"/>
        <c:minorTickMark val="none"/>
        <c:tickLblPos val="nextTo"/>
        <c:crossAx val="-1084166112"/>
        <c:crosses val="autoZero"/>
        <c:auto val="1"/>
        <c:lblAlgn val="ctr"/>
        <c:lblOffset val="100"/>
        <c:noMultiLvlLbl val="0"/>
      </c:catAx>
      <c:valAx>
        <c:axId val="-1084166112"/>
        <c:scaling>
          <c:orientation val="minMax"/>
        </c:scaling>
        <c:delete val="0"/>
        <c:axPos val="l"/>
        <c:majorGridlines>
          <c:spPr>
            <a:ln>
              <a:prstDash val="sysDot"/>
            </a:ln>
          </c:spPr>
        </c:majorGridlines>
        <c:numFmt formatCode="#,##0" sourceLinked="1"/>
        <c:majorTickMark val="out"/>
        <c:minorTickMark val="none"/>
        <c:tickLblPos val="nextTo"/>
        <c:crossAx val="-108415904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9"/>
          <c:y val="0.19492118309974241"/>
          <c:w val="0.76281714785651789"/>
          <c:h val="0.65162222455667662"/>
        </c:manualLayout>
      </c:layout>
      <c:lineChart>
        <c:grouping val="standard"/>
        <c:varyColors val="0"/>
        <c:ser>
          <c:idx val="0"/>
          <c:order val="0"/>
          <c:tx>
            <c:strRef>
              <c:f>'10.1 nb EPCI'!$A$17</c:f>
              <c:strCache>
                <c:ptCount val="1"/>
                <c:pt idx="0">
                  <c:v>Nombre de communes</c:v>
                </c:pt>
              </c:strCache>
            </c:strRef>
          </c:tx>
          <c:dLbls>
            <c:dLbl>
              <c:idx val="2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50-4088-B8FA-155502E11681}"/>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extLst xmlns:c16r2="http://schemas.microsoft.com/office/drawing/2015/06/chart">
            <c:ext xmlns:c16="http://schemas.microsoft.com/office/drawing/2014/chart" uri="{C3380CC4-5D6E-409C-BE32-E72D297353CC}">
              <c16:uniqueId val="{00000001-B450-4088-B8FA-155502E11681}"/>
            </c:ext>
          </c:extLst>
        </c:ser>
        <c:dLbls>
          <c:showLegendKey val="0"/>
          <c:showVal val="0"/>
          <c:showCatName val="0"/>
          <c:showSerName val="0"/>
          <c:showPercent val="0"/>
          <c:showBubbleSize val="0"/>
        </c:dLbls>
        <c:marker val="1"/>
        <c:smooth val="0"/>
        <c:axId val="-1084163936"/>
        <c:axId val="-1084160128"/>
      </c:lineChart>
      <c:catAx>
        <c:axId val="-1084163936"/>
        <c:scaling>
          <c:orientation val="minMax"/>
        </c:scaling>
        <c:delete val="0"/>
        <c:axPos val="b"/>
        <c:numFmt formatCode="###0" sourceLinked="1"/>
        <c:majorTickMark val="out"/>
        <c:minorTickMark val="none"/>
        <c:tickLblPos val="nextTo"/>
        <c:crossAx val="-1084160128"/>
        <c:crosses val="autoZero"/>
        <c:auto val="1"/>
        <c:lblAlgn val="ctr"/>
        <c:lblOffset val="100"/>
        <c:noMultiLvlLbl val="0"/>
      </c:catAx>
      <c:valAx>
        <c:axId val="-1084160128"/>
        <c:scaling>
          <c:orientation val="minMax"/>
          <c:min val="0"/>
        </c:scaling>
        <c:delete val="0"/>
        <c:axPos val="l"/>
        <c:majorGridlines>
          <c:spPr>
            <a:ln>
              <a:prstDash val="sysDot"/>
            </a:ln>
          </c:spPr>
        </c:majorGridlines>
        <c:numFmt formatCode="#,##0" sourceLinked="1"/>
        <c:majorTickMark val="out"/>
        <c:minorTickMark val="none"/>
        <c:tickLblPos val="nextTo"/>
        <c:crossAx val="-1084163936"/>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643285214348212"/>
          <c:y val="0.19492118309974241"/>
          <c:w val="0.7630115923009626"/>
          <c:h val="0.65162222455667618"/>
        </c:manualLayout>
      </c:layout>
      <c:lineChart>
        <c:grouping val="standard"/>
        <c:varyColors val="0"/>
        <c:ser>
          <c:idx val="0"/>
          <c:order val="0"/>
          <c:tx>
            <c:strRef>
              <c:f>'10.1 nb EPCI'!$A$14</c:f>
              <c:strCache>
                <c:ptCount val="1"/>
                <c:pt idx="0">
                  <c:v>Nombre total d'EPCI à fiscalité propre</c:v>
                </c:pt>
              </c:strCache>
            </c:strRef>
          </c:tx>
          <c:dLbls>
            <c:dLbl>
              <c:idx val="13"/>
              <c:layout>
                <c:manualLayout>
                  <c:x val="-1.1111111111111125E-2"/>
                  <c:y val="-2.3162130536661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C4-4975-83D3-907150774D5B}"/>
                </c:ext>
                <c:ext xmlns:c15="http://schemas.microsoft.com/office/drawing/2012/chart" uri="{CE6537A1-D6FC-4f65-9D91-7224C49458BB}"/>
              </c:extLst>
            </c:dLbl>
            <c:dLbl>
              <c:idx val="17"/>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C4-4975-83D3-907150774D5B}"/>
                </c:ext>
                <c:ext xmlns:c15="http://schemas.microsoft.com/office/drawing/2012/chart" uri="{CE6537A1-D6FC-4f65-9D91-7224C49458BB}"/>
              </c:extLst>
            </c:dLbl>
            <c:dLbl>
              <c:idx val="2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C4-4975-83D3-907150774D5B}"/>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EPCI'!$E$14:$Y$14</c:f>
              <c:numCache>
                <c:formatCode>#,##0</c:formatCode>
                <c:ptCount val="21"/>
                <c:pt idx="0">
                  <c:v>1678</c:v>
                </c:pt>
                <c:pt idx="1">
                  <c:v>1845</c:v>
                </c:pt>
                <c:pt idx="2">
                  <c:v>2000</c:v>
                </c:pt>
                <c:pt idx="3">
                  <c:v>2174</c:v>
                </c:pt>
                <c:pt idx="4">
                  <c:v>2360</c:v>
                </c:pt>
                <c:pt idx="5">
                  <c:v>2461</c:v>
                </c:pt>
                <c:pt idx="6">
                  <c:v>2524</c:v>
                </c:pt>
                <c:pt idx="7">
                  <c:v>2573</c:v>
                </c:pt>
                <c:pt idx="8">
                  <c:v>2588</c:v>
                </c:pt>
                <c:pt idx="9">
                  <c:v>2583</c:v>
                </c:pt>
                <c:pt idx="10">
                  <c:v>2601</c:v>
                </c:pt>
                <c:pt idx="11">
                  <c:v>2611</c:v>
                </c:pt>
                <c:pt idx="12">
                  <c:v>2599</c:v>
                </c:pt>
                <c:pt idx="13">
                  <c:v>2581</c:v>
                </c:pt>
                <c:pt idx="14">
                  <c:v>2456</c:v>
                </c:pt>
                <c:pt idx="15">
                  <c:v>2145</c:v>
                </c:pt>
                <c:pt idx="16">
                  <c:v>2133</c:v>
                </c:pt>
                <c:pt idx="17">
                  <c:v>2062</c:v>
                </c:pt>
                <c:pt idx="18">
                  <c:v>1266</c:v>
                </c:pt>
                <c:pt idx="19">
                  <c:v>1263</c:v>
                </c:pt>
                <c:pt idx="20">
                  <c:v>1258</c:v>
                </c:pt>
              </c:numCache>
            </c:numRef>
          </c:val>
          <c:smooth val="0"/>
          <c:extLst xmlns:c16r2="http://schemas.microsoft.com/office/drawing/2015/06/chart">
            <c:ext xmlns:c16="http://schemas.microsoft.com/office/drawing/2014/chart" uri="{C3380CC4-5D6E-409C-BE32-E72D297353CC}">
              <c16:uniqueId val="{00000003-E9C4-4975-83D3-907150774D5B}"/>
            </c:ext>
          </c:extLst>
        </c:ser>
        <c:dLbls>
          <c:showLegendKey val="0"/>
          <c:showVal val="0"/>
          <c:showCatName val="0"/>
          <c:showSerName val="0"/>
          <c:showPercent val="0"/>
          <c:showBubbleSize val="0"/>
        </c:dLbls>
        <c:marker val="1"/>
        <c:smooth val="0"/>
        <c:axId val="-1084165024"/>
        <c:axId val="-1084162304"/>
      </c:lineChart>
      <c:catAx>
        <c:axId val="-1084165024"/>
        <c:scaling>
          <c:orientation val="minMax"/>
        </c:scaling>
        <c:delete val="0"/>
        <c:axPos val="b"/>
        <c:numFmt formatCode="###0" sourceLinked="1"/>
        <c:majorTickMark val="out"/>
        <c:minorTickMark val="none"/>
        <c:tickLblPos val="nextTo"/>
        <c:crossAx val="-1084162304"/>
        <c:crosses val="autoZero"/>
        <c:auto val="1"/>
        <c:lblAlgn val="ctr"/>
        <c:lblOffset val="100"/>
        <c:noMultiLvlLbl val="0"/>
      </c:catAx>
      <c:valAx>
        <c:axId val="-1084162304"/>
        <c:scaling>
          <c:orientation val="minMax"/>
        </c:scaling>
        <c:delete val="0"/>
        <c:axPos val="l"/>
        <c:majorGridlines>
          <c:spPr>
            <a:ln>
              <a:prstDash val="sysDot"/>
            </a:ln>
          </c:spPr>
        </c:majorGridlines>
        <c:numFmt formatCode="#,##0" sourceLinked="1"/>
        <c:majorTickMark val="out"/>
        <c:minorTickMark val="none"/>
        <c:tickLblPos val="nextTo"/>
        <c:crossAx val="-1084165024"/>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'10.1 nb EPCI'!$A$30</c:f>
              <c:strCache>
                <c:ptCount val="1"/>
                <c:pt idx="0">
                  <c:v>Nombre total de syndicats</c:v>
                </c:pt>
              </c:strCache>
            </c:strRef>
          </c:tx>
          <c:cat>
            <c:numRef>
              <c:f>'10.1 nb EPCI'!$L$5:$Y$5</c:f>
              <c:numCache>
                <c:formatCode>###0</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'10.1 nb EPCI'!$L$30:$Y$30</c:f>
              <c:numCache>
                <c:formatCode>#,##0</c:formatCode>
                <c:ptCount val="14"/>
                <c:pt idx="0">
                  <c:v>16336</c:v>
                </c:pt>
                <c:pt idx="1">
                  <c:v>16069</c:v>
                </c:pt>
                <c:pt idx="2">
                  <c:v>16099</c:v>
                </c:pt>
                <c:pt idx="3">
                  <c:v>15672</c:v>
                </c:pt>
                <c:pt idx="4">
                  <c:v>15367</c:v>
                </c:pt>
                <c:pt idx="5">
                  <c:v>15091</c:v>
                </c:pt>
                <c:pt idx="6">
                  <c:v>14782</c:v>
                </c:pt>
                <c:pt idx="7">
                  <c:v>14299</c:v>
                </c:pt>
                <c:pt idx="8">
                  <c:v>13392</c:v>
                </c:pt>
                <c:pt idx="9">
                  <c:v>12670</c:v>
                </c:pt>
                <c:pt idx="10">
                  <c:v>12234</c:v>
                </c:pt>
                <c:pt idx="11">
                  <c:v>11378</c:v>
                </c:pt>
                <c:pt idx="12">
                  <c:v>10585</c:v>
                </c:pt>
                <c:pt idx="13">
                  <c:v>9967</c:v>
                </c:pt>
              </c:numCache>
            </c:numRef>
          </c:val>
          <c:smooth val="0"/>
          <c:extLst xmlns:c16r2="http://schemas.microsoft.com/office/drawing/2015/06/chart">
            <c:ext xmlns:c16="http://schemas.microsoft.com/office/drawing/2014/chart" uri="{C3380CC4-5D6E-409C-BE32-E72D297353CC}">
              <c16:uniqueId val="{00000000-7040-4D01-ABD6-75063426D7D8}"/>
            </c:ext>
          </c:extLst>
        </c:ser>
        <c:dLbls>
          <c:showLegendKey val="0"/>
          <c:showVal val="0"/>
          <c:showCatName val="0"/>
          <c:showSerName val="0"/>
          <c:showPercent val="0"/>
          <c:showBubbleSize val="0"/>
        </c:dLbls>
        <c:marker val="1"/>
        <c:smooth val="0"/>
        <c:axId val="-1080607360"/>
        <c:axId val="-1080610624"/>
      </c:lineChart>
      <c:catAx>
        <c:axId val="-1080607360"/>
        <c:scaling>
          <c:orientation val="minMax"/>
        </c:scaling>
        <c:delete val="0"/>
        <c:axPos val="b"/>
        <c:numFmt formatCode="###0" sourceLinked="1"/>
        <c:majorTickMark val="out"/>
        <c:minorTickMark val="none"/>
        <c:tickLblPos val="nextTo"/>
        <c:crossAx val="-1080610624"/>
        <c:crosses val="autoZero"/>
        <c:auto val="1"/>
        <c:lblAlgn val="ctr"/>
        <c:lblOffset val="100"/>
        <c:noMultiLvlLbl val="0"/>
      </c:catAx>
      <c:valAx>
        <c:axId val="-1080610624"/>
        <c:scaling>
          <c:orientation val="minMax"/>
        </c:scaling>
        <c:delete val="0"/>
        <c:axPos val="l"/>
        <c:majorGridlines/>
        <c:numFmt formatCode="#,##0" sourceLinked="1"/>
        <c:majorTickMark val="out"/>
        <c:minorTickMark val="none"/>
        <c:tickLblPos val="nextTo"/>
        <c:crossAx val="-108060736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16565</xdr:colOff>
      <xdr:row>39</xdr:row>
      <xdr:rowOff>8283</xdr:rowOff>
    </xdr:from>
    <xdr:to>
      <xdr:col>15</xdr:col>
      <xdr:colOff>530086</xdr:colOff>
      <xdr:row>55</xdr:row>
      <xdr:rowOff>99392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546652</xdr:colOff>
      <xdr:row>39</xdr:row>
      <xdr:rowOff>16565</xdr:rowOff>
    </xdr:from>
    <xdr:to>
      <xdr:col>23</xdr:col>
      <xdr:colOff>323022</xdr:colOff>
      <xdr:row>55</xdr:row>
      <xdr:rowOff>107674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8284</xdr:colOff>
      <xdr:row>55</xdr:row>
      <xdr:rowOff>107673</xdr:rowOff>
    </xdr:from>
    <xdr:to>
      <xdr:col>15</xdr:col>
      <xdr:colOff>521805</xdr:colOff>
      <xdr:row>72</xdr:row>
      <xdr:rowOff>33130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546650</xdr:colOff>
      <xdr:row>55</xdr:row>
      <xdr:rowOff>107675</xdr:rowOff>
    </xdr:from>
    <xdr:to>
      <xdr:col>23</xdr:col>
      <xdr:colOff>323020</xdr:colOff>
      <xdr:row>72</xdr:row>
      <xdr:rowOff>33131</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3:AD60"/>
  <sheetViews>
    <sheetView tabSelected="1" zoomScaleSheetLayoutView="100" workbookViewId="0">
      <selection activeCell="F25" sqref="F25"/>
    </sheetView>
  </sheetViews>
  <sheetFormatPr baseColWidth="10" defaultRowHeight="12.75"/>
  <cols>
    <col min="1" max="1" width="18.85546875" customWidth="1"/>
    <col min="2" max="2" width="8.85546875" customWidth="1"/>
    <col min="3" max="3" width="8.7109375" customWidth="1"/>
    <col min="4" max="5" width="9.42578125" customWidth="1"/>
    <col min="6" max="7" width="9.7109375" customWidth="1"/>
    <col min="8" max="8" width="9.85546875" customWidth="1"/>
    <col min="9" max="9" width="9.7109375" customWidth="1"/>
    <col min="10" max="11" width="9.85546875" customWidth="1"/>
    <col min="12" max="12" width="8.85546875" customWidth="1"/>
    <col min="13" max="13" width="9.7109375" customWidth="1"/>
  </cols>
  <sheetData>
    <row r="3" spans="1:8" ht="15.75">
      <c r="H3" s="761" t="s">
        <v>397</v>
      </c>
    </row>
    <row r="4" spans="1:8" ht="15.75">
      <c r="H4" s="761"/>
    </row>
    <row r="5" spans="1:8" ht="35.25">
      <c r="H5" s="762">
        <v>10</v>
      </c>
    </row>
    <row r="10" spans="1:8" ht="30">
      <c r="A10" s="953" t="s">
        <v>398</v>
      </c>
      <c r="B10" s="954"/>
      <c r="C10" s="954"/>
      <c r="D10" s="954"/>
      <c r="E10" s="954"/>
      <c r="F10" s="954"/>
      <c r="G10" s="954"/>
    </row>
    <row r="12" spans="1:8" ht="14.25">
      <c r="A12" s="759" t="s">
        <v>396</v>
      </c>
    </row>
    <row r="14" spans="1:8" ht="19.149999999999999" customHeight="1">
      <c r="A14" s="759" t="s">
        <v>79</v>
      </c>
      <c r="B14" s="759" t="s">
        <v>80</v>
      </c>
      <c r="C14" s="760"/>
      <c r="D14" s="758"/>
    </row>
    <row r="15" spans="1:8" ht="19.149999999999999" customHeight="1">
      <c r="A15" s="759" t="s">
        <v>81</v>
      </c>
      <c r="B15" s="759" t="s">
        <v>82</v>
      </c>
      <c r="C15" s="760"/>
      <c r="D15" s="758"/>
    </row>
    <row r="16" spans="1:8" ht="19.149999999999999" customHeight="1">
      <c r="A16" s="759" t="s">
        <v>83</v>
      </c>
      <c r="B16" s="759" t="s">
        <v>84</v>
      </c>
      <c r="C16" s="760"/>
      <c r="D16" s="758"/>
    </row>
    <row r="17" spans="1:30" ht="19.149999999999999" customHeight="1">
      <c r="A17" s="759" t="s">
        <v>85</v>
      </c>
      <c r="B17" s="759" t="s">
        <v>3</v>
      </c>
      <c r="C17" s="760"/>
      <c r="D17" s="758"/>
    </row>
    <row r="18" spans="1:30" ht="19.149999999999999" customHeight="1">
      <c r="A18" s="759" t="s">
        <v>86</v>
      </c>
      <c r="B18" s="759" t="s">
        <v>27</v>
      </c>
      <c r="C18" s="760"/>
      <c r="D18" s="758"/>
    </row>
    <row r="19" spans="1:30" ht="19.149999999999999" customHeight="1">
      <c r="A19" s="759" t="s">
        <v>87</v>
      </c>
      <c r="B19" s="759" t="s">
        <v>150</v>
      </c>
      <c r="C19" s="760"/>
      <c r="D19" s="758"/>
    </row>
    <row r="20" spans="1:30" ht="19.149999999999999" customHeight="1">
      <c r="A20" s="759" t="s">
        <v>88</v>
      </c>
      <c r="B20" s="759" t="s">
        <v>28</v>
      </c>
      <c r="C20" s="760"/>
      <c r="D20" s="758"/>
    </row>
    <row r="21" spans="1:30" ht="19.149999999999999" customHeight="1">
      <c r="A21" s="759" t="s">
        <v>89</v>
      </c>
      <c r="B21" s="759" t="s">
        <v>357</v>
      </c>
      <c r="C21" s="760"/>
      <c r="D21" s="758"/>
    </row>
    <row r="22" spans="1:30" ht="19.149999999999999" customHeight="1">
      <c r="A22" s="759" t="s">
        <v>72</v>
      </c>
      <c r="B22" s="759" t="s">
        <v>555</v>
      </c>
      <c r="C22" s="760"/>
      <c r="D22" s="758"/>
    </row>
    <row r="23" spans="1:30" ht="19.149999999999999" customHeight="1">
      <c r="A23" s="759" t="s">
        <v>73</v>
      </c>
      <c r="B23" s="759" t="s">
        <v>90</v>
      </c>
      <c r="C23" s="760"/>
      <c r="D23" s="758"/>
    </row>
    <row r="24" spans="1:30" ht="19.149999999999999" customHeight="1">
      <c r="A24" s="759" t="s">
        <v>74</v>
      </c>
      <c r="B24" s="759" t="s">
        <v>91</v>
      </c>
      <c r="C24" s="760"/>
      <c r="D24" s="758"/>
    </row>
    <row r="25" spans="1:30" ht="19.149999999999999" customHeight="1">
      <c r="A25" s="759" t="s">
        <v>94</v>
      </c>
      <c r="B25" s="759" t="s">
        <v>92</v>
      </c>
      <c r="C25" s="760"/>
      <c r="D25" s="758"/>
    </row>
    <row r="26" spans="1:30" ht="19.149999999999999" customHeight="1">
      <c r="A26" s="759" t="s">
        <v>75</v>
      </c>
      <c r="B26" s="759" t="s">
        <v>93</v>
      </c>
      <c r="C26" s="760"/>
      <c r="D26" s="758"/>
    </row>
    <row r="27" spans="1:30" ht="19.149999999999999" customHeight="1">
      <c r="A27" s="759" t="s">
        <v>76</v>
      </c>
      <c r="B27" s="759" t="s">
        <v>95</v>
      </c>
      <c r="C27" s="760"/>
      <c r="D27" s="758"/>
    </row>
    <row r="28" spans="1:30" ht="19.149999999999999" customHeight="1">
      <c r="A28" s="759" t="s">
        <v>77</v>
      </c>
      <c r="B28" s="759" t="s">
        <v>96</v>
      </c>
      <c r="C28" s="760"/>
      <c r="D28" s="758"/>
    </row>
    <row r="29" spans="1:30" ht="19.149999999999999" customHeight="1">
      <c r="A29" s="759" t="s">
        <v>78</v>
      </c>
      <c r="B29" s="759" t="s">
        <v>97</v>
      </c>
      <c r="C29" s="760"/>
      <c r="D29" s="758"/>
    </row>
    <row r="30" spans="1:30" ht="15">
      <c r="A30" s="28"/>
      <c r="B30" s="28"/>
      <c r="C30" s="28"/>
    </row>
    <row r="32" spans="1:30">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row>
    <row r="33" spans="1:30">
      <c r="B33" s="7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c r="B34" s="7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7" spans="1:30">
      <c r="A37" s="38" t="s">
        <v>71</v>
      </c>
    </row>
    <row r="39" spans="1:30" ht="15.75">
      <c r="A39" s="25" t="s">
        <v>176</v>
      </c>
    </row>
    <row r="40" spans="1:30">
      <c r="A40" s="37" t="s">
        <v>630</v>
      </c>
    </row>
    <row r="41" spans="1:30">
      <c r="B41" s="254" t="s">
        <v>580</v>
      </c>
      <c r="C41" s="254" t="s">
        <v>579</v>
      </c>
      <c r="D41" s="254" t="s">
        <v>578</v>
      </c>
    </row>
    <row r="42" spans="1:30">
      <c r="A42" t="s">
        <v>70</v>
      </c>
      <c r="B42" s="255">
        <v>101.2</v>
      </c>
      <c r="C42" s="255">
        <v>104.5</v>
      </c>
      <c r="D42" s="255">
        <v>110</v>
      </c>
    </row>
    <row r="43" spans="1:30">
      <c r="A43" s="37"/>
    </row>
    <row r="44" spans="1:30">
      <c r="B44" s="254" t="s">
        <v>592</v>
      </c>
      <c r="C44" s="254" t="s">
        <v>591</v>
      </c>
      <c r="D44" s="254" t="s">
        <v>590</v>
      </c>
      <c r="E44" s="254" t="s">
        <v>589</v>
      </c>
      <c r="F44" s="254" t="s">
        <v>588</v>
      </c>
      <c r="G44" s="254" t="s">
        <v>587</v>
      </c>
      <c r="H44" s="254" t="s">
        <v>586</v>
      </c>
      <c r="I44" s="254" t="s">
        <v>585</v>
      </c>
      <c r="J44" s="254" t="s">
        <v>584</v>
      </c>
      <c r="K44" s="254" t="s">
        <v>583</v>
      </c>
      <c r="L44" s="254" t="s">
        <v>582</v>
      </c>
      <c r="M44" s="254" t="s">
        <v>581</v>
      </c>
    </row>
    <row r="45" spans="1:30">
      <c r="A45" t="s">
        <v>70</v>
      </c>
      <c r="B45" s="255">
        <v>88.9</v>
      </c>
      <c r="C45" s="255">
        <v>89.8</v>
      </c>
      <c r="D45" s="255">
        <v>90.6</v>
      </c>
      <c r="E45" s="700">
        <v>91.6</v>
      </c>
      <c r="F45" s="700">
        <v>92.3</v>
      </c>
      <c r="G45" s="700">
        <v>92.8</v>
      </c>
      <c r="H45" s="58">
        <v>93.9</v>
      </c>
      <c r="I45" s="58">
        <v>94.3</v>
      </c>
      <c r="J45" s="58">
        <v>94.9</v>
      </c>
      <c r="K45" s="58">
        <v>95.9</v>
      </c>
      <c r="L45" s="919">
        <v>97.1</v>
      </c>
      <c r="M45" s="919">
        <v>100</v>
      </c>
    </row>
    <row r="46" spans="1:30">
      <c r="A46" s="37"/>
      <c r="B46" s="146"/>
      <c r="C46" s="146"/>
      <c r="D46" s="146"/>
      <c r="E46" s="146"/>
      <c r="F46" s="146"/>
      <c r="G46" s="146"/>
      <c r="H46" s="146"/>
      <c r="I46" s="146"/>
      <c r="J46" s="146"/>
      <c r="K46" s="146"/>
      <c r="L46" s="146"/>
      <c r="M46" s="146"/>
    </row>
    <row r="47" spans="1:30">
      <c r="B47" s="254" t="s">
        <v>604</v>
      </c>
      <c r="C47" s="254" t="s">
        <v>603</v>
      </c>
      <c r="D47" s="254" t="s">
        <v>602</v>
      </c>
      <c r="E47" s="254" t="s">
        <v>601</v>
      </c>
      <c r="F47" s="254" t="s">
        <v>600</v>
      </c>
      <c r="G47" s="254" t="s">
        <v>599</v>
      </c>
      <c r="H47" s="254" t="s">
        <v>598</v>
      </c>
      <c r="I47" s="254" t="s">
        <v>597</v>
      </c>
      <c r="J47" s="254" t="s">
        <v>596</v>
      </c>
      <c r="K47" s="254" t="s">
        <v>595</v>
      </c>
      <c r="L47" s="254" t="s">
        <v>594</v>
      </c>
      <c r="M47" s="254" t="s">
        <v>593</v>
      </c>
      <c r="N47" s="146"/>
    </row>
    <row r="48" spans="1:30">
      <c r="A48" t="s">
        <v>70</v>
      </c>
      <c r="B48" s="256">
        <v>73.8</v>
      </c>
      <c r="C48" s="256">
        <v>74.5</v>
      </c>
      <c r="D48" s="256">
        <v>74.7</v>
      </c>
      <c r="E48" s="256">
        <v>75.7</v>
      </c>
      <c r="F48" s="256">
        <v>77.2</v>
      </c>
      <c r="G48" s="256">
        <v>78.8</v>
      </c>
      <c r="H48" s="256">
        <v>80.2</v>
      </c>
      <c r="I48" s="256">
        <v>81.5</v>
      </c>
      <c r="J48" s="256">
        <v>83.1</v>
      </c>
      <c r="K48" s="256">
        <v>84.8</v>
      </c>
      <c r="L48" s="256">
        <v>86.8</v>
      </c>
      <c r="M48" s="256">
        <v>88.8</v>
      </c>
      <c r="N48" s="256"/>
      <c r="O48" s="58"/>
    </row>
    <row r="49" spans="1:16">
      <c r="B49" s="146"/>
      <c r="C49" s="146"/>
      <c r="D49" s="146"/>
      <c r="E49" s="146"/>
      <c r="F49" s="146"/>
      <c r="G49" s="146"/>
      <c r="H49" s="146"/>
      <c r="I49" s="146"/>
      <c r="J49" s="146"/>
      <c r="K49" s="146"/>
      <c r="L49" s="146"/>
      <c r="M49" s="257"/>
      <c r="N49" s="146"/>
    </row>
    <row r="50" spans="1:16">
      <c r="B50" s="254" t="s">
        <v>616</v>
      </c>
      <c r="C50" s="254" t="s">
        <v>615</v>
      </c>
      <c r="D50" s="254" t="s">
        <v>614</v>
      </c>
      <c r="E50" s="254" t="s">
        <v>613</v>
      </c>
      <c r="F50" s="254" t="s">
        <v>612</v>
      </c>
      <c r="G50" s="254" t="s">
        <v>611</v>
      </c>
      <c r="H50" s="254" t="s">
        <v>610</v>
      </c>
      <c r="I50" s="254" t="s">
        <v>609</v>
      </c>
      <c r="J50" s="254" t="s">
        <v>608</v>
      </c>
      <c r="K50" s="254" t="s">
        <v>607</v>
      </c>
      <c r="L50" s="254" t="s">
        <v>606</v>
      </c>
      <c r="M50" s="254" t="s">
        <v>605</v>
      </c>
      <c r="N50" s="146"/>
    </row>
    <row r="51" spans="1:16">
      <c r="A51" t="s">
        <v>70</v>
      </c>
      <c r="B51" s="255">
        <v>56.5</v>
      </c>
      <c r="C51" s="255">
        <v>59.5</v>
      </c>
      <c r="D51" s="255">
        <v>61</v>
      </c>
      <c r="E51" s="255">
        <v>62.9</v>
      </c>
      <c r="F51" s="255">
        <v>64.900000000000006</v>
      </c>
      <c r="G51" s="255">
        <v>66.7</v>
      </c>
      <c r="H51" s="255">
        <v>68.3</v>
      </c>
      <c r="I51" s="255">
        <v>69.7</v>
      </c>
      <c r="J51" s="255">
        <v>70.8</v>
      </c>
      <c r="K51" s="255">
        <v>71.400000000000006</v>
      </c>
      <c r="L51" s="255">
        <v>72.3</v>
      </c>
      <c r="M51" s="255">
        <v>73.2</v>
      </c>
      <c r="N51" s="146"/>
    </row>
    <row r="52" spans="1:16">
      <c r="B52" s="146"/>
      <c r="C52" s="146"/>
      <c r="D52" s="146"/>
      <c r="E52" s="146"/>
      <c r="F52" s="146"/>
      <c r="G52" s="146"/>
      <c r="H52" s="146"/>
      <c r="I52" s="146"/>
      <c r="J52" s="146"/>
      <c r="K52" s="146"/>
      <c r="L52" s="146"/>
      <c r="M52" s="257"/>
      <c r="N52" s="146"/>
    </row>
    <row r="53" spans="1:16">
      <c r="B53" s="254" t="s">
        <v>628</v>
      </c>
      <c r="C53" s="254" t="s">
        <v>627</v>
      </c>
      <c r="D53" s="254" t="s">
        <v>626</v>
      </c>
      <c r="E53" s="254" t="s">
        <v>625</v>
      </c>
      <c r="F53" s="254" t="s">
        <v>624</v>
      </c>
      <c r="G53" s="254" t="s">
        <v>623</v>
      </c>
      <c r="H53" s="254" t="s">
        <v>622</v>
      </c>
      <c r="I53" s="254" t="s">
        <v>621</v>
      </c>
      <c r="J53" s="254" t="s">
        <v>620</v>
      </c>
      <c r="K53" s="254" t="s">
        <v>619</v>
      </c>
      <c r="L53" s="254" t="s">
        <v>618</v>
      </c>
      <c r="M53" s="254" t="s">
        <v>617</v>
      </c>
      <c r="N53" s="146"/>
    </row>
    <row r="54" spans="1:16">
      <c r="A54" t="s">
        <v>70</v>
      </c>
      <c r="B54" s="255">
        <v>17.8</v>
      </c>
      <c r="C54" s="255">
        <v>19.899999999999999</v>
      </c>
      <c r="D54" s="255">
        <v>22.6</v>
      </c>
      <c r="E54" s="255">
        <v>25</v>
      </c>
      <c r="F54" s="255">
        <v>27.2</v>
      </c>
      <c r="G54" s="255">
        <v>29.7</v>
      </c>
      <c r="H54" s="255">
        <v>32.799999999999997</v>
      </c>
      <c r="I54" s="255">
        <v>36.6</v>
      </c>
      <c r="J54" s="255">
        <v>40.799999999999997</v>
      </c>
      <c r="K54" s="255">
        <v>45.7</v>
      </c>
      <c r="L54" s="255">
        <v>50.1</v>
      </c>
      <c r="M54" s="255">
        <v>53.6</v>
      </c>
      <c r="N54" s="146"/>
    </row>
    <row r="56" spans="1:16">
      <c r="A56" s="36" t="s">
        <v>629</v>
      </c>
    </row>
    <row r="58" spans="1:16">
      <c r="A58" s="132"/>
      <c r="B58" s="149"/>
      <c r="C58" s="149"/>
      <c r="D58" s="149"/>
      <c r="E58" s="149"/>
    </row>
    <row r="59" spans="1:16" ht="14.25">
      <c r="A59" s="70"/>
      <c r="B59" s="943"/>
      <c r="C59" s="943"/>
      <c r="D59" s="943"/>
      <c r="E59" s="943"/>
      <c r="F59" s="943"/>
      <c r="G59" s="943"/>
      <c r="H59" s="943"/>
      <c r="I59" s="943"/>
      <c r="J59" s="943"/>
      <c r="K59" s="943"/>
      <c r="L59" s="943"/>
      <c r="M59" s="943"/>
      <c r="N59" s="943"/>
      <c r="O59" s="943"/>
      <c r="P59" s="943"/>
    </row>
    <row r="60" spans="1:16" ht="14.25">
      <c r="B60" s="942"/>
      <c r="C60" s="942"/>
      <c r="D60" s="942"/>
      <c r="E60" s="942"/>
      <c r="F60" s="942"/>
      <c r="G60" s="942"/>
      <c r="H60" s="942"/>
      <c r="I60" s="942"/>
      <c r="J60" s="942"/>
      <c r="K60" s="942"/>
      <c r="L60" s="942"/>
      <c r="M60" s="942"/>
      <c r="N60" s="942"/>
      <c r="O60" s="942"/>
      <c r="P60" s="942"/>
    </row>
  </sheetData>
  <mergeCells count="1">
    <mergeCell ref="A10:G10"/>
  </mergeCells>
  <phoneticPr fontId="15" type="noConversion"/>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tint="-0.499984740745262"/>
    <pageSetUpPr fitToPage="1"/>
  </sheetPr>
  <dimension ref="A1:AD41"/>
  <sheetViews>
    <sheetView zoomScale="115" zoomScaleNormal="115" zoomScaleSheetLayoutView="100" workbookViewId="0">
      <pane xSplit="1" topLeftCell="Y1" activePane="topRight" state="frozen"/>
      <selection pane="topRight" activeCell="AD24" sqref="AD24:AD30"/>
    </sheetView>
  </sheetViews>
  <sheetFormatPr baseColWidth="10" defaultColWidth="11.42578125" defaultRowHeight="12.75"/>
  <cols>
    <col min="1" max="1" width="54.85546875" style="1" customWidth="1"/>
    <col min="2" max="2" width="8.7109375" style="1" customWidth="1"/>
    <col min="3" max="3" width="8.85546875" style="1" customWidth="1"/>
    <col min="4" max="4" width="9.85546875" style="1" customWidth="1"/>
    <col min="5" max="15" width="8.7109375" style="1" customWidth="1"/>
    <col min="16" max="20" width="8.85546875" style="1" customWidth="1"/>
    <col min="21" max="22" width="9.140625" style="1" customWidth="1"/>
    <col min="23" max="24" width="9.42578125" style="1" customWidth="1"/>
    <col min="25" max="25" width="10" style="1" customWidth="1"/>
    <col min="26" max="31" width="11.42578125" style="1"/>
    <col min="32" max="32" width="11.85546875" style="1" bestFit="1" customWidth="1"/>
    <col min="33" max="16384" width="11.42578125" style="1"/>
  </cols>
  <sheetData>
    <row r="1" spans="1:30" s="7" customFormat="1" ht="18" customHeight="1">
      <c r="A1" s="6" t="s">
        <v>2</v>
      </c>
    </row>
    <row r="2" spans="1:30" ht="18" customHeight="1">
      <c r="A2" s="2"/>
      <c r="B2" s="59"/>
      <c r="C2" s="59"/>
      <c r="D2" s="59"/>
      <c r="E2" s="59"/>
      <c r="F2" s="59"/>
      <c r="G2" s="59"/>
      <c r="H2" s="59"/>
      <c r="I2" s="59"/>
      <c r="J2" s="59"/>
      <c r="K2" s="59"/>
      <c r="L2" s="59"/>
      <c r="M2" s="59"/>
      <c r="N2" s="59"/>
      <c r="O2" s="59"/>
      <c r="P2" s="59"/>
      <c r="Q2" s="59"/>
      <c r="R2" s="59"/>
    </row>
    <row r="3" spans="1:30" ht="15.75" customHeight="1">
      <c r="A3" s="3" t="s">
        <v>337</v>
      </c>
      <c r="B3" s="60"/>
      <c r="C3" s="60"/>
      <c r="D3" s="60"/>
      <c r="E3" s="60"/>
      <c r="F3" s="60"/>
      <c r="G3" s="60"/>
      <c r="H3" s="60"/>
      <c r="I3" s="60"/>
      <c r="J3" s="60"/>
      <c r="K3" s="60"/>
      <c r="L3" s="61"/>
      <c r="M3" s="59"/>
      <c r="N3" s="59"/>
      <c r="O3" s="59"/>
      <c r="P3" s="59"/>
      <c r="Q3" s="59"/>
      <c r="R3" s="59"/>
    </row>
    <row r="4" spans="1:30" ht="12" customHeight="1">
      <c r="A4" s="13" t="s">
        <v>112</v>
      </c>
      <c r="B4" s="60"/>
      <c r="C4" s="60"/>
      <c r="D4" s="60"/>
      <c r="E4" s="60"/>
      <c r="F4" s="60"/>
      <c r="G4" s="60"/>
      <c r="H4" s="60"/>
      <c r="I4" s="60"/>
      <c r="J4" s="60"/>
      <c r="K4" s="60"/>
      <c r="L4" s="29"/>
      <c r="M4" s="59"/>
      <c r="N4" s="59"/>
      <c r="O4" s="59"/>
      <c r="P4" s="59"/>
      <c r="Q4" s="59"/>
      <c r="R4" s="59"/>
    </row>
    <row r="5" spans="1:30">
      <c r="A5" s="30"/>
      <c r="B5" s="664">
        <v>1972</v>
      </c>
      <c r="C5" s="664">
        <v>1992</v>
      </c>
      <c r="D5" s="664">
        <v>1995</v>
      </c>
      <c r="E5" s="39">
        <v>1999</v>
      </c>
      <c r="F5" s="39">
        <v>2000</v>
      </c>
      <c r="G5" s="39">
        <v>2001</v>
      </c>
      <c r="H5" s="39">
        <v>2002</v>
      </c>
      <c r="I5" s="39">
        <v>2003</v>
      </c>
      <c r="J5" s="39">
        <v>2004</v>
      </c>
      <c r="K5" s="39">
        <v>2005</v>
      </c>
      <c r="L5" s="39">
        <v>2006</v>
      </c>
      <c r="M5" s="39">
        <v>2007</v>
      </c>
      <c r="N5" s="39">
        <v>2008</v>
      </c>
      <c r="O5" s="39">
        <v>2009</v>
      </c>
      <c r="P5" s="39">
        <v>2010</v>
      </c>
      <c r="Q5" s="39">
        <v>2011</v>
      </c>
      <c r="R5" s="39">
        <v>2012</v>
      </c>
      <c r="S5" s="39">
        <v>2013</v>
      </c>
      <c r="T5" s="39">
        <v>2014</v>
      </c>
      <c r="U5" s="39">
        <v>2015</v>
      </c>
      <c r="V5" s="39">
        <v>2016</v>
      </c>
      <c r="W5" s="39">
        <v>2017</v>
      </c>
      <c r="X5" s="39">
        <v>2018</v>
      </c>
      <c r="Y5" s="39">
        <v>2019</v>
      </c>
      <c r="Z5" s="39">
        <v>2020</v>
      </c>
      <c r="AA5" s="39">
        <v>2021</v>
      </c>
      <c r="AB5" s="39">
        <v>2022</v>
      </c>
      <c r="AC5" s="39">
        <v>2023</v>
      </c>
      <c r="AD5" s="39">
        <v>2024</v>
      </c>
    </row>
    <row r="6" spans="1:30">
      <c r="A6" s="417" t="s">
        <v>149</v>
      </c>
      <c r="B6" s="665"/>
      <c r="C6" s="665"/>
      <c r="D6" s="665"/>
      <c r="E6" s="418"/>
      <c r="F6" s="418"/>
      <c r="G6" s="418"/>
      <c r="H6" s="418"/>
      <c r="I6" s="418"/>
      <c r="J6" s="418"/>
      <c r="K6" s="418"/>
      <c r="L6" s="418"/>
      <c r="M6" s="418"/>
      <c r="N6" s="418"/>
      <c r="O6" s="418"/>
      <c r="P6" s="88"/>
      <c r="Q6" s="88"/>
      <c r="R6" s="88"/>
      <c r="S6" s="89"/>
      <c r="T6" s="89"/>
      <c r="U6" s="89"/>
      <c r="V6" s="89"/>
      <c r="W6" s="482"/>
      <c r="X6" s="482"/>
      <c r="Y6" s="482"/>
      <c r="Z6" s="482"/>
      <c r="AA6" s="482"/>
      <c r="AB6" s="482"/>
    </row>
    <row r="7" spans="1:30" ht="16.5">
      <c r="A7" s="44" t="s">
        <v>215</v>
      </c>
      <c r="B7" s="666" t="s">
        <v>30</v>
      </c>
      <c r="C7" s="666" t="s">
        <v>30</v>
      </c>
      <c r="D7" s="666" t="s">
        <v>30</v>
      </c>
      <c r="E7" s="91" t="s">
        <v>30</v>
      </c>
      <c r="F7" s="91" t="s">
        <v>30</v>
      </c>
      <c r="G7" s="91" t="s">
        <v>30</v>
      </c>
      <c r="H7" s="91" t="s">
        <v>30</v>
      </c>
      <c r="I7" s="91" t="s">
        <v>30</v>
      </c>
      <c r="J7" s="91" t="s">
        <v>30</v>
      </c>
      <c r="K7" s="91" t="s">
        <v>30</v>
      </c>
      <c r="L7" s="91" t="s">
        <v>30</v>
      </c>
      <c r="M7" s="91" t="s">
        <v>30</v>
      </c>
      <c r="N7" s="91" t="s">
        <v>30</v>
      </c>
      <c r="O7" s="91" t="s">
        <v>30</v>
      </c>
      <c r="P7" s="91" t="s">
        <v>30</v>
      </c>
      <c r="Q7" s="91" t="s">
        <v>30</v>
      </c>
      <c r="R7" s="91">
        <v>1</v>
      </c>
      <c r="S7" s="419">
        <v>1</v>
      </c>
      <c r="T7" s="419">
        <v>1</v>
      </c>
      <c r="U7" s="419">
        <v>11</v>
      </c>
      <c r="V7" s="419">
        <v>13</v>
      </c>
      <c r="W7" s="267">
        <v>14</v>
      </c>
      <c r="X7" s="267">
        <v>21</v>
      </c>
      <c r="Y7" s="267">
        <v>21</v>
      </c>
      <c r="Z7" s="267">
        <v>21</v>
      </c>
      <c r="AA7" s="267">
        <v>21</v>
      </c>
      <c r="AB7" s="267">
        <v>21</v>
      </c>
      <c r="AC7" s="267">
        <v>21</v>
      </c>
      <c r="AD7" s="267">
        <v>21</v>
      </c>
    </row>
    <row r="8" spans="1:30">
      <c r="A8" s="44" t="s">
        <v>226</v>
      </c>
      <c r="B8" s="667">
        <v>9</v>
      </c>
      <c r="C8" s="667">
        <v>9</v>
      </c>
      <c r="D8" s="667">
        <v>9</v>
      </c>
      <c r="E8" s="40">
        <v>12</v>
      </c>
      <c r="F8" s="40">
        <v>12</v>
      </c>
      <c r="G8" s="40">
        <v>14</v>
      </c>
      <c r="H8" s="40">
        <v>14</v>
      </c>
      <c r="I8" s="40">
        <v>14</v>
      </c>
      <c r="J8" s="40">
        <v>14</v>
      </c>
      <c r="K8" s="40">
        <v>14</v>
      </c>
      <c r="L8" s="40">
        <v>14</v>
      </c>
      <c r="M8" s="40">
        <v>14</v>
      </c>
      <c r="N8" s="40">
        <v>14</v>
      </c>
      <c r="O8" s="40">
        <v>16</v>
      </c>
      <c r="P8" s="40">
        <v>16</v>
      </c>
      <c r="Q8" s="62">
        <v>16</v>
      </c>
      <c r="R8" s="62">
        <v>15</v>
      </c>
      <c r="S8" s="93">
        <v>15</v>
      </c>
      <c r="T8" s="93">
        <v>15</v>
      </c>
      <c r="U8" s="93">
        <v>9</v>
      </c>
      <c r="V8" s="93">
        <v>11</v>
      </c>
      <c r="W8" s="483">
        <v>15</v>
      </c>
      <c r="X8" s="483">
        <v>11</v>
      </c>
      <c r="Y8" s="483">
        <v>13</v>
      </c>
      <c r="Z8" s="483">
        <v>14</v>
      </c>
      <c r="AA8" s="483">
        <v>14</v>
      </c>
      <c r="AB8" s="483">
        <v>14</v>
      </c>
      <c r="AC8" s="483">
        <v>14</v>
      </c>
      <c r="AD8" s="483">
        <v>14</v>
      </c>
    </row>
    <row r="9" spans="1:30">
      <c r="A9" s="44" t="s">
        <v>227</v>
      </c>
      <c r="B9" s="666" t="s">
        <v>30</v>
      </c>
      <c r="C9" s="666" t="s">
        <v>30</v>
      </c>
      <c r="D9" s="666" t="s">
        <v>30</v>
      </c>
      <c r="E9" s="62" t="s">
        <v>30</v>
      </c>
      <c r="F9" s="40">
        <v>50</v>
      </c>
      <c r="G9" s="40">
        <v>90</v>
      </c>
      <c r="H9" s="40">
        <v>120</v>
      </c>
      <c r="I9" s="40">
        <v>143</v>
      </c>
      <c r="J9" s="40">
        <v>155</v>
      </c>
      <c r="K9" s="40">
        <v>162</v>
      </c>
      <c r="L9" s="40">
        <v>164</v>
      </c>
      <c r="M9" s="40">
        <v>169</v>
      </c>
      <c r="N9" s="40">
        <v>171</v>
      </c>
      <c r="O9" s="40">
        <v>174</v>
      </c>
      <c r="P9" s="63">
        <v>181</v>
      </c>
      <c r="Q9" s="62">
        <v>191</v>
      </c>
      <c r="R9" s="62">
        <v>202</v>
      </c>
      <c r="S9" s="93">
        <v>213</v>
      </c>
      <c r="T9" s="93">
        <v>222</v>
      </c>
      <c r="U9" s="93">
        <v>226</v>
      </c>
      <c r="V9" s="93">
        <v>196</v>
      </c>
      <c r="W9" s="483">
        <v>219</v>
      </c>
      <c r="X9" s="483">
        <v>222</v>
      </c>
      <c r="Y9" s="483">
        <v>223</v>
      </c>
      <c r="Z9" s="483">
        <v>222</v>
      </c>
      <c r="AA9" s="483">
        <v>223</v>
      </c>
      <c r="AB9" s="483">
        <v>227</v>
      </c>
      <c r="AC9" s="483">
        <v>227</v>
      </c>
      <c r="AD9" s="483">
        <v>229</v>
      </c>
    </row>
    <row r="10" spans="1:30">
      <c r="A10" s="44" t="s">
        <v>228</v>
      </c>
      <c r="B10" s="666" t="s">
        <v>30</v>
      </c>
      <c r="C10" s="666" t="s">
        <v>30</v>
      </c>
      <c r="D10" s="667">
        <v>756</v>
      </c>
      <c r="E10" s="40">
        <v>1347</v>
      </c>
      <c r="F10" s="40">
        <v>1533</v>
      </c>
      <c r="G10" s="40">
        <v>1733</v>
      </c>
      <c r="H10" s="40">
        <v>2032</v>
      </c>
      <c r="I10" s="40">
        <v>2195</v>
      </c>
      <c r="J10" s="40">
        <v>2286</v>
      </c>
      <c r="K10" s="40">
        <v>2342</v>
      </c>
      <c r="L10" s="40">
        <v>2389</v>
      </c>
      <c r="M10" s="40">
        <v>2400</v>
      </c>
      <c r="N10" s="40">
        <v>2393</v>
      </c>
      <c r="O10" s="40">
        <v>2406</v>
      </c>
      <c r="P10" s="62">
        <v>2409</v>
      </c>
      <c r="Q10" s="62">
        <v>2387</v>
      </c>
      <c r="R10" s="62">
        <v>2358</v>
      </c>
      <c r="S10" s="93">
        <v>2223</v>
      </c>
      <c r="T10" s="93">
        <v>1903</v>
      </c>
      <c r="U10" s="93">
        <v>1884</v>
      </c>
      <c r="V10" s="93">
        <v>1842</v>
      </c>
      <c r="W10" s="483">
        <v>1018</v>
      </c>
      <c r="X10" s="483">
        <v>1009</v>
      </c>
      <c r="Y10" s="483">
        <v>1001</v>
      </c>
      <c r="Z10" s="483">
        <v>997</v>
      </c>
      <c r="AA10" s="483">
        <v>995</v>
      </c>
      <c r="AB10" s="483">
        <v>992</v>
      </c>
      <c r="AC10" s="483">
        <v>992</v>
      </c>
      <c r="AD10" s="483">
        <v>990</v>
      </c>
    </row>
    <row r="11" spans="1:30">
      <c r="A11" s="44" t="s">
        <v>0</v>
      </c>
      <c r="B11" s="666" t="s">
        <v>30</v>
      </c>
      <c r="C11" s="667">
        <v>9</v>
      </c>
      <c r="D11" s="667">
        <v>9</v>
      </c>
      <c r="E11" s="40">
        <v>9</v>
      </c>
      <c r="F11" s="40">
        <v>9</v>
      </c>
      <c r="G11" s="40">
        <v>8</v>
      </c>
      <c r="H11" s="40">
        <v>8</v>
      </c>
      <c r="I11" s="40">
        <v>8</v>
      </c>
      <c r="J11" s="40">
        <v>6</v>
      </c>
      <c r="K11" s="40">
        <v>6</v>
      </c>
      <c r="L11" s="40">
        <v>6</v>
      </c>
      <c r="M11" s="40">
        <v>5</v>
      </c>
      <c r="N11" s="40">
        <v>5</v>
      </c>
      <c r="O11" s="40">
        <v>5</v>
      </c>
      <c r="P11" s="63">
        <v>5</v>
      </c>
      <c r="Q11" s="62">
        <v>5</v>
      </c>
      <c r="R11" s="62">
        <v>5</v>
      </c>
      <c r="S11" s="93">
        <v>4</v>
      </c>
      <c r="T11" s="93">
        <v>4</v>
      </c>
      <c r="U11" s="93">
        <v>3</v>
      </c>
      <c r="V11" s="62" t="s">
        <v>30</v>
      </c>
      <c r="W11" s="484" t="s">
        <v>30</v>
      </c>
      <c r="X11" s="484" t="s">
        <v>30</v>
      </c>
      <c r="Y11" s="484"/>
      <c r="Z11" s="484"/>
      <c r="AA11" s="484"/>
      <c r="AB11" s="484"/>
      <c r="AC11" s="484"/>
      <c r="AD11" s="484"/>
    </row>
    <row r="12" spans="1:30" ht="16.7" customHeight="1">
      <c r="A12" s="44" t="s">
        <v>219</v>
      </c>
      <c r="B12" s="667">
        <v>95</v>
      </c>
      <c r="C12" s="667">
        <v>214</v>
      </c>
      <c r="D12" s="667">
        <v>324</v>
      </c>
      <c r="E12" s="40">
        <v>305</v>
      </c>
      <c r="F12" s="40">
        <v>241</v>
      </c>
      <c r="G12" s="40">
        <v>155</v>
      </c>
      <c r="H12" s="62" t="s">
        <v>30</v>
      </c>
      <c r="I12" s="62" t="s">
        <v>30</v>
      </c>
      <c r="J12" s="62" t="s">
        <v>30</v>
      </c>
      <c r="K12" s="62" t="s">
        <v>30</v>
      </c>
      <c r="L12" s="62" t="s">
        <v>30</v>
      </c>
      <c r="M12" s="62" t="s">
        <v>30</v>
      </c>
      <c r="N12" s="62" t="s">
        <v>30</v>
      </c>
      <c r="O12" s="62" t="s">
        <v>30</v>
      </c>
      <c r="P12" s="62" t="s">
        <v>30</v>
      </c>
      <c r="Q12" s="62" t="s">
        <v>30</v>
      </c>
      <c r="R12" s="62" t="s">
        <v>30</v>
      </c>
      <c r="S12" s="62" t="s">
        <v>30</v>
      </c>
      <c r="T12" s="62" t="s">
        <v>30</v>
      </c>
      <c r="U12" s="62" t="s">
        <v>30</v>
      </c>
      <c r="V12" s="62" t="s">
        <v>30</v>
      </c>
      <c r="W12" s="484" t="s">
        <v>30</v>
      </c>
      <c r="X12" s="484" t="s">
        <v>30</v>
      </c>
      <c r="Y12" s="484"/>
      <c r="Z12" s="484"/>
      <c r="AA12" s="484"/>
      <c r="AB12" s="484"/>
      <c r="AC12" s="484"/>
      <c r="AD12" s="484"/>
    </row>
    <row r="13" spans="1:30" ht="16.7" customHeight="1">
      <c r="A13" s="44" t="s">
        <v>220</v>
      </c>
      <c r="B13" s="666" t="s">
        <v>30</v>
      </c>
      <c r="C13" s="666" t="s">
        <v>30</v>
      </c>
      <c r="D13" s="667">
        <v>4</v>
      </c>
      <c r="E13" s="40">
        <v>5</v>
      </c>
      <c r="F13" s="91" t="s">
        <v>30</v>
      </c>
      <c r="G13" s="91" t="s">
        <v>30</v>
      </c>
      <c r="H13" s="91" t="s">
        <v>30</v>
      </c>
      <c r="I13" s="91" t="s">
        <v>30</v>
      </c>
      <c r="J13" s="91" t="s">
        <v>30</v>
      </c>
      <c r="K13" s="91" t="s">
        <v>30</v>
      </c>
      <c r="L13" s="91" t="s">
        <v>30</v>
      </c>
      <c r="M13" s="91" t="s">
        <v>30</v>
      </c>
      <c r="N13" s="91" t="s">
        <v>30</v>
      </c>
      <c r="O13" s="91" t="s">
        <v>30</v>
      </c>
      <c r="P13" s="91" t="s">
        <v>30</v>
      </c>
      <c r="Q13" s="91" t="s">
        <v>30</v>
      </c>
      <c r="R13" s="91" t="s">
        <v>30</v>
      </c>
      <c r="S13" s="91" t="s">
        <v>30</v>
      </c>
      <c r="T13" s="91" t="s">
        <v>30</v>
      </c>
      <c r="U13" s="91" t="s">
        <v>30</v>
      </c>
      <c r="V13" s="91" t="s">
        <v>30</v>
      </c>
      <c r="W13" s="615" t="s">
        <v>30</v>
      </c>
      <c r="X13" s="615" t="s">
        <v>30</v>
      </c>
      <c r="Y13" s="615"/>
      <c r="Z13" s="615"/>
      <c r="AA13" s="615"/>
      <c r="AB13" s="615"/>
      <c r="AC13" s="615"/>
      <c r="AD13" s="615"/>
    </row>
    <row r="14" spans="1:30" ht="12.95" customHeight="1">
      <c r="A14" s="617" t="s">
        <v>224</v>
      </c>
      <c r="B14" s="668"/>
      <c r="C14" s="668"/>
      <c r="D14" s="669">
        <f t="shared" ref="D14:P14" si="0">SUM(D7:D13)</f>
        <v>1102</v>
      </c>
      <c r="E14" s="619">
        <f t="shared" si="0"/>
        <v>1678</v>
      </c>
      <c r="F14" s="619">
        <f t="shared" si="0"/>
        <v>1845</v>
      </c>
      <c r="G14" s="619">
        <f t="shared" si="0"/>
        <v>2000</v>
      </c>
      <c r="H14" s="619">
        <f t="shared" si="0"/>
        <v>2174</v>
      </c>
      <c r="I14" s="619">
        <v>2360</v>
      </c>
      <c r="J14" s="619">
        <f t="shared" si="0"/>
        <v>2461</v>
      </c>
      <c r="K14" s="619">
        <v>2524</v>
      </c>
      <c r="L14" s="619">
        <f t="shared" si="0"/>
        <v>2573</v>
      </c>
      <c r="M14" s="619">
        <f t="shared" si="0"/>
        <v>2588</v>
      </c>
      <c r="N14" s="43">
        <v>2583</v>
      </c>
      <c r="O14" s="43">
        <v>2601</v>
      </c>
      <c r="P14" s="619">
        <f t="shared" si="0"/>
        <v>2611</v>
      </c>
      <c r="Q14" s="619">
        <v>2599</v>
      </c>
      <c r="R14" s="619">
        <v>2581</v>
      </c>
      <c r="S14" s="619">
        <v>2456</v>
      </c>
      <c r="T14" s="619">
        <v>2145</v>
      </c>
      <c r="U14" s="619">
        <v>2133</v>
      </c>
      <c r="V14" s="619">
        <v>2062</v>
      </c>
      <c r="W14" s="620">
        <v>1266</v>
      </c>
      <c r="X14" s="620">
        <v>1263</v>
      </c>
      <c r="Y14" s="620">
        <v>1258</v>
      </c>
      <c r="Z14" s="620">
        <v>1254</v>
      </c>
      <c r="AA14" s="620">
        <v>1253</v>
      </c>
      <c r="AB14" s="620">
        <v>1254</v>
      </c>
      <c r="AC14" s="620">
        <v>1254</v>
      </c>
      <c r="AD14" s="620">
        <v>1254</v>
      </c>
    </row>
    <row r="15" spans="1:30" ht="12.95" customHeight="1">
      <c r="A15" s="621" t="s">
        <v>334</v>
      </c>
      <c r="B15" s="670"/>
      <c r="C15" s="670"/>
      <c r="D15" s="671">
        <v>48</v>
      </c>
      <c r="E15" s="622">
        <v>111</v>
      </c>
      <c r="F15" s="622">
        <v>306</v>
      </c>
      <c r="G15" s="622">
        <v>511</v>
      </c>
      <c r="H15" s="623">
        <v>745</v>
      </c>
      <c r="I15" s="623">
        <v>934</v>
      </c>
      <c r="J15" s="623">
        <v>1028</v>
      </c>
      <c r="K15" s="623">
        <v>1103</v>
      </c>
      <c r="L15" s="623">
        <v>1162</v>
      </c>
      <c r="M15" s="623">
        <v>1199</v>
      </c>
      <c r="N15" s="623">
        <v>1224</v>
      </c>
      <c r="O15" s="623">
        <v>1263</v>
      </c>
      <c r="P15" s="624">
        <v>1302</v>
      </c>
      <c r="Q15" s="624">
        <v>1321</v>
      </c>
      <c r="R15" s="624">
        <v>1339</v>
      </c>
      <c r="S15" s="624">
        <v>1356</v>
      </c>
      <c r="T15" s="624">
        <v>1288</v>
      </c>
      <c r="U15" s="625">
        <v>1309</v>
      </c>
      <c r="V15" s="625">
        <v>1309</v>
      </c>
      <c r="W15" s="625">
        <v>1022</v>
      </c>
      <c r="X15" s="625">
        <v>1061</v>
      </c>
      <c r="Y15" s="625">
        <v>1073</v>
      </c>
      <c r="Z15" s="625">
        <v>1074</v>
      </c>
      <c r="AA15" s="625">
        <v>1075</v>
      </c>
      <c r="AB15" s="625">
        <v>1084</v>
      </c>
      <c r="AC15" s="625">
        <v>1090</v>
      </c>
      <c r="AD15" s="625">
        <v>1093</v>
      </c>
    </row>
    <row r="16" spans="1:30">
      <c r="A16" s="663" t="s">
        <v>264</v>
      </c>
      <c r="B16" s="672"/>
      <c r="C16" s="672"/>
      <c r="D16" s="673"/>
      <c r="E16" s="41"/>
      <c r="F16" s="41"/>
      <c r="G16" s="41"/>
      <c r="H16" s="41"/>
      <c r="I16" s="41"/>
      <c r="J16" s="41"/>
      <c r="K16" s="41"/>
      <c r="L16" s="41"/>
      <c r="M16" s="41"/>
      <c r="N16" s="277"/>
      <c r="O16" s="487"/>
      <c r="P16" s="488"/>
      <c r="Q16" s="488"/>
      <c r="R16" s="488"/>
      <c r="S16" s="488"/>
      <c r="T16" s="488"/>
      <c r="U16" s="488">
        <v>1</v>
      </c>
      <c r="V16" s="488">
        <v>1</v>
      </c>
      <c r="W16" s="485">
        <v>1</v>
      </c>
      <c r="X16" s="485">
        <v>1</v>
      </c>
      <c r="Y16" s="485">
        <v>1</v>
      </c>
      <c r="Z16" s="485">
        <v>1</v>
      </c>
      <c r="AA16" s="485">
        <v>1</v>
      </c>
      <c r="AB16" s="485">
        <v>1</v>
      </c>
      <c r="AC16" s="485">
        <v>1</v>
      </c>
      <c r="AD16" s="485">
        <v>1</v>
      </c>
    </row>
    <row r="17" spans="1:30" s="662" customFormat="1">
      <c r="A17" s="662" t="s">
        <v>330</v>
      </c>
      <c r="B17" s="674"/>
      <c r="C17" s="674"/>
      <c r="D17" s="675"/>
      <c r="E17" s="624">
        <v>36679</v>
      </c>
      <c r="F17" s="624">
        <v>36679</v>
      </c>
      <c r="G17" s="624">
        <v>36679</v>
      </c>
      <c r="H17" s="624">
        <v>36679</v>
      </c>
      <c r="I17" s="624">
        <v>36678</v>
      </c>
      <c r="J17" s="624">
        <v>36682</v>
      </c>
      <c r="K17" s="624">
        <f>36570+114</f>
        <v>36684</v>
      </c>
      <c r="L17" s="624">
        <f>36570+114</f>
        <v>36684</v>
      </c>
      <c r="M17" s="624">
        <v>36683</v>
      </c>
      <c r="N17" s="624">
        <v>36683</v>
      </c>
      <c r="O17" s="624">
        <v>36682</v>
      </c>
      <c r="P17" s="624">
        <v>36682</v>
      </c>
      <c r="Q17" s="624">
        <v>36680</v>
      </c>
      <c r="R17" s="624">
        <v>36700</v>
      </c>
      <c r="S17" s="624">
        <v>36681</v>
      </c>
      <c r="T17" s="624">
        <v>36681</v>
      </c>
      <c r="U17" s="624">
        <v>36658</v>
      </c>
      <c r="V17" s="624">
        <v>35885</v>
      </c>
      <c r="W17" s="624">
        <v>35416</v>
      </c>
      <c r="X17" s="624">
        <v>35357</v>
      </c>
      <c r="Y17" s="624">
        <v>34970</v>
      </c>
      <c r="Z17" s="624">
        <v>34968</v>
      </c>
      <c r="AA17" s="624">
        <v>34965</v>
      </c>
      <c r="AB17" s="624">
        <v>34955</v>
      </c>
      <c r="AC17" s="624">
        <v>34945</v>
      </c>
      <c r="AD17" s="624">
        <v>34935</v>
      </c>
    </row>
    <row r="18" spans="1:30" ht="16.5">
      <c r="A18" s="490" t="s">
        <v>265</v>
      </c>
      <c r="B18" s="676"/>
      <c r="C18" s="676"/>
      <c r="D18" s="677">
        <v>11516</v>
      </c>
      <c r="E18" s="278">
        <v>19128</v>
      </c>
      <c r="F18" s="278">
        <v>21347</v>
      </c>
      <c r="G18" s="278">
        <v>23497</v>
      </c>
      <c r="H18" s="40">
        <v>26870</v>
      </c>
      <c r="I18" s="40">
        <v>29754</v>
      </c>
      <c r="J18" s="40">
        <v>31428</v>
      </c>
      <c r="K18" s="40">
        <v>32308</v>
      </c>
      <c r="L18" s="40">
        <v>32923</v>
      </c>
      <c r="M18" s="40">
        <v>33413</v>
      </c>
      <c r="N18" s="91">
        <v>33638</v>
      </c>
      <c r="O18" s="91">
        <v>34166</v>
      </c>
      <c r="P18" s="91">
        <v>34774</v>
      </c>
      <c r="Q18" s="40">
        <v>35041</v>
      </c>
      <c r="R18" s="40">
        <v>35305</v>
      </c>
      <c r="S18" s="40">
        <v>36049</v>
      </c>
      <c r="T18" s="40">
        <v>36614</v>
      </c>
      <c r="U18" s="264">
        <v>36588</v>
      </c>
      <c r="V18" s="264">
        <v>35858</v>
      </c>
      <c r="W18" s="486">
        <v>35411</v>
      </c>
      <c r="X18" s="486">
        <v>35353</v>
      </c>
      <c r="Y18" s="486">
        <v>34966</v>
      </c>
      <c r="Z18" s="486">
        <v>34964</v>
      </c>
      <c r="AA18" s="486">
        <v>34961</v>
      </c>
      <c r="AB18" s="486">
        <v>34951</v>
      </c>
      <c r="AC18" s="486">
        <v>34941</v>
      </c>
      <c r="AD18" s="486">
        <v>34931</v>
      </c>
    </row>
    <row r="19" spans="1:30" ht="14.25">
      <c r="A19" s="621" t="s">
        <v>335</v>
      </c>
      <c r="B19" s="678"/>
      <c r="C19" s="678"/>
      <c r="D19" s="679">
        <v>475</v>
      </c>
      <c r="E19" s="623">
        <v>1058</v>
      </c>
      <c r="F19" s="623">
        <v>3289</v>
      </c>
      <c r="G19" s="623">
        <v>5728</v>
      </c>
      <c r="H19" s="623">
        <v>9161</v>
      </c>
      <c r="I19" s="623">
        <v>11958</v>
      </c>
      <c r="J19" s="623">
        <v>13362</v>
      </c>
      <c r="K19" s="623">
        <v>14404</v>
      </c>
      <c r="L19" s="623">
        <v>15145</v>
      </c>
      <c r="M19" s="623">
        <v>15850</v>
      </c>
      <c r="N19" s="623">
        <v>16337</v>
      </c>
      <c r="O19" s="623">
        <v>16970</v>
      </c>
      <c r="P19" s="624">
        <v>17732</v>
      </c>
      <c r="Q19" s="624">
        <v>18217</v>
      </c>
      <c r="R19" s="624">
        <v>18798</v>
      </c>
      <c r="S19" s="624">
        <v>20594</v>
      </c>
      <c r="T19" s="624">
        <v>22698</v>
      </c>
      <c r="U19" s="625">
        <v>23157</v>
      </c>
      <c r="V19" s="625">
        <v>23670</v>
      </c>
      <c r="W19" s="625">
        <v>28630</v>
      </c>
      <c r="X19" s="625">
        <v>29667</v>
      </c>
      <c r="Y19" s="625">
        <v>29818</v>
      </c>
      <c r="Z19" s="625">
        <v>29905</v>
      </c>
      <c r="AA19" s="625">
        <v>30089</v>
      </c>
      <c r="AB19" s="625">
        <v>30231</v>
      </c>
      <c r="AC19" s="625">
        <v>30329</v>
      </c>
      <c r="AD19" s="625">
        <v>30446</v>
      </c>
    </row>
    <row r="20" spans="1:30" ht="16.5">
      <c r="A20" s="490" t="s">
        <v>229</v>
      </c>
      <c r="B20" s="676"/>
      <c r="C20" s="676"/>
      <c r="D20" s="680">
        <v>24.6</v>
      </c>
      <c r="E20" s="626">
        <v>34</v>
      </c>
      <c r="F20" s="626">
        <v>37.1</v>
      </c>
      <c r="G20" s="626">
        <v>40.359178999999997</v>
      </c>
      <c r="H20" s="627">
        <v>45.067405000000001</v>
      </c>
      <c r="I20" s="627">
        <v>48.8</v>
      </c>
      <c r="J20" s="627">
        <v>50.748252999999998</v>
      </c>
      <c r="K20" s="627">
        <v>52.1</v>
      </c>
      <c r="L20" s="627">
        <v>53.341720000000002</v>
      </c>
      <c r="M20" s="627">
        <v>54.219687999999998</v>
      </c>
      <c r="N20" s="627">
        <v>54.561269000000003</v>
      </c>
      <c r="O20" s="627">
        <v>56.429079999999999</v>
      </c>
      <c r="P20" s="87">
        <v>57.9</v>
      </c>
      <c r="Q20" s="627">
        <v>58.8</v>
      </c>
      <c r="R20" s="627">
        <v>59.320954</v>
      </c>
      <c r="S20" s="627">
        <v>60.885562</v>
      </c>
      <c r="T20" s="627">
        <v>62.626522999999999</v>
      </c>
      <c r="U20" s="628">
        <v>62.9</v>
      </c>
      <c r="V20" s="628">
        <v>67</v>
      </c>
      <c r="W20" s="629">
        <v>67.552615000000003</v>
      </c>
      <c r="X20" s="629">
        <v>67.865622000000002</v>
      </c>
      <c r="Y20" s="629">
        <v>68.008359999999996</v>
      </c>
      <c r="Z20" s="629">
        <v>68.017605000000003</v>
      </c>
      <c r="AA20" s="629">
        <v>68.229786000000004</v>
      </c>
      <c r="AB20" s="629">
        <v>68.485633000000007</v>
      </c>
      <c r="AC20" s="629">
        <f>68644693/1000000</f>
        <v>68.644693000000004</v>
      </c>
      <c r="AD20" s="629">
        <f>68876903/1000000</f>
        <v>68.876902999999999</v>
      </c>
    </row>
    <row r="21" spans="1:30" ht="14.25">
      <c r="A21" s="630" t="s">
        <v>336</v>
      </c>
      <c r="B21" s="681"/>
      <c r="C21" s="681"/>
      <c r="D21" s="682">
        <v>3</v>
      </c>
      <c r="E21" s="90">
        <v>4.2</v>
      </c>
      <c r="F21" s="90">
        <v>13.2</v>
      </c>
      <c r="G21" s="90">
        <v>20.714338999999999</v>
      </c>
      <c r="H21" s="90">
        <v>29.689634000000002</v>
      </c>
      <c r="I21" s="90">
        <v>35.4</v>
      </c>
      <c r="J21" s="90">
        <v>37.753421000000003</v>
      </c>
      <c r="K21" s="90">
        <v>39.5</v>
      </c>
      <c r="L21" s="90">
        <v>40.918529999999997</v>
      </c>
      <c r="M21" s="90">
        <v>41.799204000000003</v>
      </c>
      <c r="N21" s="90">
        <v>42.442236000000001</v>
      </c>
      <c r="O21" s="90">
        <v>44.278928000000001</v>
      </c>
      <c r="P21" s="90">
        <v>46.4</v>
      </c>
      <c r="Q21" s="90">
        <v>47.599699999999999</v>
      </c>
      <c r="R21" s="90">
        <v>48.489448000000003</v>
      </c>
      <c r="S21" s="90">
        <v>50.484616000000003</v>
      </c>
      <c r="T21" s="90">
        <v>53.160125999999998</v>
      </c>
      <c r="U21" s="631">
        <v>54</v>
      </c>
      <c r="V21" s="631">
        <v>59.3</v>
      </c>
      <c r="W21" s="631">
        <v>63.489158000000003</v>
      </c>
      <c r="X21" s="631">
        <v>64.477166999999994</v>
      </c>
      <c r="Y21" s="631">
        <v>64.923616999999993</v>
      </c>
      <c r="Z21" s="631">
        <v>65.017315999999994</v>
      </c>
      <c r="AA21" s="631">
        <v>65.289845</v>
      </c>
      <c r="AB21" s="631">
        <v>65.733519000000001</v>
      </c>
      <c r="AC21" s="631">
        <f>65994743/1000000</f>
        <v>65.994743</v>
      </c>
      <c r="AD21" s="631">
        <f>66486964/1000000</f>
        <v>66.486964</v>
      </c>
    </row>
    <row r="22" spans="1:30">
      <c r="A22" s="489"/>
      <c r="B22" s="683"/>
      <c r="C22" s="683"/>
      <c r="D22" s="684"/>
      <c r="E22" s="658"/>
      <c r="F22" s="658"/>
      <c r="G22" s="658"/>
      <c r="H22" s="658"/>
      <c r="I22" s="658"/>
      <c r="J22" s="658"/>
      <c r="K22" s="658"/>
      <c r="L22" s="658"/>
      <c r="M22" s="658"/>
      <c r="N22" s="42"/>
      <c r="O22" s="659"/>
      <c r="P22" s="660"/>
      <c r="Q22" s="660"/>
      <c r="R22" s="660"/>
      <c r="S22" s="660"/>
      <c r="T22" s="660"/>
      <c r="U22" s="660"/>
      <c r="V22" s="660"/>
      <c r="W22" s="661"/>
      <c r="X22" s="661"/>
      <c r="Y22" s="661"/>
      <c r="Z22" s="661"/>
      <c r="AA22" s="661"/>
      <c r="AB22" s="661"/>
      <c r="AC22" s="661"/>
      <c r="AD22" s="661"/>
    </row>
    <row r="23" spans="1:30" ht="17.25">
      <c r="A23" s="417" t="s">
        <v>223</v>
      </c>
      <c r="B23" s="665"/>
      <c r="C23" s="685"/>
      <c r="D23" s="685"/>
      <c r="E23" s="420"/>
      <c r="F23" s="420"/>
      <c r="G23" s="420"/>
      <c r="H23" s="420"/>
      <c r="I23" s="420"/>
      <c r="J23" s="420"/>
      <c r="K23" s="420"/>
      <c r="L23" s="420"/>
      <c r="M23" s="420"/>
      <c r="N23" s="420"/>
      <c r="O23" s="420"/>
      <c r="P23" s="420"/>
      <c r="Q23" s="420"/>
      <c r="R23" s="88"/>
      <c r="S23" s="89"/>
      <c r="T23" s="89"/>
      <c r="U23" s="89"/>
      <c r="V23" s="89"/>
      <c r="W23" s="482"/>
      <c r="X23" s="482"/>
      <c r="Y23" s="482"/>
      <c r="Z23" s="482"/>
      <c r="AA23" s="482"/>
      <c r="AB23" s="482"/>
      <c r="AC23" s="482"/>
      <c r="AD23" s="482"/>
    </row>
    <row r="24" spans="1:30">
      <c r="A24" s="939" t="s">
        <v>576</v>
      </c>
      <c r="B24" s="667">
        <v>9289</v>
      </c>
      <c r="C24" s="667">
        <v>14596</v>
      </c>
      <c r="D24" s="667">
        <v>14490</v>
      </c>
      <c r="E24" s="40">
        <v>14885</v>
      </c>
      <c r="F24" s="40" t="s">
        <v>46</v>
      </c>
      <c r="G24" s="40" t="s">
        <v>46</v>
      </c>
      <c r="H24" s="40" t="s">
        <v>46</v>
      </c>
      <c r="I24" s="40" t="s">
        <v>46</v>
      </c>
      <c r="J24" s="40" t="s">
        <v>46</v>
      </c>
      <c r="K24" s="40" t="s">
        <v>46</v>
      </c>
      <c r="L24" s="264">
        <v>12157</v>
      </c>
      <c r="M24" s="264">
        <v>11843</v>
      </c>
      <c r="N24" s="264">
        <v>11708</v>
      </c>
      <c r="O24" s="264">
        <v>11165</v>
      </c>
      <c r="P24" s="264">
        <v>10780</v>
      </c>
      <c r="Q24" s="264">
        <v>10474</v>
      </c>
      <c r="R24" s="266">
        <v>10181</v>
      </c>
      <c r="S24" s="92">
        <v>9721</v>
      </c>
      <c r="T24" s="267">
        <v>8965</v>
      </c>
      <c r="U24" s="267">
        <v>8392</v>
      </c>
      <c r="V24" s="267">
        <v>7992</v>
      </c>
      <c r="W24" s="267">
        <v>7384</v>
      </c>
      <c r="X24" s="267">
        <v>6714</v>
      </c>
      <c r="Y24" s="267">
        <v>5882</v>
      </c>
      <c r="Z24" s="267">
        <v>5212</v>
      </c>
      <c r="AA24" s="267">
        <v>4872</v>
      </c>
      <c r="AB24" s="267">
        <v>4738</v>
      </c>
      <c r="AC24" s="267">
        <v>4637</v>
      </c>
      <c r="AD24" s="267">
        <v>4533</v>
      </c>
    </row>
    <row r="25" spans="1:30">
      <c r="A25" s="939" t="s">
        <v>577</v>
      </c>
      <c r="B25" s="667">
        <v>1243</v>
      </c>
      <c r="C25" s="667">
        <v>2478</v>
      </c>
      <c r="D25" s="667">
        <v>2298</v>
      </c>
      <c r="E25" s="40">
        <v>2165</v>
      </c>
      <c r="F25" s="40" t="s">
        <v>46</v>
      </c>
      <c r="G25" s="40" t="s">
        <v>46</v>
      </c>
      <c r="H25" s="40" t="s">
        <v>46</v>
      </c>
      <c r="I25" s="40" t="s">
        <v>46</v>
      </c>
      <c r="J25" s="40" t="s">
        <v>46</v>
      </c>
      <c r="K25" s="40" t="s">
        <v>46</v>
      </c>
      <c r="L25" s="264">
        <v>1492</v>
      </c>
      <c r="M25" s="264">
        <v>1466</v>
      </c>
      <c r="N25" s="264">
        <v>1444</v>
      </c>
      <c r="O25" s="264">
        <v>1444</v>
      </c>
      <c r="P25" s="264">
        <v>1394</v>
      </c>
      <c r="Q25" s="265">
        <v>1361</v>
      </c>
      <c r="R25" s="266">
        <v>1344</v>
      </c>
      <c r="S25" s="92">
        <v>1305</v>
      </c>
      <c r="T25" s="267">
        <v>1233</v>
      </c>
      <c r="U25" s="267">
        <v>1185</v>
      </c>
      <c r="V25" s="267">
        <v>1149</v>
      </c>
      <c r="W25" s="267">
        <v>1085</v>
      </c>
      <c r="X25" s="267">
        <v>1010</v>
      </c>
      <c r="Y25" s="267">
        <v>1182</v>
      </c>
      <c r="Z25" s="267">
        <v>1291</v>
      </c>
      <c r="AA25" s="267">
        <v>1233</v>
      </c>
      <c r="AB25" s="267">
        <v>1214</v>
      </c>
      <c r="AC25" s="267">
        <v>1207</v>
      </c>
      <c r="AD25" s="267">
        <v>1199</v>
      </c>
    </row>
    <row r="26" spans="1:30">
      <c r="A26" s="480" t="s">
        <v>262</v>
      </c>
      <c r="B26" s="666" t="s">
        <v>30</v>
      </c>
      <c r="C26" s="666" t="s">
        <v>30</v>
      </c>
      <c r="D26" s="666" t="s">
        <v>30</v>
      </c>
      <c r="E26" s="62" t="s">
        <v>30</v>
      </c>
      <c r="F26" s="62" t="s">
        <v>30</v>
      </c>
      <c r="G26" s="62" t="s">
        <v>30</v>
      </c>
      <c r="H26" s="62" t="s">
        <v>30</v>
      </c>
      <c r="I26" s="62" t="s">
        <v>30</v>
      </c>
      <c r="J26" s="62" t="s">
        <v>30</v>
      </c>
      <c r="K26" s="62" t="s">
        <v>30</v>
      </c>
      <c r="L26" s="62" t="s">
        <v>30</v>
      </c>
      <c r="M26" s="62" t="s">
        <v>30</v>
      </c>
      <c r="N26" s="62" t="s">
        <v>30</v>
      </c>
      <c r="O26" s="62" t="s">
        <v>30</v>
      </c>
      <c r="P26" s="62" t="s">
        <v>30</v>
      </c>
      <c r="Q26" s="62" t="s">
        <v>30</v>
      </c>
      <c r="R26" s="62" t="s">
        <v>30</v>
      </c>
      <c r="S26" s="62" t="s">
        <v>30</v>
      </c>
      <c r="T26" s="62" t="s">
        <v>30</v>
      </c>
      <c r="U26" s="62" t="s">
        <v>30</v>
      </c>
      <c r="V26" s="267">
        <v>11</v>
      </c>
      <c r="W26" s="267">
        <v>11</v>
      </c>
      <c r="X26" s="267">
        <v>11</v>
      </c>
      <c r="Y26" s="267">
        <v>11</v>
      </c>
      <c r="Z26" s="267">
        <v>11</v>
      </c>
      <c r="AA26" s="267">
        <v>11</v>
      </c>
      <c r="AB26" s="267">
        <v>11</v>
      </c>
      <c r="AC26" s="267">
        <v>11</v>
      </c>
      <c r="AD26" s="267">
        <v>11</v>
      </c>
    </row>
    <row r="27" spans="1:30">
      <c r="A27" s="44" t="s">
        <v>1</v>
      </c>
      <c r="B27" s="666" t="s">
        <v>30</v>
      </c>
      <c r="C27" s="666" t="s">
        <v>30</v>
      </c>
      <c r="D27" s="667">
        <v>1107</v>
      </c>
      <c r="E27" s="40">
        <v>1454</v>
      </c>
      <c r="F27" s="40" t="s">
        <v>46</v>
      </c>
      <c r="G27" s="40" t="s">
        <v>46</v>
      </c>
      <c r="H27" s="40" t="s">
        <v>46</v>
      </c>
      <c r="I27" s="40" t="s">
        <v>46</v>
      </c>
      <c r="J27" s="40" t="s">
        <v>46</v>
      </c>
      <c r="K27" s="40" t="s">
        <v>46</v>
      </c>
      <c r="L27" s="264">
        <v>2687</v>
      </c>
      <c r="M27" s="264">
        <v>2760</v>
      </c>
      <c r="N27" s="264">
        <v>2947</v>
      </c>
      <c r="O27" s="264">
        <v>3063</v>
      </c>
      <c r="P27" s="264">
        <v>3193</v>
      </c>
      <c r="Q27" s="265">
        <v>3256</v>
      </c>
      <c r="R27" s="266">
        <v>3256</v>
      </c>
      <c r="S27" s="92">
        <v>3265</v>
      </c>
      <c r="T27" s="267">
        <v>3185</v>
      </c>
      <c r="U27" s="267">
        <v>3025</v>
      </c>
      <c r="V27" s="267">
        <v>2979</v>
      </c>
      <c r="W27" s="267">
        <v>2794</v>
      </c>
      <c r="X27" s="267">
        <v>2719</v>
      </c>
      <c r="Y27" s="267">
        <v>2748</v>
      </c>
      <c r="Z27" s="267">
        <v>2803</v>
      </c>
      <c r="AA27" s="267">
        <v>2800</v>
      </c>
      <c r="AB27" s="267">
        <v>2770</v>
      </c>
      <c r="AC27" s="267">
        <v>2771</v>
      </c>
      <c r="AD27" s="267">
        <v>2739</v>
      </c>
    </row>
    <row r="28" spans="1:30" ht="16.5">
      <c r="A28" s="263" t="s">
        <v>217</v>
      </c>
      <c r="B28" s="666" t="s">
        <v>30</v>
      </c>
      <c r="C28" s="666" t="s">
        <v>30</v>
      </c>
      <c r="D28" s="666" t="s">
        <v>30</v>
      </c>
      <c r="E28" s="62" t="s">
        <v>30</v>
      </c>
      <c r="F28" s="62" t="s">
        <v>30</v>
      </c>
      <c r="G28" s="62" t="s">
        <v>30</v>
      </c>
      <c r="H28" s="62" t="s">
        <v>30</v>
      </c>
      <c r="I28" s="62" t="s">
        <v>30</v>
      </c>
      <c r="J28" s="62" t="s">
        <v>30</v>
      </c>
      <c r="K28" s="62" t="s">
        <v>30</v>
      </c>
      <c r="L28" s="62" t="s">
        <v>30</v>
      </c>
      <c r="M28" s="62" t="s">
        <v>30</v>
      </c>
      <c r="N28" s="62" t="s">
        <v>30</v>
      </c>
      <c r="O28" s="62" t="s">
        <v>30</v>
      </c>
      <c r="P28" s="91" t="s">
        <v>30</v>
      </c>
      <c r="Q28" s="91" t="s">
        <v>30</v>
      </c>
      <c r="R28" s="266">
        <v>1</v>
      </c>
      <c r="S28" s="92">
        <v>8</v>
      </c>
      <c r="T28" s="267">
        <v>9</v>
      </c>
      <c r="U28" s="267">
        <v>9</v>
      </c>
      <c r="V28" s="267">
        <v>12</v>
      </c>
      <c r="W28" s="267">
        <v>14</v>
      </c>
      <c r="X28" s="267">
        <v>19</v>
      </c>
      <c r="Y28" s="267">
        <v>25</v>
      </c>
      <c r="Z28" s="267">
        <v>25</v>
      </c>
      <c r="AA28" s="267">
        <v>25</v>
      </c>
      <c r="AB28" s="267">
        <v>25</v>
      </c>
      <c r="AC28" s="267">
        <v>26</v>
      </c>
      <c r="AD28" s="267">
        <v>25</v>
      </c>
    </row>
    <row r="29" spans="1:30">
      <c r="A29" s="481" t="s">
        <v>263</v>
      </c>
      <c r="B29" s="666" t="s">
        <v>30</v>
      </c>
      <c r="C29" s="666" t="s">
        <v>30</v>
      </c>
      <c r="D29" s="666" t="s">
        <v>30</v>
      </c>
      <c r="E29" s="91" t="s">
        <v>30</v>
      </c>
      <c r="F29" s="91" t="s">
        <v>30</v>
      </c>
      <c r="G29" s="91" t="s">
        <v>30</v>
      </c>
      <c r="H29" s="91" t="s">
        <v>30</v>
      </c>
      <c r="I29" s="91" t="s">
        <v>30</v>
      </c>
      <c r="J29" s="91" t="s">
        <v>30</v>
      </c>
      <c r="K29" s="91" t="s">
        <v>30</v>
      </c>
      <c r="L29" s="91" t="s">
        <v>30</v>
      </c>
      <c r="M29" s="91" t="s">
        <v>30</v>
      </c>
      <c r="N29" s="91" t="s">
        <v>30</v>
      </c>
      <c r="O29" s="91" t="s">
        <v>30</v>
      </c>
      <c r="P29" s="91" t="s">
        <v>30</v>
      </c>
      <c r="Q29" s="91" t="s">
        <v>30</v>
      </c>
      <c r="R29" s="91" t="s">
        <v>30</v>
      </c>
      <c r="S29" s="91" t="s">
        <v>30</v>
      </c>
      <c r="T29" s="91" t="s">
        <v>30</v>
      </c>
      <c r="U29" s="267">
        <v>59</v>
      </c>
      <c r="V29" s="267">
        <v>91</v>
      </c>
      <c r="W29" s="267">
        <v>90</v>
      </c>
      <c r="X29" s="267">
        <v>112</v>
      </c>
      <c r="Y29" s="267">
        <v>119</v>
      </c>
      <c r="Z29" s="267">
        <v>123</v>
      </c>
      <c r="AA29" s="267">
        <v>124</v>
      </c>
      <c r="AB29" s="267">
        <v>124</v>
      </c>
      <c r="AC29" s="267">
        <v>125</v>
      </c>
      <c r="AD29" s="267">
        <v>122</v>
      </c>
    </row>
    <row r="30" spans="1:30">
      <c r="A30" s="618" t="s">
        <v>225</v>
      </c>
      <c r="B30" s="686">
        <f>SUM(B24:B28)</f>
        <v>10532</v>
      </c>
      <c r="C30" s="686">
        <f>SUM(C24:C28)</f>
        <v>17074</v>
      </c>
      <c r="D30" s="686">
        <f>SUM(D24:D28)</f>
        <v>17895</v>
      </c>
      <c r="E30" s="616">
        <f>SUM(E24:E28)</f>
        <v>18504</v>
      </c>
      <c r="F30" s="616" t="s">
        <v>46</v>
      </c>
      <c r="G30" s="616" t="s">
        <v>46</v>
      </c>
      <c r="H30" s="616" t="s">
        <v>46</v>
      </c>
      <c r="I30" s="616" t="s">
        <v>46</v>
      </c>
      <c r="J30" s="616" t="s">
        <v>46</v>
      </c>
      <c r="K30" s="616" t="s">
        <v>46</v>
      </c>
      <c r="L30" s="616">
        <f>SUM(L24:L28)</f>
        <v>16336</v>
      </c>
      <c r="M30" s="616">
        <f>SUM(M24:M28)</f>
        <v>16069</v>
      </c>
      <c r="N30" s="616">
        <f>SUM(N24:N28)</f>
        <v>16099</v>
      </c>
      <c r="O30" s="616">
        <f t="shared" ref="O30:T30" si="1">SUM(O24:O28)</f>
        <v>15672</v>
      </c>
      <c r="P30" s="616">
        <f t="shared" si="1"/>
        <v>15367</v>
      </c>
      <c r="Q30" s="616">
        <f t="shared" si="1"/>
        <v>15091</v>
      </c>
      <c r="R30" s="616">
        <f t="shared" si="1"/>
        <v>14782</v>
      </c>
      <c r="S30" s="616">
        <f t="shared" si="1"/>
        <v>14299</v>
      </c>
      <c r="T30" s="616">
        <f t="shared" si="1"/>
        <v>13392</v>
      </c>
      <c r="U30" s="616">
        <f>SUM(U24:U29)</f>
        <v>12670</v>
      </c>
      <c r="V30" s="616">
        <v>12234</v>
      </c>
      <c r="W30" s="616">
        <v>11378</v>
      </c>
      <c r="X30" s="616">
        <v>10585</v>
      </c>
      <c r="Y30" s="616">
        <v>9967</v>
      </c>
      <c r="Z30" s="616">
        <v>9465</v>
      </c>
      <c r="AA30" s="616">
        <v>9065</v>
      </c>
      <c r="AB30" s="616">
        <v>8882</v>
      </c>
      <c r="AC30" s="616">
        <v>8777</v>
      </c>
      <c r="AD30" s="616">
        <v>8629</v>
      </c>
    </row>
    <row r="31" spans="1:30" ht="12.95" customHeight="1">
      <c r="A31" s="10" t="s">
        <v>204</v>
      </c>
      <c r="B31" s="11"/>
      <c r="C31" s="4"/>
      <c r="D31" s="4"/>
      <c r="E31" s="4"/>
      <c r="F31" s="4"/>
      <c r="G31" s="4"/>
      <c r="H31" s="5"/>
      <c r="I31" s="5"/>
      <c r="J31" s="8"/>
      <c r="K31" s="8"/>
      <c r="L31" s="955"/>
      <c r="M31" s="955"/>
      <c r="N31" s="955"/>
      <c r="O31" s="955"/>
      <c r="P31" s="9"/>
      <c r="Q31" s="59"/>
      <c r="R31" s="59"/>
    </row>
    <row r="32" spans="1:30" ht="12.95" customHeight="1">
      <c r="A32" s="10" t="s">
        <v>205</v>
      </c>
      <c r="B32" s="11"/>
      <c r="C32" s="4"/>
      <c r="D32" s="4"/>
      <c r="E32" s="4"/>
      <c r="F32" s="4"/>
      <c r="G32" s="4"/>
      <c r="H32" s="5"/>
      <c r="I32" s="5"/>
      <c r="J32" s="8"/>
      <c r="K32" s="8"/>
      <c r="L32" s="955"/>
      <c r="M32" s="955"/>
      <c r="N32" s="955"/>
      <c r="O32" s="955"/>
      <c r="P32" s="9"/>
      <c r="Q32" s="59"/>
      <c r="R32" s="59"/>
    </row>
    <row r="33" spans="1:18" ht="12.95" customHeight="1">
      <c r="A33" s="10" t="s">
        <v>206</v>
      </c>
      <c r="B33" s="11"/>
      <c r="C33" s="4"/>
      <c r="D33" s="4"/>
      <c r="E33" s="4"/>
      <c r="F33" s="4"/>
      <c r="G33" s="4"/>
      <c r="H33" s="5"/>
      <c r="I33" s="5"/>
      <c r="J33" s="8"/>
      <c r="K33" s="8"/>
      <c r="L33" s="955"/>
      <c r="M33" s="955"/>
      <c r="N33" s="955"/>
      <c r="O33" s="955"/>
      <c r="P33" s="9"/>
      <c r="Q33" s="59"/>
      <c r="R33" s="59"/>
    </row>
    <row r="34" spans="1:18" ht="12.95" customHeight="1">
      <c r="A34" s="10" t="s">
        <v>216</v>
      </c>
      <c r="B34" s="11"/>
      <c r="C34" s="4"/>
      <c r="D34" s="4"/>
      <c r="E34" s="4"/>
      <c r="F34" s="4"/>
      <c r="G34" s="4"/>
      <c r="H34" s="5"/>
      <c r="I34" s="5"/>
      <c r="J34" s="8"/>
      <c r="K34" s="8"/>
      <c r="L34" s="9"/>
      <c r="M34" s="9"/>
      <c r="N34" s="9"/>
      <c r="O34" s="9"/>
      <c r="P34" s="9"/>
      <c r="Q34" s="59"/>
      <c r="R34" s="59"/>
    </row>
    <row r="35" spans="1:18" ht="12.95" customHeight="1">
      <c r="A35" s="10" t="s">
        <v>218</v>
      </c>
      <c r="B35" s="11"/>
      <c r="C35" s="4"/>
      <c r="D35" s="4"/>
      <c r="E35" s="4"/>
      <c r="F35" s="4"/>
      <c r="G35" s="4"/>
      <c r="H35" s="5"/>
      <c r="I35" s="5"/>
      <c r="J35" s="8"/>
      <c r="K35" s="8"/>
      <c r="L35" s="9"/>
      <c r="M35" s="9"/>
      <c r="N35" s="9"/>
      <c r="O35" s="9"/>
      <c r="P35" s="9"/>
      <c r="Q35" s="64"/>
      <c r="R35" s="59"/>
    </row>
    <row r="36" spans="1:18" ht="12.95" customHeight="1">
      <c r="A36" s="275" t="s">
        <v>221</v>
      </c>
      <c r="B36" s="12"/>
      <c r="C36" s="12"/>
      <c r="D36" s="12"/>
      <c r="E36" s="12"/>
      <c r="F36" s="12"/>
      <c r="G36" s="12"/>
      <c r="H36" s="59"/>
      <c r="I36" s="59"/>
      <c r="J36" s="59"/>
      <c r="K36" s="59"/>
      <c r="L36" s="5"/>
      <c r="M36" s="59"/>
      <c r="N36" s="59"/>
      <c r="O36" s="59"/>
      <c r="P36" s="64"/>
      <c r="Q36" s="64"/>
      <c r="R36" s="59"/>
    </row>
    <row r="37" spans="1:18">
      <c r="A37" s="10" t="s">
        <v>222</v>
      </c>
    </row>
    <row r="41" spans="1:18">
      <c r="F41" s="1" t="s">
        <v>112</v>
      </c>
    </row>
  </sheetData>
  <mergeCells count="3">
    <mergeCell ref="L33:O33"/>
    <mergeCell ref="L31:O31"/>
    <mergeCell ref="L32:O32"/>
  </mergeCells>
  <phoneticPr fontId="15" type="noConversion"/>
  <pageMargins left="0.59055118110236227" right="0.59055118110236227" top="0.98425196850393704" bottom="0.98425196850393704" header="0.51181102362204722" footer="0.51181102362204722"/>
  <pageSetup paperSize="8" scale="85" orientation="landscape" r:id="rId1"/>
  <headerFooter alignWithMargins="0"/>
  <colBreaks count="1" manualBreakCount="1">
    <brk id="16"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S304"/>
  <sheetViews>
    <sheetView topLeftCell="B1" workbookViewId="0">
      <pane xSplit="1" ySplit="5" topLeftCell="AR6" activePane="bottomRight" state="frozen"/>
      <selection activeCell="B1" sqref="B1"/>
      <selection pane="topRight" activeCell="C1" sqref="C1"/>
      <selection pane="bottomLeft" activeCell="B6" sqref="B6"/>
      <selection pane="bottomRight" activeCell="AV24" sqref="AV24"/>
    </sheetView>
  </sheetViews>
  <sheetFormatPr baseColWidth="10" defaultRowHeight="12.75"/>
  <cols>
    <col min="1" max="1" width="10.7109375" customWidth="1"/>
    <col min="2" max="2" width="85.7109375" customWidth="1"/>
    <col min="254" max="254" width="10.7109375" customWidth="1"/>
    <col min="255" max="255" width="85.7109375" customWidth="1"/>
    <col min="510" max="510" width="10.7109375" customWidth="1"/>
    <col min="511" max="511" width="85.7109375" customWidth="1"/>
    <col min="766" max="766" width="10.7109375" customWidth="1"/>
    <col min="767" max="767" width="85.7109375" customWidth="1"/>
    <col min="1022" max="1022" width="10.7109375" customWidth="1"/>
    <col min="1023" max="1023" width="85.7109375" customWidth="1"/>
    <col min="1278" max="1278" width="10.7109375" customWidth="1"/>
    <col min="1279" max="1279" width="85.7109375" customWidth="1"/>
    <col min="1534" max="1534" width="10.7109375" customWidth="1"/>
    <col min="1535" max="1535" width="85.7109375" customWidth="1"/>
    <col min="1790" max="1790" width="10.7109375" customWidth="1"/>
    <col min="1791" max="1791" width="85.7109375" customWidth="1"/>
    <col min="2046" max="2046" width="10.7109375" customWidth="1"/>
    <col min="2047" max="2047" width="85.7109375" customWidth="1"/>
    <col min="2302" max="2302" width="10.7109375" customWidth="1"/>
    <col min="2303" max="2303" width="85.7109375" customWidth="1"/>
    <col min="2558" max="2558" width="10.7109375" customWidth="1"/>
    <col min="2559" max="2559" width="85.7109375" customWidth="1"/>
    <col min="2814" max="2814" width="10.7109375" customWidth="1"/>
    <col min="2815" max="2815" width="85.7109375" customWidth="1"/>
    <col min="3070" max="3070" width="10.7109375" customWidth="1"/>
    <col min="3071" max="3071" width="85.7109375" customWidth="1"/>
    <col min="3326" max="3326" width="10.7109375" customWidth="1"/>
    <col min="3327" max="3327" width="85.7109375" customWidth="1"/>
    <col min="3582" max="3582" width="10.7109375" customWidth="1"/>
    <col min="3583" max="3583" width="85.7109375" customWidth="1"/>
    <col min="3838" max="3838" width="10.7109375" customWidth="1"/>
    <col min="3839" max="3839" width="85.7109375" customWidth="1"/>
    <col min="4094" max="4094" width="10.7109375" customWidth="1"/>
    <col min="4095" max="4095" width="85.7109375" customWidth="1"/>
    <col min="4350" max="4350" width="10.7109375" customWidth="1"/>
    <col min="4351" max="4351" width="85.7109375" customWidth="1"/>
    <col min="4606" max="4606" width="10.7109375" customWidth="1"/>
    <col min="4607" max="4607" width="85.7109375" customWidth="1"/>
    <col min="4862" max="4862" width="10.7109375" customWidth="1"/>
    <col min="4863" max="4863" width="85.7109375" customWidth="1"/>
    <col min="5118" max="5118" width="10.7109375" customWidth="1"/>
    <col min="5119" max="5119" width="85.7109375" customWidth="1"/>
    <col min="5374" max="5374" width="10.7109375" customWidth="1"/>
    <col min="5375" max="5375" width="85.7109375" customWidth="1"/>
    <col min="5630" max="5630" width="10.7109375" customWidth="1"/>
    <col min="5631" max="5631" width="85.7109375" customWidth="1"/>
    <col min="5886" max="5886" width="10.7109375" customWidth="1"/>
    <col min="5887" max="5887" width="85.7109375" customWidth="1"/>
    <col min="6142" max="6142" width="10.7109375" customWidth="1"/>
    <col min="6143" max="6143" width="85.7109375" customWidth="1"/>
    <col min="6398" max="6398" width="10.7109375" customWidth="1"/>
    <col min="6399" max="6399" width="85.7109375" customWidth="1"/>
    <col min="6654" max="6654" width="10.7109375" customWidth="1"/>
    <col min="6655" max="6655" width="85.7109375" customWidth="1"/>
    <col min="6910" max="6910" width="10.7109375" customWidth="1"/>
    <col min="6911" max="6911" width="85.7109375" customWidth="1"/>
    <col min="7166" max="7166" width="10.7109375" customWidth="1"/>
    <col min="7167" max="7167" width="85.7109375" customWidth="1"/>
    <col min="7422" max="7422" width="10.7109375" customWidth="1"/>
    <col min="7423" max="7423" width="85.7109375" customWidth="1"/>
    <col min="7678" max="7678" width="10.7109375" customWidth="1"/>
    <col min="7679" max="7679" width="85.7109375" customWidth="1"/>
    <col min="7934" max="7934" width="10.7109375" customWidth="1"/>
    <col min="7935" max="7935" width="85.7109375" customWidth="1"/>
    <col min="8190" max="8190" width="10.7109375" customWidth="1"/>
    <col min="8191" max="8191" width="85.7109375" customWidth="1"/>
    <col min="8446" max="8446" width="10.7109375" customWidth="1"/>
    <col min="8447" max="8447" width="85.7109375" customWidth="1"/>
    <col min="8702" max="8702" width="10.7109375" customWidth="1"/>
    <col min="8703" max="8703" width="85.7109375" customWidth="1"/>
    <col min="8958" max="8958" width="10.7109375" customWidth="1"/>
    <col min="8959" max="8959" width="85.7109375" customWidth="1"/>
    <col min="9214" max="9214" width="10.7109375" customWidth="1"/>
    <col min="9215" max="9215" width="85.7109375" customWidth="1"/>
    <col min="9470" max="9470" width="10.7109375" customWidth="1"/>
    <col min="9471" max="9471" width="85.7109375" customWidth="1"/>
    <col min="9726" max="9726" width="10.7109375" customWidth="1"/>
    <col min="9727" max="9727" width="85.7109375" customWidth="1"/>
    <col min="9982" max="9982" width="10.7109375" customWidth="1"/>
    <col min="9983" max="9983" width="85.7109375" customWidth="1"/>
    <col min="10238" max="10238" width="10.7109375" customWidth="1"/>
    <col min="10239" max="10239" width="85.7109375" customWidth="1"/>
    <col min="10494" max="10494" width="10.7109375" customWidth="1"/>
    <col min="10495" max="10495" width="85.7109375" customWidth="1"/>
    <col min="10750" max="10750" width="10.7109375" customWidth="1"/>
    <col min="10751" max="10751" width="85.7109375" customWidth="1"/>
    <col min="11006" max="11006" width="10.7109375" customWidth="1"/>
    <col min="11007" max="11007" width="85.7109375" customWidth="1"/>
    <col min="11262" max="11262" width="10.7109375" customWidth="1"/>
    <col min="11263" max="11263" width="85.7109375" customWidth="1"/>
    <col min="11518" max="11518" width="10.7109375" customWidth="1"/>
    <col min="11519" max="11519" width="85.7109375" customWidth="1"/>
    <col min="11774" max="11774" width="10.7109375" customWidth="1"/>
    <col min="11775" max="11775" width="85.7109375" customWidth="1"/>
    <col min="12030" max="12030" width="10.7109375" customWidth="1"/>
    <col min="12031" max="12031" width="85.7109375" customWidth="1"/>
    <col min="12286" max="12286" width="10.7109375" customWidth="1"/>
    <col min="12287" max="12287" width="85.7109375" customWidth="1"/>
    <col min="12542" max="12542" width="10.7109375" customWidth="1"/>
    <col min="12543" max="12543" width="85.7109375" customWidth="1"/>
    <col min="12798" max="12798" width="10.7109375" customWidth="1"/>
    <col min="12799" max="12799" width="85.7109375" customWidth="1"/>
    <col min="13054" max="13054" width="10.7109375" customWidth="1"/>
    <col min="13055" max="13055" width="85.7109375" customWidth="1"/>
    <col min="13310" max="13310" width="10.7109375" customWidth="1"/>
    <col min="13311" max="13311" width="85.7109375" customWidth="1"/>
    <col min="13566" max="13566" width="10.7109375" customWidth="1"/>
    <col min="13567" max="13567" width="85.7109375" customWidth="1"/>
    <col min="13822" max="13822" width="10.7109375" customWidth="1"/>
    <col min="13823" max="13823" width="85.7109375" customWidth="1"/>
    <col min="14078" max="14078" width="10.7109375" customWidth="1"/>
    <col min="14079" max="14079" width="85.7109375" customWidth="1"/>
    <col min="14334" max="14334" width="10.7109375" customWidth="1"/>
    <col min="14335" max="14335" width="85.7109375" customWidth="1"/>
    <col min="14590" max="14590" width="10.7109375" customWidth="1"/>
    <col min="14591" max="14591" width="85.7109375" customWidth="1"/>
    <col min="14846" max="14846" width="10.7109375" customWidth="1"/>
    <col min="14847" max="14847" width="85.7109375" customWidth="1"/>
    <col min="15102" max="15102" width="10.7109375" customWidth="1"/>
    <col min="15103" max="15103" width="85.7109375" customWidth="1"/>
    <col min="15358" max="15358" width="10.7109375" customWidth="1"/>
    <col min="15359" max="15359" width="85.7109375" customWidth="1"/>
    <col min="15614" max="15614" width="10.7109375" customWidth="1"/>
    <col min="15615" max="15615" width="85.7109375" customWidth="1"/>
    <col min="15870" max="15870" width="10.7109375" customWidth="1"/>
    <col min="15871" max="15871" width="85.7109375" customWidth="1"/>
    <col min="16126" max="16126" width="10.7109375" customWidth="1"/>
    <col min="16127" max="16127" width="85.7109375" customWidth="1"/>
  </cols>
  <sheetData>
    <row r="1" spans="1:253" ht="18">
      <c r="A1" s="839"/>
      <c r="B1" s="73" t="s">
        <v>45</v>
      </c>
    </row>
    <row r="2" spans="1:253">
      <c r="B2" s="823"/>
    </row>
    <row r="3" spans="1:253" ht="15.75">
      <c r="B3" s="72" t="s">
        <v>37</v>
      </c>
    </row>
    <row r="4" spans="1:253">
      <c r="B4" s="71" t="s">
        <v>212</v>
      </c>
    </row>
    <row r="5" spans="1:253" ht="15">
      <c r="C5" s="839">
        <v>1978</v>
      </c>
      <c r="D5" s="839">
        <v>1979</v>
      </c>
      <c r="E5" s="839">
        <v>1980</v>
      </c>
      <c r="F5" s="839">
        <v>1981</v>
      </c>
      <c r="G5" s="839">
        <v>1982</v>
      </c>
      <c r="H5" s="839">
        <v>1983</v>
      </c>
      <c r="I5" s="839">
        <v>1984</v>
      </c>
      <c r="J5" s="839">
        <v>1985</v>
      </c>
      <c r="K5" s="839">
        <v>1986</v>
      </c>
      <c r="L5" s="839">
        <v>1987</v>
      </c>
      <c r="M5" s="839">
        <v>1988</v>
      </c>
      <c r="N5" s="839">
        <v>1989</v>
      </c>
      <c r="O5" s="839">
        <v>1990</v>
      </c>
      <c r="P5" s="839">
        <v>1991</v>
      </c>
      <c r="Q5" s="839">
        <v>1992</v>
      </c>
      <c r="R5" s="839">
        <v>1993</v>
      </c>
      <c r="S5" s="839">
        <v>1994</v>
      </c>
      <c r="T5" s="839">
        <v>1995</v>
      </c>
      <c r="U5" s="839">
        <v>1996</v>
      </c>
      <c r="V5" s="839">
        <v>1997</v>
      </c>
      <c r="W5" s="839">
        <v>1998</v>
      </c>
      <c r="X5" s="839">
        <v>1999</v>
      </c>
      <c r="Y5" s="839">
        <v>2000</v>
      </c>
      <c r="Z5" s="839">
        <v>2001</v>
      </c>
      <c r="AA5" s="839">
        <v>2002</v>
      </c>
      <c r="AB5" s="839">
        <v>2003</v>
      </c>
      <c r="AC5" s="839">
        <v>2004</v>
      </c>
      <c r="AD5" s="839">
        <v>2005</v>
      </c>
      <c r="AE5" s="839">
        <v>2006</v>
      </c>
      <c r="AF5" s="839">
        <v>2007</v>
      </c>
      <c r="AG5" s="839">
        <v>2008</v>
      </c>
      <c r="AH5" s="839">
        <v>2009</v>
      </c>
      <c r="AI5" s="839">
        <v>2010</v>
      </c>
      <c r="AJ5" s="839">
        <v>2011</v>
      </c>
      <c r="AK5" s="839">
        <v>2012</v>
      </c>
      <c r="AL5" s="839">
        <v>2013</v>
      </c>
      <c r="AM5" s="839">
        <v>2014</v>
      </c>
      <c r="AN5" s="839">
        <v>2015</v>
      </c>
      <c r="AO5" s="839">
        <v>2016</v>
      </c>
      <c r="AP5" s="839">
        <v>2017</v>
      </c>
      <c r="AQ5" s="839">
        <v>2018</v>
      </c>
      <c r="AR5" s="839">
        <v>2019</v>
      </c>
      <c r="AS5" s="839">
        <v>2020</v>
      </c>
      <c r="AT5" s="839">
        <v>2021</v>
      </c>
      <c r="AU5" s="839">
        <v>2022</v>
      </c>
      <c r="AV5" s="971">
        <v>2023</v>
      </c>
      <c r="AW5" s="839"/>
      <c r="AX5" s="839"/>
      <c r="AY5" s="839"/>
      <c r="AZ5" s="839"/>
      <c r="BA5" s="839"/>
      <c r="BB5" s="839"/>
      <c r="BC5" s="839"/>
      <c r="BD5" s="839"/>
      <c r="BE5" s="839"/>
      <c r="BF5" s="839"/>
      <c r="BG5" s="839"/>
      <c r="BH5" s="839"/>
      <c r="BI5" s="839"/>
      <c r="BJ5" s="839"/>
      <c r="BK5" s="839"/>
      <c r="BL5" s="839"/>
      <c r="BM5" s="839"/>
      <c r="BN5" s="839"/>
      <c r="BO5" s="839"/>
      <c r="BP5" s="839"/>
      <c r="BQ5" s="839"/>
      <c r="BR5" s="839"/>
      <c r="BS5" s="839"/>
      <c r="BT5" s="839"/>
      <c r="BU5" s="839"/>
      <c r="BV5" s="839"/>
      <c r="BW5" s="839"/>
    </row>
    <row r="6" spans="1:253" s="840" customFormat="1">
      <c r="A6"/>
      <c r="B6" s="78" t="s">
        <v>445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row>
    <row r="7" spans="1:253" s="840" customFormat="1">
      <c r="A7"/>
      <c r="B7" s="78" t="s">
        <v>38</v>
      </c>
      <c r="C7" s="58">
        <v>10.6745</v>
      </c>
      <c r="D7" s="58">
        <v>12.470700000000001</v>
      </c>
      <c r="E7" s="58">
        <v>14.659800000000001</v>
      </c>
      <c r="F7" s="58">
        <v>17.3949</v>
      </c>
      <c r="G7" s="58">
        <v>20.2271</v>
      </c>
      <c r="H7" s="58">
        <v>23.241900000000001</v>
      </c>
      <c r="I7" s="58">
        <v>25.952999999999999</v>
      </c>
      <c r="J7" s="58">
        <v>28.892800000000001</v>
      </c>
      <c r="K7" s="58">
        <v>34.079000000000001</v>
      </c>
      <c r="L7" s="58">
        <v>35.448599999999999</v>
      </c>
      <c r="M7" s="58">
        <v>37.793999999999997</v>
      </c>
      <c r="N7" s="58">
        <v>38.463500000000003</v>
      </c>
      <c r="O7" s="58">
        <v>40.836300000000001</v>
      </c>
      <c r="P7" s="58">
        <v>43.238300000000002</v>
      </c>
      <c r="Q7" s="58">
        <v>46.255800000000001</v>
      </c>
      <c r="R7" s="58">
        <v>47.462499999999999</v>
      </c>
      <c r="S7" s="58">
        <v>50.251100000000001</v>
      </c>
      <c r="T7" s="58">
        <v>54.191200000000002</v>
      </c>
      <c r="U7" s="58">
        <v>57.903599999999997</v>
      </c>
      <c r="V7" s="58">
        <v>60.526600000000002</v>
      </c>
      <c r="W7" s="58">
        <v>62.491</v>
      </c>
      <c r="X7" s="58">
        <v>65.873400000000004</v>
      </c>
      <c r="Y7" s="58">
        <v>70.979399999999998</v>
      </c>
      <c r="Z7" s="58">
        <v>70.882000000000005</v>
      </c>
      <c r="AA7" s="58">
        <v>76.4054</v>
      </c>
      <c r="AB7" s="58">
        <v>80.687899999999999</v>
      </c>
      <c r="AC7" s="58">
        <v>84.271799999999999</v>
      </c>
      <c r="AD7" s="58">
        <v>88.101900000000001</v>
      </c>
      <c r="AE7" s="58">
        <v>92.996300000000005</v>
      </c>
      <c r="AF7" s="58">
        <v>97.703599999999994</v>
      </c>
      <c r="AG7" s="58">
        <v>103.2944</v>
      </c>
      <c r="AH7" s="58">
        <v>108.9088</v>
      </c>
      <c r="AI7" s="58">
        <v>113.22239999999999</v>
      </c>
      <c r="AJ7" s="58">
        <v>115.6455</v>
      </c>
      <c r="AK7" s="58">
        <v>119.3212</v>
      </c>
      <c r="AL7" s="58">
        <v>122.8477</v>
      </c>
      <c r="AM7" s="58">
        <v>125.7998</v>
      </c>
      <c r="AN7" s="58">
        <v>126.5778</v>
      </c>
      <c r="AO7" s="58">
        <v>127.2766</v>
      </c>
      <c r="AP7" s="58">
        <v>130.48949999999999</v>
      </c>
      <c r="AQ7" s="58">
        <v>131.16679999999999</v>
      </c>
      <c r="AR7" s="58">
        <v>133.61250000000001</v>
      </c>
      <c r="AS7" s="58">
        <v>132.89240000000001</v>
      </c>
      <c r="AT7" s="58">
        <v>138.1224</v>
      </c>
      <c r="AU7" s="256">
        <v>147.47300000000001</v>
      </c>
      <c r="AV7" s="58">
        <v>153.7064</v>
      </c>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row>
    <row r="8" spans="1:253" s="840" customFormat="1">
      <c r="A8"/>
      <c r="B8" s="78" t="s">
        <v>446</v>
      </c>
      <c r="C8" s="58">
        <v>4.2885999999999997</v>
      </c>
      <c r="D8" s="58">
        <v>5.0404</v>
      </c>
      <c r="E8" s="58">
        <v>6.0613000000000001</v>
      </c>
      <c r="F8" s="58">
        <v>7.2028999999999996</v>
      </c>
      <c r="G8" s="58">
        <v>8.0676000000000005</v>
      </c>
      <c r="H8" s="58">
        <v>9.2152999999999992</v>
      </c>
      <c r="I8" s="58">
        <v>10.261799999999999</v>
      </c>
      <c r="J8" s="58">
        <v>11.7836</v>
      </c>
      <c r="K8" s="58">
        <v>14.004899999999999</v>
      </c>
      <c r="L8" s="58">
        <v>14.5131</v>
      </c>
      <c r="M8" s="58">
        <v>15.586600000000001</v>
      </c>
      <c r="N8" s="58">
        <v>15.2066</v>
      </c>
      <c r="O8" s="58">
        <v>16.007400000000001</v>
      </c>
      <c r="P8" s="58">
        <v>16.690899999999999</v>
      </c>
      <c r="Q8" s="58">
        <v>17.858599999999999</v>
      </c>
      <c r="R8" s="58">
        <v>18.247499999999999</v>
      </c>
      <c r="S8" s="58">
        <v>19.7714</v>
      </c>
      <c r="T8" s="58">
        <v>21.6631</v>
      </c>
      <c r="U8" s="58">
        <v>23.766100000000002</v>
      </c>
      <c r="V8" s="58">
        <v>25.5426</v>
      </c>
      <c r="W8" s="58">
        <v>25.928599999999999</v>
      </c>
      <c r="X8" s="58">
        <v>26.552900000000001</v>
      </c>
      <c r="Y8" s="58">
        <v>29.442799999999998</v>
      </c>
      <c r="Z8" s="58">
        <v>27.728999999999999</v>
      </c>
      <c r="AA8" s="58">
        <v>30.802499999999998</v>
      </c>
      <c r="AB8" s="58">
        <v>32.263599999999997</v>
      </c>
      <c r="AC8" s="58">
        <v>34.091700000000003</v>
      </c>
      <c r="AD8" s="58">
        <v>35.197499999999998</v>
      </c>
      <c r="AE8" s="58">
        <v>37.477499999999999</v>
      </c>
      <c r="AF8" s="58">
        <v>37.913800000000002</v>
      </c>
      <c r="AG8" s="58">
        <v>39.1233</v>
      </c>
      <c r="AH8" s="58">
        <v>41.704700000000003</v>
      </c>
      <c r="AI8" s="58">
        <v>44.581699999999998</v>
      </c>
      <c r="AJ8" s="58">
        <v>44.975299999999997</v>
      </c>
      <c r="AK8" s="58">
        <v>46.771700000000003</v>
      </c>
      <c r="AL8" s="58">
        <v>47.822499999999998</v>
      </c>
      <c r="AM8" s="58">
        <v>48.236600000000003</v>
      </c>
      <c r="AN8" s="58">
        <v>47.744799999999998</v>
      </c>
      <c r="AO8" s="58">
        <v>47.9223</v>
      </c>
      <c r="AP8" s="58">
        <v>49.242100000000001</v>
      </c>
      <c r="AQ8" s="58">
        <v>50.142899999999997</v>
      </c>
      <c r="AR8" s="58">
        <v>50.988500000000002</v>
      </c>
      <c r="AS8" s="58">
        <v>48.915399999999998</v>
      </c>
      <c r="AT8" s="58">
        <v>51.7254</v>
      </c>
      <c r="AU8" s="256">
        <v>56.415999999999997</v>
      </c>
      <c r="AV8" s="58">
        <v>58.287399999999998</v>
      </c>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row>
    <row r="9" spans="1:253" s="840" customFormat="1">
      <c r="A9"/>
      <c r="B9" s="78" t="s">
        <v>127</v>
      </c>
      <c r="C9" s="58">
        <v>6.3365</v>
      </c>
      <c r="D9" s="58">
        <v>7.3780999999999999</v>
      </c>
      <c r="E9" s="58">
        <v>8.5340000000000007</v>
      </c>
      <c r="F9" s="58">
        <v>10.114599999999999</v>
      </c>
      <c r="G9" s="58">
        <v>12.0669</v>
      </c>
      <c r="H9" s="58">
        <v>13.914400000000001</v>
      </c>
      <c r="I9" s="58">
        <v>15.5678</v>
      </c>
      <c r="J9" s="58">
        <v>16.968499999999999</v>
      </c>
      <c r="K9" s="58">
        <v>19.907</v>
      </c>
      <c r="L9" s="58">
        <v>20.7532</v>
      </c>
      <c r="M9" s="58">
        <v>21.9983</v>
      </c>
      <c r="N9" s="58">
        <v>22.991</v>
      </c>
      <c r="O9" s="58">
        <v>24.552199999999999</v>
      </c>
      <c r="P9" s="58">
        <v>26.2027</v>
      </c>
      <c r="Q9" s="58">
        <v>28.009699999999999</v>
      </c>
      <c r="R9" s="58">
        <v>28.8215</v>
      </c>
      <c r="S9" s="58">
        <v>30.065300000000001</v>
      </c>
      <c r="T9" s="58">
        <v>31.968399999999999</v>
      </c>
      <c r="U9" s="58">
        <v>33.436199999999999</v>
      </c>
      <c r="V9" s="58">
        <v>34.2057</v>
      </c>
      <c r="W9" s="58">
        <v>35.870699999999999</v>
      </c>
      <c r="X9" s="58">
        <v>38.560299999999998</v>
      </c>
      <c r="Y9" s="58">
        <v>40.821800000000003</v>
      </c>
      <c r="Z9" s="58">
        <v>42.426499999999997</v>
      </c>
      <c r="AA9" s="58">
        <v>44.874600000000001</v>
      </c>
      <c r="AB9" s="58">
        <v>47.362099999999998</v>
      </c>
      <c r="AC9" s="58">
        <v>49.0456</v>
      </c>
      <c r="AD9" s="58">
        <v>51.754300000000001</v>
      </c>
      <c r="AE9" s="58">
        <v>54.296599999999998</v>
      </c>
      <c r="AF9" s="58">
        <v>58.448599999999999</v>
      </c>
      <c r="AG9" s="58">
        <v>62.679200000000002</v>
      </c>
      <c r="AH9" s="58">
        <v>65.598799999999997</v>
      </c>
      <c r="AI9" s="58">
        <v>66.953100000000006</v>
      </c>
      <c r="AJ9" s="58">
        <v>68.899299999999997</v>
      </c>
      <c r="AK9" s="58">
        <v>70.706599999999995</v>
      </c>
      <c r="AL9" s="58">
        <v>73.058400000000006</v>
      </c>
      <c r="AM9" s="58">
        <v>75.498599999999996</v>
      </c>
      <c r="AN9" s="58">
        <v>76.694699999999997</v>
      </c>
      <c r="AO9" s="58">
        <v>77.166399999999996</v>
      </c>
      <c r="AP9" s="58">
        <v>79.001599999999996</v>
      </c>
      <c r="AQ9" s="58">
        <v>78.734999999999999</v>
      </c>
      <c r="AR9" s="58">
        <v>80.281000000000006</v>
      </c>
      <c r="AS9" s="58">
        <v>81.597999999999999</v>
      </c>
      <c r="AT9" s="58">
        <v>83.962000000000003</v>
      </c>
      <c r="AU9" s="256">
        <v>88.394000000000005</v>
      </c>
      <c r="AV9" s="58">
        <v>92.606999999999999</v>
      </c>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row>
    <row r="10" spans="1:253" s="840" customFormat="1">
      <c r="A10"/>
      <c r="B10" s="78" t="s">
        <v>179</v>
      </c>
      <c r="C10" s="58">
        <v>4.8399999999999999E-2</v>
      </c>
      <c r="D10" s="58">
        <v>5.1200000000000002E-2</v>
      </c>
      <c r="E10" s="58">
        <v>6.3500000000000001E-2</v>
      </c>
      <c r="F10" s="58">
        <v>7.5499999999999998E-2</v>
      </c>
      <c r="G10" s="58">
        <v>9.0700000000000003E-2</v>
      </c>
      <c r="H10" s="58">
        <v>0.1103</v>
      </c>
      <c r="I10" s="58">
        <v>0.1215</v>
      </c>
      <c r="J10" s="58">
        <v>0.13780000000000001</v>
      </c>
      <c r="K10" s="58">
        <v>0.16420000000000001</v>
      </c>
      <c r="L10" s="58">
        <v>0.1794</v>
      </c>
      <c r="M10" s="58">
        <v>0.20619999999999999</v>
      </c>
      <c r="N10" s="58">
        <v>0.26300000000000001</v>
      </c>
      <c r="O10" s="58">
        <v>0.27279999999999999</v>
      </c>
      <c r="P10" s="58">
        <v>0.34079999999999999</v>
      </c>
      <c r="Q10" s="58">
        <v>0.3836</v>
      </c>
      <c r="R10" s="58">
        <v>0.3831</v>
      </c>
      <c r="S10" s="58">
        <v>0.40949999999999998</v>
      </c>
      <c r="T10" s="58">
        <v>0.55559999999999998</v>
      </c>
      <c r="U10" s="58">
        <v>0.70030000000000003</v>
      </c>
      <c r="V10" s="58">
        <v>0.72150000000000003</v>
      </c>
      <c r="W10" s="58">
        <v>0.63060000000000005</v>
      </c>
      <c r="X10" s="58">
        <v>0.71440000000000003</v>
      </c>
      <c r="Y10" s="58">
        <v>0.63629999999999998</v>
      </c>
      <c r="Z10" s="58">
        <v>0.60260000000000002</v>
      </c>
      <c r="AA10" s="58">
        <v>0.64839999999999998</v>
      </c>
      <c r="AB10" s="58">
        <v>0.96919999999999995</v>
      </c>
      <c r="AC10" s="58">
        <v>1.0399</v>
      </c>
      <c r="AD10" s="58">
        <v>1.04</v>
      </c>
      <c r="AE10" s="58">
        <v>1.1032999999999999</v>
      </c>
      <c r="AF10" s="58">
        <v>1.2074</v>
      </c>
      <c r="AG10" s="58">
        <v>1.3461000000000001</v>
      </c>
      <c r="AH10" s="58">
        <v>1.4697</v>
      </c>
      <c r="AI10" s="58">
        <v>1.5492999999999999</v>
      </c>
      <c r="AJ10" s="58">
        <v>1.6165</v>
      </c>
      <c r="AK10" s="58">
        <v>1.6814</v>
      </c>
      <c r="AL10" s="58">
        <v>1.7813000000000001</v>
      </c>
      <c r="AM10" s="58">
        <v>1.9204000000000001</v>
      </c>
      <c r="AN10" s="58">
        <v>1.9818</v>
      </c>
      <c r="AO10" s="58">
        <v>2.0257999999999998</v>
      </c>
      <c r="AP10" s="58">
        <v>2.0733000000000001</v>
      </c>
      <c r="AQ10" s="58">
        <v>2.0983000000000001</v>
      </c>
      <c r="AR10" s="58">
        <v>2.141</v>
      </c>
      <c r="AS10" s="58">
        <v>2.1720000000000002</v>
      </c>
      <c r="AT10" s="940">
        <v>2.2309999999999999</v>
      </c>
      <c r="AU10" s="941">
        <v>2.4169999999999998</v>
      </c>
      <c r="AV10" s="58">
        <v>2.62</v>
      </c>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row>
    <row r="11" spans="1:253" s="840" customFormat="1">
      <c r="A11"/>
      <c r="B11" s="78" t="s">
        <v>180</v>
      </c>
      <c r="C11" s="58">
        <v>0</v>
      </c>
      <c r="D11" s="58">
        <v>0</v>
      </c>
      <c r="E11" s="58">
        <v>0</v>
      </c>
      <c r="F11" s="58">
        <v>0</v>
      </c>
      <c r="G11" s="58">
        <v>0</v>
      </c>
      <c r="H11" s="58">
        <v>0</v>
      </c>
      <c r="I11" s="58">
        <v>0</v>
      </c>
      <c r="J11" s="58">
        <v>0</v>
      </c>
      <c r="K11" s="58">
        <v>0</v>
      </c>
      <c r="L11" s="58">
        <v>0</v>
      </c>
      <c r="M11" s="58">
        <v>0</v>
      </c>
      <c r="N11" s="58">
        <v>0</v>
      </c>
      <c r="O11" s="58">
        <v>0</v>
      </c>
      <c r="P11" s="58">
        <v>0</v>
      </c>
      <c r="Q11" s="58">
        <v>0</v>
      </c>
      <c r="R11" s="58">
        <v>0</v>
      </c>
      <c r="S11" s="58">
        <v>0</v>
      </c>
      <c r="T11" s="58">
        <v>0</v>
      </c>
      <c r="U11" s="58">
        <v>0</v>
      </c>
      <c r="V11" s="58">
        <v>5.2400000000000002E-2</v>
      </c>
      <c r="W11" s="58">
        <v>5.5800000000000002E-2</v>
      </c>
      <c r="X11" s="58">
        <v>4.1599999999999998E-2</v>
      </c>
      <c r="Y11" s="58">
        <v>5.9200000000000003E-2</v>
      </c>
      <c r="Z11" s="58">
        <v>7.6899999999999996E-2</v>
      </c>
      <c r="AA11" s="58">
        <v>7.51E-2</v>
      </c>
      <c r="AB11" s="58">
        <v>8.9399999999999993E-2</v>
      </c>
      <c r="AC11" s="58">
        <v>8.7300000000000003E-2</v>
      </c>
      <c r="AD11" s="58">
        <v>9.5500000000000002E-2</v>
      </c>
      <c r="AE11" s="58">
        <v>0.1019</v>
      </c>
      <c r="AF11" s="58">
        <v>0.1051</v>
      </c>
      <c r="AG11" s="58">
        <v>0.1196</v>
      </c>
      <c r="AH11" s="58">
        <v>0.1225</v>
      </c>
      <c r="AI11" s="58">
        <v>0.1241</v>
      </c>
      <c r="AJ11" s="58">
        <v>0.13200000000000001</v>
      </c>
      <c r="AK11" s="58">
        <v>0.1421</v>
      </c>
      <c r="AL11" s="58">
        <v>0.1326</v>
      </c>
      <c r="AM11" s="58">
        <v>0.13420000000000001</v>
      </c>
      <c r="AN11" s="58">
        <v>0.13700000000000001</v>
      </c>
      <c r="AO11" s="58">
        <v>0.14130000000000001</v>
      </c>
      <c r="AP11" s="58">
        <v>0.14940000000000001</v>
      </c>
      <c r="AQ11" s="58">
        <v>0.1651</v>
      </c>
      <c r="AR11" s="58">
        <v>0.17899999999999999</v>
      </c>
      <c r="AS11" s="58">
        <v>0.186</v>
      </c>
      <c r="AT11" s="58">
        <v>0.182</v>
      </c>
      <c r="AU11" s="256">
        <v>0.215</v>
      </c>
      <c r="AV11" s="58">
        <v>0.161</v>
      </c>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row>
    <row r="12" spans="1:253" s="840" customFormat="1">
      <c r="A12"/>
      <c r="B12" s="78" t="s">
        <v>181</v>
      </c>
      <c r="C12" s="58">
        <v>1E-3</v>
      </c>
      <c r="D12" s="58">
        <v>1E-3</v>
      </c>
      <c r="E12" s="58">
        <v>1E-3</v>
      </c>
      <c r="F12" s="58">
        <v>1.9E-3</v>
      </c>
      <c r="G12" s="58">
        <v>1.9E-3</v>
      </c>
      <c r="H12" s="58">
        <v>1.9E-3</v>
      </c>
      <c r="I12" s="58">
        <v>1.9E-3</v>
      </c>
      <c r="J12" s="58">
        <v>2.8999999999999998E-3</v>
      </c>
      <c r="K12" s="58">
        <v>2.8999999999999998E-3</v>
      </c>
      <c r="L12" s="58">
        <v>2.8999999999999998E-3</v>
      </c>
      <c r="M12" s="58">
        <v>2.8999999999999998E-3</v>
      </c>
      <c r="N12" s="58">
        <v>2.8999999999999998E-3</v>
      </c>
      <c r="O12" s="58">
        <v>3.8999999999999998E-3</v>
      </c>
      <c r="P12" s="58">
        <v>3.8999999999999998E-3</v>
      </c>
      <c r="Q12" s="58">
        <v>3.8999999999999998E-3</v>
      </c>
      <c r="R12" s="58">
        <v>1.04E-2</v>
      </c>
      <c r="S12" s="58">
        <v>4.8999999999999998E-3</v>
      </c>
      <c r="T12" s="58">
        <v>4.1000000000000003E-3</v>
      </c>
      <c r="U12" s="58">
        <v>1E-3</v>
      </c>
      <c r="V12" s="58">
        <v>4.4000000000000003E-3</v>
      </c>
      <c r="W12" s="58">
        <v>5.3E-3</v>
      </c>
      <c r="X12" s="58">
        <v>4.1999999999999997E-3</v>
      </c>
      <c r="Y12" s="58">
        <v>1.9300000000000001E-2</v>
      </c>
      <c r="Z12" s="58">
        <v>4.7E-2</v>
      </c>
      <c r="AA12" s="58">
        <v>4.7999999999999996E-3</v>
      </c>
      <c r="AB12" s="58">
        <v>3.5999999999999999E-3</v>
      </c>
      <c r="AC12" s="58">
        <v>7.3000000000000001E-3</v>
      </c>
      <c r="AD12" s="58">
        <v>1.46E-2</v>
      </c>
      <c r="AE12" s="58">
        <v>1.7000000000000001E-2</v>
      </c>
      <c r="AF12" s="58">
        <v>2.87E-2</v>
      </c>
      <c r="AG12" s="58">
        <v>2.6200000000000001E-2</v>
      </c>
      <c r="AH12" s="58">
        <v>1.3100000000000001E-2</v>
      </c>
      <c r="AI12" s="58">
        <v>1.4200000000000001E-2</v>
      </c>
      <c r="AJ12" s="58">
        <v>2.24E-2</v>
      </c>
      <c r="AK12" s="58">
        <v>1.9400000000000001E-2</v>
      </c>
      <c r="AL12" s="58">
        <v>5.2900000000000003E-2</v>
      </c>
      <c r="AM12" s="58">
        <v>0.01</v>
      </c>
      <c r="AN12" s="58">
        <v>1.95E-2</v>
      </c>
      <c r="AO12" s="58">
        <v>2.0799999999999999E-2</v>
      </c>
      <c r="AP12" s="58">
        <v>2.3099999999999999E-2</v>
      </c>
      <c r="AQ12" s="58">
        <v>2.5499999999999998E-2</v>
      </c>
      <c r="AR12" s="58">
        <v>2.3E-2</v>
      </c>
      <c r="AS12" s="58">
        <v>2.1000000000000001E-2</v>
      </c>
      <c r="AT12" s="58">
        <v>2.1999999999999999E-2</v>
      </c>
      <c r="AU12" s="256">
        <v>3.1E-2</v>
      </c>
      <c r="AV12" s="58">
        <v>3.1E-2</v>
      </c>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row>
    <row r="13" spans="1:253" s="840" customFormat="1">
      <c r="A13"/>
      <c r="B13" s="78" t="s">
        <v>112</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256"/>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row>
    <row r="14" spans="1:253" s="840" customFormat="1">
      <c r="A14"/>
      <c r="B14" s="78" t="s">
        <v>128</v>
      </c>
      <c r="C14" s="58">
        <v>1.5015000000000001</v>
      </c>
      <c r="D14" s="58">
        <v>1.8070999999999999</v>
      </c>
      <c r="E14" s="58">
        <v>2.0863</v>
      </c>
      <c r="F14" s="58">
        <v>2.5966999999999998</v>
      </c>
      <c r="G14" s="58">
        <v>3.0848</v>
      </c>
      <c r="H14" s="58">
        <v>3.8081999999999998</v>
      </c>
      <c r="I14" s="58">
        <v>4.5644</v>
      </c>
      <c r="J14" s="58">
        <v>5.2971000000000004</v>
      </c>
      <c r="K14" s="58">
        <v>5.7308000000000003</v>
      </c>
      <c r="L14" s="58">
        <v>5.9478</v>
      </c>
      <c r="M14" s="58">
        <v>6.1045999999999996</v>
      </c>
      <c r="N14" s="58">
        <v>6.3855000000000004</v>
      </c>
      <c r="O14" s="58">
        <v>6.6433999999999997</v>
      </c>
      <c r="P14" s="58">
        <v>7.1675000000000004</v>
      </c>
      <c r="Q14" s="58">
        <v>6.8323999999999998</v>
      </c>
      <c r="R14" s="58">
        <v>7.5441000000000003</v>
      </c>
      <c r="S14" s="58">
        <v>7.2392000000000003</v>
      </c>
      <c r="T14" s="58">
        <v>6.0453000000000001</v>
      </c>
      <c r="U14" s="58">
        <v>6.3517999999999999</v>
      </c>
      <c r="V14" s="58">
        <v>5.7378999999999998</v>
      </c>
      <c r="W14" s="58">
        <v>5.1646999999999998</v>
      </c>
      <c r="X14" s="58">
        <v>3.9689999999999999</v>
      </c>
      <c r="Y14" s="58">
        <v>3.9727000000000001</v>
      </c>
      <c r="Z14" s="58">
        <v>4.8734999999999999</v>
      </c>
      <c r="AA14" s="58">
        <v>4.4105999999999996</v>
      </c>
      <c r="AB14" s="58">
        <v>3.8820000000000001</v>
      </c>
      <c r="AC14" s="58">
        <v>3.7437999999999998</v>
      </c>
      <c r="AD14" s="58">
        <v>3.4302999999999999</v>
      </c>
      <c r="AE14" s="58">
        <v>4.1585000000000001</v>
      </c>
      <c r="AF14" s="58">
        <v>5.2047999999999996</v>
      </c>
      <c r="AG14" s="58">
        <v>6.3021000000000003</v>
      </c>
      <c r="AH14" s="58">
        <v>4.3737000000000004</v>
      </c>
      <c r="AI14" s="58">
        <v>3.2441</v>
      </c>
      <c r="AJ14" s="58">
        <v>3.7040000000000002</v>
      </c>
      <c r="AK14" s="58">
        <v>3.6821000000000002</v>
      </c>
      <c r="AL14" s="58">
        <v>3.4466999999999999</v>
      </c>
      <c r="AM14" s="58">
        <v>2.9836</v>
      </c>
      <c r="AN14" s="58">
        <v>2.5756999999999999</v>
      </c>
      <c r="AO14" s="58">
        <v>2.4041000000000001</v>
      </c>
      <c r="AP14" s="58">
        <v>1.9985999999999999</v>
      </c>
      <c r="AQ14" s="58">
        <v>1.9731000000000001</v>
      </c>
      <c r="AR14" s="58">
        <v>2.0508999999999999</v>
      </c>
      <c r="AS14" s="58">
        <v>1.8078000000000001</v>
      </c>
      <c r="AT14" s="58">
        <v>1.7706999999999999</v>
      </c>
      <c r="AU14" s="256">
        <v>2.4500999999999999</v>
      </c>
      <c r="AV14" s="58">
        <v>7.0898000000000003</v>
      </c>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row>
    <row r="15" spans="1:253" s="840" customFormat="1">
      <c r="A15"/>
      <c r="B15" s="78" t="s">
        <v>447</v>
      </c>
      <c r="C15" s="58">
        <v>1.6997</v>
      </c>
      <c r="D15" s="58">
        <v>2.0289000000000001</v>
      </c>
      <c r="E15" s="58">
        <v>2.3096999999999999</v>
      </c>
      <c r="F15" s="58">
        <v>2.8266</v>
      </c>
      <c r="G15" s="58">
        <v>3.3559999999999999</v>
      </c>
      <c r="H15" s="58">
        <v>4.1622000000000003</v>
      </c>
      <c r="I15" s="58">
        <v>4.9703999999999997</v>
      </c>
      <c r="J15" s="58">
        <v>5.7793999999999999</v>
      </c>
      <c r="K15" s="58">
        <v>6.3017000000000003</v>
      </c>
      <c r="L15" s="58">
        <v>6.5734000000000004</v>
      </c>
      <c r="M15" s="58">
        <v>6.7449000000000003</v>
      </c>
      <c r="N15" s="58">
        <v>7.0255999999999998</v>
      </c>
      <c r="O15" s="58">
        <v>7.3030999999999997</v>
      </c>
      <c r="P15" s="58">
        <v>7.9142999999999999</v>
      </c>
      <c r="Q15" s="58">
        <v>7.6600999999999999</v>
      </c>
      <c r="R15" s="58">
        <v>8.5399999999999991</v>
      </c>
      <c r="S15" s="58">
        <v>8.4326000000000008</v>
      </c>
      <c r="T15" s="58">
        <v>7.3933999999999997</v>
      </c>
      <c r="U15" s="58">
        <v>7.7732999999999999</v>
      </c>
      <c r="V15" s="58">
        <v>6.8052999999999999</v>
      </c>
      <c r="W15" s="58">
        <v>6.1704999999999997</v>
      </c>
      <c r="X15" s="58">
        <v>5.7489999999999997</v>
      </c>
      <c r="Y15" s="58">
        <v>5.5468999999999999</v>
      </c>
      <c r="Z15" s="58">
        <v>5.5643000000000002</v>
      </c>
      <c r="AA15" s="58">
        <v>5.1364000000000001</v>
      </c>
      <c r="AB15" s="58">
        <v>4.6142000000000003</v>
      </c>
      <c r="AC15" s="58">
        <v>4.3741000000000003</v>
      </c>
      <c r="AD15" s="58">
        <v>4.2628000000000004</v>
      </c>
      <c r="AE15" s="58">
        <v>4.8015999999999996</v>
      </c>
      <c r="AF15" s="58">
        <v>5.3010999999999999</v>
      </c>
      <c r="AG15" s="58">
        <v>5.8818000000000001</v>
      </c>
      <c r="AH15" s="58">
        <v>5.3551000000000002</v>
      </c>
      <c r="AI15" s="58">
        <v>5.0046999999999997</v>
      </c>
      <c r="AJ15" s="58">
        <v>5.2050999999999998</v>
      </c>
      <c r="AK15" s="58">
        <v>5.3710000000000004</v>
      </c>
      <c r="AL15" s="58">
        <v>5.5487000000000002</v>
      </c>
      <c r="AM15" s="58">
        <v>5.6093000000000002</v>
      </c>
      <c r="AN15" s="58">
        <v>5.2762000000000002</v>
      </c>
      <c r="AO15" s="58">
        <v>5.1814999999999998</v>
      </c>
      <c r="AP15" s="58">
        <v>4.8551000000000002</v>
      </c>
      <c r="AQ15" s="58">
        <v>4.5343999999999998</v>
      </c>
      <c r="AR15" s="58">
        <v>4.3940000000000001</v>
      </c>
      <c r="AS15" s="58">
        <v>4.226</v>
      </c>
      <c r="AT15" s="58">
        <v>4.0739000000000001</v>
      </c>
      <c r="AU15" s="256">
        <v>3.9769000000000001</v>
      </c>
      <c r="AV15" s="58">
        <v>5.1158999999999999</v>
      </c>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row>
    <row r="16" spans="1:253" s="840" customFormat="1">
      <c r="A16"/>
      <c r="B16" s="78" t="s">
        <v>112</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256"/>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row>
    <row r="17" spans="1:253" s="840" customFormat="1">
      <c r="A17"/>
      <c r="B17" s="78" t="s">
        <v>39</v>
      </c>
      <c r="C17" s="58">
        <v>8.3267000000000007</v>
      </c>
      <c r="D17" s="58">
        <v>9.4265000000000008</v>
      </c>
      <c r="E17" s="58">
        <v>10.3566</v>
      </c>
      <c r="F17" s="58">
        <v>11.6113</v>
      </c>
      <c r="G17" s="58">
        <v>13.873699999999999</v>
      </c>
      <c r="H17" s="58">
        <v>16.095700000000001</v>
      </c>
      <c r="I17" s="58">
        <v>14.042199999999999</v>
      </c>
      <c r="J17" s="58">
        <v>14.973800000000001</v>
      </c>
      <c r="K17" s="58">
        <v>15.069000000000001</v>
      </c>
      <c r="L17" s="58">
        <v>16.048300000000001</v>
      </c>
      <c r="M17" s="58">
        <v>16.560700000000001</v>
      </c>
      <c r="N17" s="58">
        <v>19.770700000000001</v>
      </c>
      <c r="O17" s="58">
        <v>22.244499999999999</v>
      </c>
      <c r="P17" s="58">
        <v>24.421099999999999</v>
      </c>
      <c r="Q17" s="58">
        <v>26.4468</v>
      </c>
      <c r="R17" s="58">
        <v>27.758800000000001</v>
      </c>
      <c r="S17" s="58">
        <v>29.919499999999999</v>
      </c>
      <c r="T17" s="58">
        <v>31.371200000000002</v>
      </c>
      <c r="U17" s="58">
        <v>33.189399999999999</v>
      </c>
      <c r="V17" s="58">
        <v>31.166799999999999</v>
      </c>
      <c r="W17" s="58">
        <v>31.935600000000001</v>
      </c>
      <c r="X17" s="58">
        <v>32.070799999999998</v>
      </c>
      <c r="Y17" s="58">
        <v>32.273499999999999</v>
      </c>
      <c r="Z17" s="58">
        <v>34.680799999999998</v>
      </c>
      <c r="AA17" s="58">
        <v>39.503399999999999</v>
      </c>
      <c r="AB17" s="58">
        <v>42.918500000000002</v>
      </c>
      <c r="AC17" s="58">
        <v>50.365499999999997</v>
      </c>
      <c r="AD17" s="58">
        <v>52.249699999999997</v>
      </c>
      <c r="AE17" s="58">
        <v>55.090600000000002</v>
      </c>
      <c r="AF17" s="58">
        <v>59.811700000000002</v>
      </c>
      <c r="AG17" s="58">
        <v>61.970599999999997</v>
      </c>
      <c r="AH17" s="58">
        <v>65.657399999999996</v>
      </c>
      <c r="AI17" s="58">
        <v>65.904399999999995</v>
      </c>
      <c r="AJ17" s="58">
        <v>66.380799999999994</v>
      </c>
      <c r="AK17" s="58">
        <v>67.918199999999999</v>
      </c>
      <c r="AL17" s="58">
        <v>70.3</v>
      </c>
      <c r="AM17" s="58">
        <v>72.5197</v>
      </c>
      <c r="AN17" s="58">
        <v>72.966399999999993</v>
      </c>
      <c r="AO17" s="58">
        <v>73.267300000000006</v>
      </c>
      <c r="AP17" s="58">
        <v>73.462999999999994</v>
      </c>
      <c r="AQ17" s="58">
        <v>74.368200000000002</v>
      </c>
      <c r="AR17" s="58">
        <v>76.885800000000003</v>
      </c>
      <c r="AS17" s="58">
        <v>80.935299999999998</v>
      </c>
      <c r="AT17" s="58">
        <v>84.856800000000007</v>
      </c>
      <c r="AU17" s="256">
        <v>85.718800000000002</v>
      </c>
      <c r="AV17" s="58">
        <v>88.840299999999999</v>
      </c>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row>
    <row r="18" spans="1:253" s="840" customFormat="1">
      <c r="A18"/>
      <c r="B18" s="78" t="s">
        <v>182</v>
      </c>
      <c r="C18" s="58">
        <v>1.2743</v>
      </c>
      <c r="D18" s="58">
        <v>1.4083000000000001</v>
      </c>
      <c r="E18" s="58">
        <v>1.5651999999999999</v>
      </c>
      <c r="F18" s="58">
        <v>1.8027</v>
      </c>
      <c r="G18" s="58">
        <v>2.0625</v>
      </c>
      <c r="H18" s="58">
        <v>2.2938000000000001</v>
      </c>
      <c r="I18" s="58">
        <v>2.1478000000000002</v>
      </c>
      <c r="J18" s="58">
        <v>2.1454</v>
      </c>
      <c r="K18" s="58">
        <v>2.2212999999999998</v>
      </c>
      <c r="L18" s="58">
        <v>2.2797000000000001</v>
      </c>
      <c r="M18" s="58">
        <v>2.403</v>
      </c>
      <c r="N18" s="58">
        <v>2.4323000000000001</v>
      </c>
      <c r="O18" s="58">
        <v>2.6278999999999999</v>
      </c>
      <c r="P18" s="58">
        <v>2.7164000000000001</v>
      </c>
      <c r="Q18" s="58">
        <v>2.8814000000000002</v>
      </c>
      <c r="R18" s="58">
        <v>3.0619000000000001</v>
      </c>
      <c r="S18" s="58">
        <v>3.2770999999999999</v>
      </c>
      <c r="T18" s="58">
        <v>3.4620000000000002</v>
      </c>
      <c r="U18" s="58">
        <v>3.4506999999999999</v>
      </c>
      <c r="V18" s="58">
        <v>3.3210000000000002</v>
      </c>
      <c r="W18" s="58">
        <v>3.1368999999999998</v>
      </c>
      <c r="X18" s="58">
        <v>2.8424999999999998</v>
      </c>
      <c r="Y18" s="58">
        <v>2.7782</v>
      </c>
      <c r="Z18" s="58">
        <v>2.5844</v>
      </c>
      <c r="AA18" s="58">
        <v>2.7206000000000001</v>
      </c>
      <c r="AB18" s="58">
        <v>2.8456999999999999</v>
      </c>
      <c r="AC18" s="58">
        <v>7.9276</v>
      </c>
      <c r="AD18" s="58">
        <v>8.6936</v>
      </c>
      <c r="AE18" s="58">
        <v>8.9741999999999997</v>
      </c>
      <c r="AF18" s="58">
        <v>9.6011000000000006</v>
      </c>
      <c r="AG18" s="58">
        <v>9.6288999999999998</v>
      </c>
      <c r="AH18" s="58">
        <v>10.492699999999999</v>
      </c>
      <c r="AI18" s="58">
        <v>11.4659</v>
      </c>
      <c r="AJ18" s="58">
        <v>11.9649</v>
      </c>
      <c r="AK18" s="58">
        <v>12.2471</v>
      </c>
      <c r="AL18" s="58">
        <v>13.2864</v>
      </c>
      <c r="AM18" s="58">
        <v>14.001200000000001</v>
      </c>
      <c r="AN18" s="58">
        <v>14.711499999999999</v>
      </c>
      <c r="AO18" s="58">
        <v>15.0528</v>
      </c>
      <c r="AP18" s="58">
        <v>15.2234</v>
      </c>
      <c r="AQ18" s="58">
        <v>15.338699999999999</v>
      </c>
      <c r="AR18" s="58">
        <v>15.542</v>
      </c>
      <c r="AS18" s="58">
        <v>17.802</v>
      </c>
      <c r="AT18" s="58">
        <v>16.614100000000001</v>
      </c>
      <c r="AU18" s="256">
        <v>16.158899999999999</v>
      </c>
      <c r="AV18" s="58">
        <v>15.654400000000001</v>
      </c>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row>
    <row r="19" spans="1:253" s="840" customFormat="1">
      <c r="A19"/>
      <c r="B19" s="78" t="s">
        <v>183</v>
      </c>
      <c r="C19" s="58">
        <v>1.5282</v>
      </c>
      <c r="D19" s="58">
        <v>1.7050000000000001</v>
      </c>
      <c r="E19" s="58">
        <v>1.7791999999999999</v>
      </c>
      <c r="F19" s="58">
        <v>1.8968</v>
      </c>
      <c r="G19" s="58">
        <v>2.1564000000000001</v>
      </c>
      <c r="H19" s="58">
        <v>2.6787000000000001</v>
      </c>
      <c r="I19" s="58">
        <v>2.0674999999999999</v>
      </c>
      <c r="J19" s="58">
        <v>1.5797000000000001</v>
      </c>
      <c r="K19" s="58">
        <v>1.8976999999999999</v>
      </c>
      <c r="L19" s="58">
        <v>2.117</v>
      </c>
      <c r="M19" s="58">
        <v>1.7282</v>
      </c>
      <c r="N19" s="58">
        <v>2.2111999999999998</v>
      </c>
      <c r="O19" s="58">
        <v>3.0247000000000002</v>
      </c>
      <c r="P19" s="58">
        <v>3.4790999999999999</v>
      </c>
      <c r="Q19" s="58">
        <v>3.8923999999999999</v>
      </c>
      <c r="R19" s="58">
        <v>4.1166999999999998</v>
      </c>
      <c r="S19" s="58">
        <v>4.4930000000000003</v>
      </c>
      <c r="T19" s="58">
        <v>4.3276000000000003</v>
      </c>
      <c r="U19" s="58">
        <v>5.0113000000000003</v>
      </c>
      <c r="V19" s="58">
        <v>5.5168999999999997</v>
      </c>
      <c r="W19" s="58">
        <v>5.6048</v>
      </c>
      <c r="X19" s="58">
        <v>6.8098999999999998</v>
      </c>
      <c r="Y19" s="58">
        <v>5.5143000000000004</v>
      </c>
      <c r="Z19" s="58">
        <v>5.4942000000000002</v>
      </c>
      <c r="AA19" s="58">
        <v>6.6013000000000002</v>
      </c>
      <c r="AB19" s="58">
        <v>8.1325000000000003</v>
      </c>
      <c r="AC19" s="58">
        <v>8.4210999999999991</v>
      </c>
      <c r="AD19" s="58">
        <v>8.0435999999999996</v>
      </c>
      <c r="AE19" s="58">
        <v>8.9771999999999998</v>
      </c>
      <c r="AF19" s="58">
        <v>9.6321999999999992</v>
      </c>
      <c r="AG19" s="58">
        <v>10.218</v>
      </c>
      <c r="AH19" s="58">
        <v>10.785500000000001</v>
      </c>
      <c r="AI19" s="58">
        <v>10.9283</v>
      </c>
      <c r="AJ19" s="58">
        <v>11.261699999999999</v>
      </c>
      <c r="AK19" s="58">
        <v>11.7906</v>
      </c>
      <c r="AL19" s="58">
        <v>11.7563</v>
      </c>
      <c r="AM19" s="58">
        <v>12.1525</v>
      </c>
      <c r="AN19" s="58">
        <v>12.0078</v>
      </c>
      <c r="AO19" s="58">
        <v>12.2316</v>
      </c>
      <c r="AP19" s="58">
        <v>12.543100000000001</v>
      </c>
      <c r="AQ19" s="58">
        <v>12.6767</v>
      </c>
      <c r="AR19" s="58">
        <v>12.898999999999999</v>
      </c>
      <c r="AS19" s="58">
        <v>10.992000000000001</v>
      </c>
      <c r="AT19" s="58">
        <v>12.8329</v>
      </c>
      <c r="AU19" s="256">
        <v>13.004099999999999</v>
      </c>
      <c r="AV19" s="58">
        <v>14.589600000000001</v>
      </c>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row>
    <row r="20" spans="1:253" s="840" customFormat="1">
      <c r="A20"/>
      <c r="B20" s="78" t="s">
        <v>184</v>
      </c>
      <c r="C20" s="58">
        <v>1.2150000000000001</v>
      </c>
      <c r="D20" s="58">
        <v>1.5528999999999999</v>
      </c>
      <c r="E20" s="58">
        <v>1.7439</v>
      </c>
      <c r="F20" s="58">
        <v>2.0303</v>
      </c>
      <c r="G20" s="58">
        <v>2.4449999999999998</v>
      </c>
      <c r="H20" s="58">
        <v>2.7616000000000001</v>
      </c>
      <c r="I20" s="58">
        <v>2.8332999999999999</v>
      </c>
      <c r="J20" s="58">
        <v>3.0781000000000001</v>
      </c>
      <c r="K20" s="58">
        <v>3.1989999999999998</v>
      </c>
      <c r="L20" s="58">
        <v>3.4020999999999999</v>
      </c>
      <c r="M20" s="58">
        <v>3.3439000000000001</v>
      </c>
      <c r="N20" s="58">
        <v>3.4358</v>
      </c>
      <c r="O20" s="58">
        <v>3.6682000000000001</v>
      </c>
      <c r="P20" s="58">
        <v>4.0065</v>
      </c>
      <c r="Q20" s="58">
        <v>3.4234</v>
      </c>
      <c r="R20" s="58">
        <v>3.7330999999999999</v>
      </c>
      <c r="S20" s="58">
        <v>3.9430999999999998</v>
      </c>
      <c r="T20" s="58">
        <v>5.1234999999999999</v>
      </c>
      <c r="U20" s="58">
        <v>5.2853000000000003</v>
      </c>
      <c r="V20" s="58">
        <v>6.0082000000000004</v>
      </c>
      <c r="W20" s="58">
        <v>6.3179999999999996</v>
      </c>
      <c r="X20" s="58">
        <v>6.1595000000000004</v>
      </c>
      <c r="Y20" s="58">
        <v>7.6596000000000002</v>
      </c>
      <c r="Z20" s="58">
        <v>8.8986000000000001</v>
      </c>
      <c r="AA20" s="58">
        <v>10.424099999999999</v>
      </c>
      <c r="AB20" s="58">
        <v>11.2676</v>
      </c>
      <c r="AC20" s="58">
        <v>12.448600000000001</v>
      </c>
      <c r="AD20" s="58">
        <v>12.760899999999999</v>
      </c>
      <c r="AE20" s="58">
        <v>13.4077</v>
      </c>
      <c r="AF20" s="58">
        <v>14.6889</v>
      </c>
      <c r="AG20" s="58">
        <v>15.5023</v>
      </c>
      <c r="AH20" s="58">
        <v>15.2523</v>
      </c>
      <c r="AI20" s="58">
        <v>14.722899999999999</v>
      </c>
      <c r="AJ20" s="58">
        <v>15.008699999999999</v>
      </c>
      <c r="AK20" s="58">
        <v>15.2271</v>
      </c>
      <c r="AL20" s="58">
        <v>15.4183</v>
      </c>
      <c r="AM20" s="58">
        <v>15.353300000000001</v>
      </c>
      <c r="AN20" s="58">
        <v>15.635999999999999</v>
      </c>
      <c r="AO20" s="58">
        <v>15.317500000000001</v>
      </c>
      <c r="AP20" s="58">
        <v>14.899699999999999</v>
      </c>
      <c r="AQ20" s="58">
        <v>14.9771</v>
      </c>
      <c r="AR20" s="58">
        <v>15.205</v>
      </c>
      <c r="AS20" s="58">
        <v>15.798999999999999</v>
      </c>
      <c r="AT20" s="58">
        <v>16.071000000000002</v>
      </c>
      <c r="AU20" s="256">
        <v>15.887</v>
      </c>
      <c r="AV20" s="58">
        <v>16.053000000000001</v>
      </c>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row>
    <row r="21" spans="1:253" s="840" customFormat="1">
      <c r="A21"/>
      <c r="B21" s="78" t="s">
        <v>185</v>
      </c>
      <c r="C21" s="58">
        <v>2.2608999999999999</v>
      </c>
      <c r="D21" s="58">
        <v>2.4277000000000002</v>
      </c>
      <c r="E21" s="58">
        <v>2.8534000000000002</v>
      </c>
      <c r="F21" s="58">
        <v>2.9781</v>
      </c>
      <c r="G21" s="58">
        <v>3.5564</v>
      </c>
      <c r="H21" s="58">
        <v>4.1195000000000004</v>
      </c>
      <c r="I21" s="58">
        <v>2.4283999999999999</v>
      </c>
      <c r="J21" s="58">
        <v>2.6484000000000001</v>
      </c>
      <c r="K21" s="58">
        <v>2.1871</v>
      </c>
      <c r="L21" s="58">
        <v>2.2321</v>
      </c>
      <c r="M21" s="58">
        <v>2.2132999999999998</v>
      </c>
      <c r="N21" s="58">
        <v>3.3624999999999998</v>
      </c>
      <c r="O21" s="58">
        <v>2.8967999999999998</v>
      </c>
      <c r="P21" s="58">
        <v>2.6878000000000002</v>
      </c>
      <c r="Q21" s="58">
        <v>3.0392000000000001</v>
      </c>
      <c r="R21" s="58">
        <v>2.9807999999999999</v>
      </c>
      <c r="S21" s="58">
        <v>3.3921000000000001</v>
      </c>
      <c r="T21" s="58">
        <v>3.4868999999999999</v>
      </c>
      <c r="U21" s="58">
        <v>3.5520999999999998</v>
      </c>
      <c r="V21" s="58">
        <v>3.9055</v>
      </c>
      <c r="W21" s="58">
        <v>4.2786999999999997</v>
      </c>
      <c r="X21" s="58">
        <v>3.9020999999999999</v>
      </c>
      <c r="Y21" s="58">
        <v>3.5491000000000001</v>
      </c>
      <c r="Z21" s="58">
        <v>3.5367000000000002</v>
      </c>
      <c r="AA21" s="58">
        <v>3.6236000000000002</v>
      </c>
      <c r="AB21" s="58">
        <v>3.7193999999999998</v>
      </c>
      <c r="AC21" s="58">
        <v>3.8</v>
      </c>
      <c r="AD21" s="58">
        <v>4.4644000000000004</v>
      </c>
      <c r="AE21" s="58">
        <v>4.8091999999999997</v>
      </c>
      <c r="AF21" s="58">
        <v>5.6223999999999998</v>
      </c>
      <c r="AG21" s="58">
        <v>5.9648000000000003</v>
      </c>
      <c r="AH21" s="58">
        <v>6.4936999999999996</v>
      </c>
      <c r="AI21" s="58">
        <v>5.1801000000000004</v>
      </c>
      <c r="AJ21" s="58">
        <v>3.5335000000000001</v>
      </c>
      <c r="AK21" s="58">
        <v>3.6581000000000001</v>
      </c>
      <c r="AL21" s="58">
        <v>3.7559</v>
      </c>
      <c r="AM21" s="58">
        <v>3.9188999999999998</v>
      </c>
      <c r="AN21" s="58">
        <v>3.6877</v>
      </c>
      <c r="AO21" s="58">
        <v>3.7766000000000002</v>
      </c>
      <c r="AP21" s="58">
        <v>3.7791999999999999</v>
      </c>
      <c r="AQ21" s="58">
        <v>4.0673000000000004</v>
      </c>
      <c r="AR21" s="58">
        <v>4.1559999999999997</v>
      </c>
      <c r="AS21" s="58">
        <v>4.7060000000000004</v>
      </c>
      <c r="AT21" s="58">
        <v>6.0780000000000003</v>
      </c>
      <c r="AU21" s="256">
        <v>6.39</v>
      </c>
      <c r="AV21" s="58">
        <v>6.2809999999999997</v>
      </c>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row>
    <row r="22" spans="1:253" s="840" customFormat="1">
      <c r="A22"/>
      <c r="B22" s="78" t="s">
        <v>186</v>
      </c>
      <c r="C22" s="58">
        <v>1.1252</v>
      </c>
      <c r="D22" s="58">
        <v>1.3218000000000001</v>
      </c>
      <c r="E22" s="58">
        <v>1.4807999999999999</v>
      </c>
      <c r="F22" s="58">
        <v>1.8169999999999999</v>
      </c>
      <c r="G22" s="58">
        <v>2.2366000000000001</v>
      </c>
      <c r="H22" s="58">
        <v>2.5781000000000001</v>
      </c>
      <c r="I22" s="58">
        <v>2.6619000000000002</v>
      </c>
      <c r="J22" s="58">
        <v>3.0017</v>
      </c>
      <c r="K22" s="58">
        <v>3.1998000000000002</v>
      </c>
      <c r="L22" s="58">
        <v>3.3706</v>
      </c>
      <c r="M22" s="58">
        <v>4.0353000000000003</v>
      </c>
      <c r="N22" s="58">
        <v>4.4721000000000002</v>
      </c>
      <c r="O22" s="58">
        <v>5.3041999999999998</v>
      </c>
      <c r="P22" s="58">
        <v>5.9496000000000002</v>
      </c>
      <c r="Q22" s="58">
        <v>6.5197000000000003</v>
      </c>
      <c r="R22" s="58">
        <v>7.4242999999999997</v>
      </c>
      <c r="S22" s="58">
        <v>7.8402000000000003</v>
      </c>
      <c r="T22" s="58">
        <v>8.3815000000000008</v>
      </c>
      <c r="U22" s="58">
        <v>8.5062999999999995</v>
      </c>
      <c r="V22" s="58">
        <v>7.9096000000000002</v>
      </c>
      <c r="W22" s="58">
        <v>8.4196000000000009</v>
      </c>
      <c r="X22" s="58">
        <v>8.6455000000000002</v>
      </c>
      <c r="Y22" s="58">
        <v>9.3495000000000008</v>
      </c>
      <c r="Z22" s="58">
        <v>10.501099999999999</v>
      </c>
      <c r="AA22" s="58">
        <v>11.3096</v>
      </c>
      <c r="AB22" s="58">
        <v>11.942299999999999</v>
      </c>
      <c r="AC22" s="58">
        <v>12.0039</v>
      </c>
      <c r="AD22" s="58">
        <v>13.029199999999999</v>
      </c>
      <c r="AE22" s="58">
        <v>13.6668</v>
      </c>
      <c r="AF22" s="58">
        <v>13.9077</v>
      </c>
      <c r="AG22" s="58">
        <v>13.938800000000001</v>
      </c>
      <c r="AH22" s="58">
        <v>15.0854</v>
      </c>
      <c r="AI22" s="58">
        <v>16.0517</v>
      </c>
      <c r="AJ22" s="58">
        <v>16.9087</v>
      </c>
      <c r="AK22" s="58">
        <v>17.264399999999998</v>
      </c>
      <c r="AL22" s="58">
        <v>17.818200000000001</v>
      </c>
      <c r="AM22" s="58">
        <v>17.874600000000001</v>
      </c>
      <c r="AN22" s="58">
        <v>18.174600000000002</v>
      </c>
      <c r="AO22" s="58">
        <v>18.492100000000001</v>
      </c>
      <c r="AP22" s="58">
        <v>18.7883</v>
      </c>
      <c r="AQ22" s="58">
        <v>18.7225</v>
      </c>
      <c r="AR22" s="58">
        <v>19.256799999999998</v>
      </c>
      <c r="AS22" s="58">
        <v>19.941299999999998</v>
      </c>
      <c r="AT22" s="58">
        <v>20.053799999999999</v>
      </c>
      <c r="AU22" s="256">
        <v>21.2088</v>
      </c>
      <c r="AV22" s="58">
        <v>22.1053</v>
      </c>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row>
    <row r="23" spans="1:253" s="840" customFormat="1">
      <c r="A23"/>
      <c r="B23" s="78" t="s">
        <v>187</v>
      </c>
      <c r="C23" s="58">
        <v>0.92310000000000003</v>
      </c>
      <c r="D23" s="58">
        <v>1.0107999999999999</v>
      </c>
      <c r="E23" s="58">
        <v>0.93410000000000004</v>
      </c>
      <c r="F23" s="58">
        <v>1.0864</v>
      </c>
      <c r="G23" s="58">
        <v>1.4168000000000001</v>
      </c>
      <c r="H23" s="58">
        <v>1.6639999999999999</v>
      </c>
      <c r="I23" s="58">
        <v>1.9033</v>
      </c>
      <c r="J23" s="58">
        <v>2.5205000000000002</v>
      </c>
      <c r="K23" s="58">
        <v>2.3641000000000001</v>
      </c>
      <c r="L23" s="58">
        <v>2.6467999999999998</v>
      </c>
      <c r="M23" s="58">
        <v>2.8370000000000002</v>
      </c>
      <c r="N23" s="58">
        <v>3.8567999999999998</v>
      </c>
      <c r="O23" s="58">
        <v>4.7226999999999997</v>
      </c>
      <c r="P23" s="58">
        <v>5.5816999999999997</v>
      </c>
      <c r="Q23" s="58">
        <v>6.6906999999999996</v>
      </c>
      <c r="R23" s="58">
        <v>6.4420000000000002</v>
      </c>
      <c r="S23" s="58">
        <v>6.9740000000000002</v>
      </c>
      <c r="T23" s="58">
        <v>6.5896999999999997</v>
      </c>
      <c r="U23" s="58">
        <v>7.3837000000000002</v>
      </c>
      <c r="V23" s="58">
        <v>4.5056000000000003</v>
      </c>
      <c r="W23" s="58">
        <v>4.1776</v>
      </c>
      <c r="X23" s="58">
        <v>3.7113</v>
      </c>
      <c r="Y23" s="58">
        <v>3.4228000000000001</v>
      </c>
      <c r="Z23" s="58">
        <v>3.6657999999999999</v>
      </c>
      <c r="AA23" s="58">
        <v>4.8242000000000003</v>
      </c>
      <c r="AB23" s="58">
        <v>5.0110000000000001</v>
      </c>
      <c r="AC23" s="58">
        <v>5.7643000000000004</v>
      </c>
      <c r="AD23" s="58">
        <v>5.258</v>
      </c>
      <c r="AE23" s="58">
        <v>5.2554999999999996</v>
      </c>
      <c r="AF23" s="58">
        <v>6.3593999999999999</v>
      </c>
      <c r="AG23" s="58">
        <v>6.7178000000000004</v>
      </c>
      <c r="AH23" s="58">
        <v>7.5477999999999996</v>
      </c>
      <c r="AI23" s="58">
        <v>7.5555000000000003</v>
      </c>
      <c r="AJ23" s="58">
        <v>7.7032999999999996</v>
      </c>
      <c r="AK23" s="58">
        <v>7.7309000000000001</v>
      </c>
      <c r="AL23" s="58">
        <v>8.2649000000000008</v>
      </c>
      <c r="AM23" s="58">
        <v>9.2192000000000007</v>
      </c>
      <c r="AN23" s="58">
        <v>8.7487999999999992</v>
      </c>
      <c r="AO23" s="58">
        <v>8.3966999999999992</v>
      </c>
      <c r="AP23" s="58">
        <v>8.2293000000000003</v>
      </c>
      <c r="AQ23" s="58">
        <v>8.5859000000000005</v>
      </c>
      <c r="AR23" s="58">
        <v>9.827</v>
      </c>
      <c r="AS23" s="58">
        <v>11.695</v>
      </c>
      <c r="AT23" s="58">
        <v>13.207000000000001</v>
      </c>
      <c r="AU23" s="256">
        <v>13.07</v>
      </c>
      <c r="AV23" s="58">
        <v>14.157</v>
      </c>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row>
    <row r="24" spans="1:253" s="840" customFormat="1">
      <c r="A24"/>
      <c r="B24" s="7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256"/>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row>
    <row r="25" spans="1:253" s="840" customFormat="1">
      <c r="A25"/>
      <c r="B25" s="78" t="s">
        <v>448</v>
      </c>
      <c r="C25" s="58">
        <v>7.5157999999999996</v>
      </c>
      <c r="D25" s="58">
        <v>8.5592000000000006</v>
      </c>
      <c r="E25" s="58">
        <v>10.1485</v>
      </c>
      <c r="F25" s="58">
        <v>11.7143</v>
      </c>
      <c r="G25" s="58">
        <v>13.8255</v>
      </c>
      <c r="H25" s="58">
        <v>14.3787</v>
      </c>
      <c r="I25" s="58">
        <v>14.9931</v>
      </c>
      <c r="J25" s="58">
        <v>16.6891</v>
      </c>
      <c r="K25" s="58">
        <v>17.834199999999999</v>
      </c>
      <c r="L25" s="58">
        <v>18.906099999999999</v>
      </c>
      <c r="M25" s="58">
        <v>22.335799999999999</v>
      </c>
      <c r="N25" s="58">
        <v>24.6508</v>
      </c>
      <c r="O25" s="58">
        <v>25.922699999999999</v>
      </c>
      <c r="P25" s="58">
        <v>28.677399999999999</v>
      </c>
      <c r="Q25" s="58">
        <v>29.477499999999999</v>
      </c>
      <c r="R25" s="58">
        <v>27.878599999999999</v>
      </c>
      <c r="S25" s="58">
        <v>28.667899999999999</v>
      </c>
      <c r="T25" s="58">
        <v>28.0169</v>
      </c>
      <c r="U25" s="58">
        <v>27.433599999999998</v>
      </c>
      <c r="V25" s="58">
        <v>26.738800000000001</v>
      </c>
      <c r="W25" s="58">
        <v>27.596</v>
      </c>
      <c r="X25" s="58">
        <v>30.595300000000002</v>
      </c>
      <c r="Y25" s="58">
        <v>34.6785</v>
      </c>
      <c r="Z25" s="58">
        <v>34.846299999999999</v>
      </c>
      <c r="AA25" s="58">
        <v>34.415999999999997</v>
      </c>
      <c r="AB25" s="58">
        <v>36.130699999999997</v>
      </c>
      <c r="AC25" s="58">
        <v>39.620399999999997</v>
      </c>
      <c r="AD25" s="58">
        <v>42.855800000000002</v>
      </c>
      <c r="AE25" s="58">
        <v>45.256300000000003</v>
      </c>
      <c r="AF25" s="58">
        <v>49.174300000000002</v>
      </c>
      <c r="AG25" s="58">
        <v>50.174100000000003</v>
      </c>
      <c r="AH25" s="58">
        <v>50.247999999999998</v>
      </c>
      <c r="AI25" s="58">
        <v>46.750300000000003</v>
      </c>
      <c r="AJ25" s="58">
        <v>48.2712</v>
      </c>
      <c r="AK25" s="58">
        <v>50.631100000000004</v>
      </c>
      <c r="AL25" s="58">
        <v>52.982999999999997</v>
      </c>
      <c r="AM25" s="58">
        <v>48.565100000000001</v>
      </c>
      <c r="AN25" s="58">
        <v>44.041200000000003</v>
      </c>
      <c r="AO25" s="58">
        <v>42.347700000000003</v>
      </c>
      <c r="AP25" s="58">
        <v>44.819699999999997</v>
      </c>
      <c r="AQ25" s="58">
        <v>48.522599999999997</v>
      </c>
      <c r="AR25" s="58">
        <v>56.140799999999999</v>
      </c>
      <c r="AS25" s="58">
        <v>50.662300000000002</v>
      </c>
      <c r="AT25" s="58">
        <v>54.700800000000001</v>
      </c>
      <c r="AU25" s="256">
        <v>59.228200000000001</v>
      </c>
      <c r="AV25" s="58">
        <v>65.974800000000002</v>
      </c>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row>
    <row r="26" spans="1:253" s="840" customFormat="1">
      <c r="A26"/>
      <c r="B26" s="78" t="s">
        <v>188</v>
      </c>
      <c r="C26" s="58">
        <v>7.0585000000000004</v>
      </c>
      <c r="D26" s="58">
        <v>8.1380999999999997</v>
      </c>
      <c r="E26" s="58">
        <v>9.6856000000000009</v>
      </c>
      <c r="F26" s="58">
        <v>11.273099999999999</v>
      </c>
      <c r="G26" s="58">
        <v>13.3772</v>
      </c>
      <c r="H26" s="58">
        <v>13.9533</v>
      </c>
      <c r="I26" s="58">
        <v>14.5436</v>
      </c>
      <c r="J26" s="58">
        <v>16.331399999999999</v>
      </c>
      <c r="K26" s="58">
        <v>17.509899999999998</v>
      </c>
      <c r="L26" s="58">
        <v>18.700500000000002</v>
      </c>
      <c r="M26" s="58">
        <v>22.109100000000002</v>
      </c>
      <c r="N26" s="58">
        <v>24.226500000000001</v>
      </c>
      <c r="O26" s="58">
        <v>25.4239</v>
      </c>
      <c r="P26" s="58">
        <v>28.042300000000001</v>
      </c>
      <c r="Q26" s="58">
        <v>28.850300000000001</v>
      </c>
      <c r="R26" s="58">
        <v>27.417899999999999</v>
      </c>
      <c r="S26" s="58">
        <v>28.147099999999998</v>
      </c>
      <c r="T26" s="58">
        <v>27.374500000000001</v>
      </c>
      <c r="U26" s="58">
        <v>26.676300000000001</v>
      </c>
      <c r="V26" s="58">
        <v>25.1312</v>
      </c>
      <c r="W26" s="58">
        <v>25.957799999999999</v>
      </c>
      <c r="X26" s="58">
        <v>29.1068</v>
      </c>
      <c r="Y26" s="58">
        <v>32.81</v>
      </c>
      <c r="Z26" s="58">
        <v>33.147599999999997</v>
      </c>
      <c r="AA26" s="58">
        <v>32.453800000000001</v>
      </c>
      <c r="AB26" s="58">
        <v>34.214300000000001</v>
      </c>
      <c r="AC26" s="58">
        <v>37.4011</v>
      </c>
      <c r="AD26" s="58">
        <v>40.640900000000002</v>
      </c>
      <c r="AE26" s="58">
        <v>43.1357</v>
      </c>
      <c r="AF26" s="58">
        <v>46.658799999999999</v>
      </c>
      <c r="AG26" s="58">
        <v>47.636099999999999</v>
      </c>
      <c r="AH26" s="58">
        <v>46.995600000000003</v>
      </c>
      <c r="AI26" s="58">
        <v>44.1188</v>
      </c>
      <c r="AJ26" s="58">
        <v>45.179200000000002</v>
      </c>
      <c r="AK26" s="58">
        <v>47.665700000000001</v>
      </c>
      <c r="AL26" s="58">
        <v>50.0732</v>
      </c>
      <c r="AM26" s="58">
        <v>45.969299999999997</v>
      </c>
      <c r="AN26" s="58">
        <v>41.6038</v>
      </c>
      <c r="AO26" s="58">
        <v>40.221299999999999</v>
      </c>
      <c r="AP26" s="58">
        <v>42.582900000000002</v>
      </c>
      <c r="AQ26" s="58">
        <v>46.170200000000001</v>
      </c>
      <c r="AR26" s="58">
        <v>53.381999999999998</v>
      </c>
      <c r="AS26" s="58">
        <v>48.484000000000002</v>
      </c>
      <c r="AT26" s="58">
        <v>52.600299999999997</v>
      </c>
      <c r="AU26" s="256">
        <v>56.711599999999997</v>
      </c>
      <c r="AV26" s="58">
        <v>63.6096</v>
      </c>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row>
    <row r="27" spans="1:253" s="840" customFormat="1">
      <c r="A27"/>
      <c r="B27" s="78" t="s">
        <v>449</v>
      </c>
      <c r="C27" s="58">
        <v>0.45729999999999998</v>
      </c>
      <c r="D27" s="58">
        <v>0.42109999999999997</v>
      </c>
      <c r="E27" s="58">
        <v>0.46289999999999998</v>
      </c>
      <c r="F27" s="58">
        <v>0.44119999999999998</v>
      </c>
      <c r="G27" s="58">
        <v>0.44829999999999998</v>
      </c>
      <c r="H27" s="58">
        <v>0.4254</v>
      </c>
      <c r="I27" s="58">
        <v>0.44950000000000001</v>
      </c>
      <c r="J27" s="58">
        <v>0.35770000000000002</v>
      </c>
      <c r="K27" s="58">
        <v>0.32429999999999998</v>
      </c>
      <c r="L27" s="58">
        <v>0.2056</v>
      </c>
      <c r="M27" s="58">
        <v>0.22670000000000001</v>
      </c>
      <c r="N27" s="58">
        <v>0.42430000000000001</v>
      </c>
      <c r="O27" s="58">
        <v>0.49880000000000002</v>
      </c>
      <c r="P27" s="58">
        <v>0.6351</v>
      </c>
      <c r="Q27" s="58">
        <v>0.62719999999999998</v>
      </c>
      <c r="R27" s="58">
        <v>0.4607</v>
      </c>
      <c r="S27" s="58">
        <v>0.52080000000000004</v>
      </c>
      <c r="T27" s="58">
        <v>0.64239999999999997</v>
      </c>
      <c r="U27" s="58">
        <v>0.75729999999999997</v>
      </c>
      <c r="V27" s="58">
        <v>1.6075999999999999</v>
      </c>
      <c r="W27" s="58">
        <v>1.6382000000000001</v>
      </c>
      <c r="X27" s="58">
        <v>1.4884999999999999</v>
      </c>
      <c r="Y27" s="58">
        <v>1.8685</v>
      </c>
      <c r="Z27" s="58">
        <v>1.6987000000000001</v>
      </c>
      <c r="AA27" s="58">
        <v>1.9621999999999999</v>
      </c>
      <c r="AB27" s="58">
        <v>1.9164000000000001</v>
      </c>
      <c r="AC27" s="58">
        <v>2.2193000000000001</v>
      </c>
      <c r="AD27" s="58">
        <v>2.2149000000000001</v>
      </c>
      <c r="AE27" s="58">
        <v>2.1206</v>
      </c>
      <c r="AF27" s="58">
        <v>2.5154999999999998</v>
      </c>
      <c r="AG27" s="58">
        <v>2.5379999999999998</v>
      </c>
      <c r="AH27" s="58">
        <v>3.2524000000000002</v>
      </c>
      <c r="AI27" s="58">
        <v>2.6315</v>
      </c>
      <c r="AJ27" s="58">
        <v>3.0920000000000001</v>
      </c>
      <c r="AK27" s="58">
        <v>2.9653999999999998</v>
      </c>
      <c r="AL27" s="58">
        <v>2.9098000000000002</v>
      </c>
      <c r="AM27" s="58">
        <v>2.5958000000000001</v>
      </c>
      <c r="AN27" s="58">
        <v>2.4373999999999998</v>
      </c>
      <c r="AO27" s="58">
        <v>2.1263999999999998</v>
      </c>
      <c r="AP27" s="58">
        <v>2.2368000000000001</v>
      </c>
      <c r="AQ27" s="58">
        <v>2.3523999999999998</v>
      </c>
      <c r="AR27" s="58">
        <v>2.7587999999999999</v>
      </c>
      <c r="AS27" s="58">
        <v>2.1783000000000001</v>
      </c>
      <c r="AT27" s="58">
        <v>2.1004999999999998</v>
      </c>
      <c r="AU27" s="256">
        <v>2.5165999999999999</v>
      </c>
      <c r="AV27" s="58">
        <v>2.3652000000000002</v>
      </c>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row>
    <row r="28" spans="1:253" s="840" customFormat="1">
      <c r="A28"/>
      <c r="B28" s="78" t="s">
        <v>112</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256"/>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row>
    <row r="29" spans="1:253" s="840" customFormat="1">
      <c r="A29"/>
      <c r="B29" s="78" t="s">
        <v>110</v>
      </c>
      <c r="C29" s="58">
        <v>28.0185</v>
      </c>
      <c r="D29" s="58">
        <v>32.263500000000001</v>
      </c>
      <c r="E29" s="58">
        <v>37.251199999999997</v>
      </c>
      <c r="F29" s="58">
        <v>43.3172</v>
      </c>
      <c r="G29" s="58">
        <v>51.011099999999999</v>
      </c>
      <c r="H29" s="58">
        <v>57.524500000000003</v>
      </c>
      <c r="I29" s="58">
        <v>59.552700000000002</v>
      </c>
      <c r="J29" s="58">
        <v>65.852800000000002</v>
      </c>
      <c r="K29" s="58">
        <v>72.712999999999994</v>
      </c>
      <c r="L29" s="58">
        <v>76.350800000000007</v>
      </c>
      <c r="M29" s="58">
        <v>82.795100000000005</v>
      </c>
      <c r="N29" s="58">
        <v>89.270499999999998</v>
      </c>
      <c r="O29" s="58">
        <v>95.646900000000002</v>
      </c>
      <c r="P29" s="58">
        <v>103.5043</v>
      </c>
      <c r="Q29" s="58">
        <v>109.0125</v>
      </c>
      <c r="R29" s="58">
        <v>110.64400000000001</v>
      </c>
      <c r="S29" s="58">
        <v>116.07769999999999</v>
      </c>
      <c r="T29" s="58">
        <v>119.6246</v>
      </c>
      <c r="U29" s="58">
        <v>124.8784</v>
      </c>
      <c r="V29" s="58">
        <v>124.17010000000001</v>
      </c>
      <c r="W29" s="58">
        <v>127.18729999999999</v>
      </c>
      <c r="X29" s="58">
        <v>132.5085</v>
      </c>
      <c r="Y29" s="58">
        <v>141.9041</v>
      </c>
      <c r="Z29" s="58">
        <v>145.2826</v>
      </c>
      <c r="AA29" s="58">
        <v>154.7354</v>
      </c>
      <c r="AB29" s="58">
        <v>163.6191</v>
      </c>
      <c r="AC29" s="58">
        <v>178.00149999999999</v>
      </c>
      <c r="AD29" s="58">
        <v>186.6377</v>
      </c>
      <c r="AE29" s="58">
        <v>197.5017</v>
      </c>
      <c r="AF29" s="58">
        <v>211.89439999999999</v>
      </c>
      <c r="AG29" s="58">
        <v>221.74119999999999</v>
      </c>
      <c r="AH29" s="58">
        <v>229.18790000000001</v>
      </c>
      <c r="AI29" s="58">
        <v>229.12119999999999</v>
      </c>
      <c r="AJ29" s="58">
        <v>234.00149999999999</v>
      </c>
      <c r="AK29" s="58">
        <v>241.55260000000001</v>
      </c>
      <c r="AL29" s="58">
        <v>249.57740000000001</v>
      </c>
      <c r="AM29" s="58">
        <v>249.8682</v>
      </c>
      <c r="AN29" s="58">
        <v>246.1611</v>
      </c>
      <c r="AO29" s="58">
        <v>245.29570000000001</v>
      </c>
      <c r="AP29" s="58">
        <v>250.77080000000001</v>
      </c>
      <c r="AQ29" s="58">
        <v>256.03070000000002</v>
      </c>
      <c r="AR29" s="58">
        <v>268.69</v>
      </c>
      <c r="AS29" s="58">
        <v>266.2978</v>
      </c>
      <c r="AT29" s="58">
        <v>279.45069999999998</v>
      </c>
      <c r="AU29" s="256">
        <v>294.87009999999998</v>
      </c>
      <c r="AV29" s="58">
        <v>315.61130000000003</v>
      </c>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row>
    <row r="30" spans="1:253" s="840" customFormat="1">
      <c r="A30"/>
      <c r="B30" s="78" t="s">
        <v>450</v>
      </c>
      <c r="C30" s="58">
        <v>0.1452</v>
      </c>
      <c r="D30" s="58">
        <v>0.14979999999999999</v>
      </c>
      <c r="E30" s="58">
        <v>0.1694</v>
      </c>
      <c r="F30" s="58">
        <v>0.1983</v>
      </c>
      <c r="G30" s="58">
        <v>0.21579999999999999</v>
      </c>
      <c r="H30" s="58">
        <v>0.22059999999999999</v>
      </c>
      <c r="I30" s="58">
        <v>0.2243</v>
      </c>
      <c r="J30" s="58">
        <v>0.22539999999999999</v>
      </c>
      <c r="K30" s="58">
        <v>0.25890000000000002</v>
      </c>
      <c r="L30" s="58">
        <v>0.26250000000000001</v>
      </c>
      <c r="M30" s="58">
        <v>0.27550000000000002</v>
      </c>
      <c r="N30" s="58">
        <v>0.26179999999999998</v>
      </c>
      <c r="O30" s="58">
        <v>0.28370000000000001</v>
      </c>
      <c r="P30" s="58">
        <v>0.30220000000000002</v>
      </c>
      <c r="Q30" s="58">
        <v>0.32179999999999997</v>
      </c>
      <c r="R30" s="58">
        <v>0.33229999999999998</v>
      </c>
      <c r="S30" s="58">
        <v>0.42359999999999998</v>
      </c>
      <c r="T30" s="58">
        <v>0.36020000000000002</v>
      </c>
      <c r="U30" s="58">
        <v>0.3911</v>
      </c>
      <c r="V30" s="58">
        <v>0.41749999999999998</v>
      </c>
      <c r="W30" s="58">
        <v>0.39689999999999998</v>
      </c>
      <c r="X30" s="58">
        <v>0.40739999999999998</v>
      </c>
      <c r="Y30" s="58">
        <v>0.43619999999999998</v>
      </c>
      <c r="Z30" s="58">
        <v>0.44900000000000001</v>
      </c>
      <c r="AA30" s="58">
        <v>0.50209999999999999</v>
      </c>
      <c r="AB30" s="58">
        <v>0.53469999999999995</v>
      </c>
      <c r="AC30" s="58">
        <v>0.57410000000000005</v>
      </c>
      <c r="AD30" s="58">
        <v>0.58560000000000001</v>
      </c>
      <c r="AE30" s="58">
        <v>0.5796</v>
      </c>
      <c r="AF30" s="58">
        <v>0.60589999999999999</v>
      </c>
      <c r="AG30" s="58">
        <v>0.64680000000000004</v>
      </c>
      <c r="AH30" s="58">
        <v>0.68869999999999998</v>
      </c>
      <c r="AI30" s="58">
        <v>0.70340000000000003</v>
      </c>
      <c r="AJ30" s="58">
        <v>0.71209999999999996</v>
      </c>
      <c r="AK30" s="58">
        <v>0.73750000000000004</v>
      </c>
      <c r="AL30" s="58">
        <v>0.75790000000000002</v>
      </c>
      <c r="AM30" s="58">
        <v>0.77839999999999998</v>
      </c>
      <c r="AN30" s="58">
        <v>0.80559999999999998</v>
      </c>
      <c r="AO30" s="58">
        <v>0.8115</v>
      </c>
      <c r="AP30" s="58">
        <v>0.82030000000000003</v>
      </c>
      <c r="AQ30" s="58">
        <v>0.83389999999999997</v>
      </c>
      <c r="AR30" s="58">
        <v>0.83</v>
      </c>
      <c r="AS30" s="940">
        <v>0.83099999999999996</v>
      </c>
      <c r="AT30" s="940">
        <v>0.84799999999999998</v>
      </c>
      <c r="AU30" s="941">
        <v>0.873</v>
      </c>
      <c r="AV30" s="58">
        <v>0.89</v>
      </c>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row>
    <row r="31" spans="1:253" s="840" customFormat="1">
      <c r="A31"/>
      <c r="B31" s="78" t="s">
        <v>451</v>
      </c>
      <c r="C31" s="58">
        <v>2.2800000000000001E-2</v>
      </c>
      <c r="D31" s="58">
        <v>2.7199999999999998E-2</v>
      </c>
      <c r="E31" s="58">
        <v>3.8699999999999998E-2</v>
      </c>
      <c r="F31" s="58">
        <v>4.5499999999999999E-2</v>
      </c>
      <c r="G31" s="58">
        <v>6.0299999999999999E-2</v>
      </c>
      <c r="H31" s="58">
        <v>6.9699999999999998E-2</v>
      </c>
      <c r="I31" s="58">
        <v>8.0299999999999996E-2</v>
      </c>
      <c r="J31" s="58">
        <v>8.4400000000000003E-2</v>
      </c>
      <c r="K31" s="58">
        <v>0.1011</v>
      </c>
      <c r="L31" s="58">
        <v>9.7900000000000001E-2</v>
      </c>
      <c r="M31" s="58">
        <v>0.1081</v>
      </c>
      <c r="N31" s="58">
        <v>0.11119999999999999</v>
      </c>
      <c r="O31" s="58">
        <v>0.1206</v>
      </c>
      <c r="P31" s="58">
        <v>0.13589999999999999</v>
      </c>
      <c r="Q31" s="58">
        <v>0.14430000000000001</v>
      </c>
      <c r="R31" s="58">
        <v>0.128</v>
      </c>
      <c r="S31" s="58">
        <v>0.13170000000000001</v>
      </c>
      <c r="T31" s="58">
        <v>0.1399</v>
      </c>
      <c r="U31" s="58">
        <v>0.15390000000000001</v>
      </c>
      <c r="V31" s="58">
        <v>0.19570000000000001</v>
      </c>
      <c r="W31" s="58">
        <v>0.24360000000000001</v>
      </c>
      <c r="X31" s="58">
        <v>0.45639999999999997</v>
      </c>
      <c r="Y31" s="58">
        <v>0.49830000000000002</v>
      </c>
      <c r="Z31" s="58">
        <v>0.57079999999999997</v>
      </c>
      <c r="AA31" s="58">
        <v>0.55359999999999998</v>
      </c>
      <c r="AB31" s="58">
        <v>0.53459999999999996</v>
      </c>
      <c r="AC31" s="58">
        <v>0.57369999999999999</v>
      </c>
      <c r="AD31" s="58">
        <v>0.62649999999999995</v>
      </c>
      <c r="AE31" s="58">
        <v>0.66639999999999999</v>
      </c>
      <c r="AF31" s="58">
        <v>0.72040000000000004</v>
      </c>
      <c r="AG31" s="58">
        <v>0.77890000000000004</v>
      </c>
      <c r="AH31" s="58">
        <v>0.75629999999999997</v>
      </c>
      <c r="AI31" s="58">
        <v>0.72189999999999999</v>
      </c>
      <c r="AJ31" s="58">
        <v>0.75380000000000003</v>
      </c>
      <c r="AK31" s="58">
        <v>0.72629999999999995</v>
      </c>
      <c r="AL31" s="58">
        <v>0.75460000000000005</v>
      </c>
      <c r="AM31" s="58">
        <v>0.78120000000000001</v>
      </c>
      <c r="AN31" s="58">
        <v>0.82069999999999999</v>
      </c>
      <c r="AO31" s="58">
        <v>0.84499999999999997</v>
      </c>
      <c r="AP31" s="58">
        <v>0.88280000000000003</v>
      </c>
      <c r="AQ31" s="58">
        <v>0.99060000000000004</v>
      </c>
      <c r="AR31" s="58">
        <v>1.016</v>
      </c>
      <c r="AS31" s="58">
        <v>0.99099999999999999</v>
      </c>
      <c r="AT31" s="58">
        <v>1.044</v>
      </c>
      <c r="AU31" s="256">
        <v>1.1870000000000001</v>
      </c>
      <c r="AV31" s="58">
        <v>1.3859999999999999</v>
      </c>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row>
    <row r="32" spans="1:253" s="840" customFormat="1">
      <c r="A32"/>
      <c r="B32" s="78" t="s">
        <v>452</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c r="AQ32" s="58">
        <v>0</v>
      </c>
      <c r="AR32" s="58">
        <v>0</v>
      </c>
      <c r="AS32" s="58">
        <v>0</v>
      </c>
      <c r="AT32" s="58">
        <v>0</v>
      </c>
      <c r="AU32" s="256">
        <v>0</v>
      </c>
      <c r="AV32" s="58">
        <v>0</v>
      </c>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row>
    <row r="33" spans="1:253" s="840" customFormat="1">
      <c r="A33"/>
      <c r="B33" s="78" t="s">
        <v>453</v>
      </c>
      <c r="C33" s="58">
        <v>27.8505</v>
      </c>
      <c r="D33" s="58">
        <v>32.086500000000001</v>
      </c>
      <c r="E33" s="58">
        <v>37.043100000000003</v>
      </c>
      <c r="F33" s="58">
        <v>43.073399999999999</v>
      </c>
      <c r="G33" s="58">
        <v>50.734999999999999</v>
      </c>
      <c r="H33" s="58">
        <v>57.234200000000001</v>
      </c>
      <c r="I33" s="58">
        <v>59.248100000000001</v>
      </c>
      <c r="J33" s="58">
        <v>65.543000000000006</v>
      </c>
      <c r="K33" s="58">
        <v>72.352999999999994</v>
      </c>
      <c r="L33" s="58">
        <v>75.990399999999994</v>
      </c>
      <c r="M33" s="58">
        <v>82.411500000000004</v>
      </c>
      <c r="N33" s="58">
        <v>88.897499999999994</v>
      </c>
      <c r="O33" s="58">
        <v>95.242599999999996</v>
      </c>
      <c r="P33" s="58">
        <v>103.06619999999999</v>
      </c>
      <c r="Q33" s="58">
        <v>108.54640000000001</v>
      </c>
      <c r="R33" s="58">
        <v>110.1837</v>
      </c>
      <c r="S33" s="58">
        <v>115.5224</v>
      </c>
      <c r="T33" s="58">
        <v>119.1245</v>
      </c>
      <c r="U33" s="58">
        <v>124.3334</v>
      </c>
      <c r="V33" s="58">
        <v>123.5569</v>
      </c>
      <c r="W33" s="58">
        <v>126.5468</v>
      </c>
      <c r="X33" s="58">
        <v>131.6447</v>
      </c>
      <c r="Y33" s="58">
        <v>140.96960000000001</v>
      </c>
      <c r="Z33" s="58">
        <v>144.2628</v>
      </c>
      <c r="AA33" s="58">
        <v>153.6797</v>
      </c>
      <c r="AB33" s="58">
        <v>162.5498</v>
      </c>
      <c r="AC33" s="58">
        <v>176.8537</v>
      </c>
      <c r="AD33" s="58">
        <v>185.4256</v>
      </c>
      <c r="AE33" s="58">
        <v>196.25569999999999</v>
      </c>
      <c r="AF33" s="58">
        <v>210.56809999999999</v>
      </c>
      <c r="AG33" s="58">
        <v>220.31549999999999</v>
      </c>
      <c r="AH33" s="58">
        <v>227.74289999999999</v>
      </c>
      <c r="AI33" s="58">
        <v>227.69589999999999</v>
      </c>
      <c r="AJ33" s="58">
        <v>232.53559999999999</v>
      </c>
      <c r="AK33" s="58">
        <v>240.08879999999999</v>
      </c>
      <c r="AL33" s="58">
        <v>248.06489999999999</v>
      </c>
      <c r="AM33" s="58">
        <v>248.30860000000001</v>
      </c>
      <c r="AN33" s="58">
        <v>244.53479999999999</v>
      </c>
      <c r="AO33" s="58">
        <v>243.63919999999999</v>
      </c>
      <c r="AP33" s="58">
        <v>249.0677</v>
      </c>
      <c r="AQ33" s="58">
        <v>254.2062</v>
      </c>
      <c r="AR33" s="58">
        <v>266.84399999999999</v>
      </c>
      <c r="AS33" s="58">
        <v>264.47579999999999</v>
      </c>
      <c r="AT33" s="58">
        <v>277.55869999999999</v>
      </c>
      <c r="AU33" s="256">
        <v>292.81009999999998</v>
      </c>
      <c r="AV33" s="58">
        <v>313.33530000000002</v>
      </c>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row>
    <row r="34" spans="1:253" s="840" customFormat="1">
      <c r="A34"/>
      <c r="B34" s="78" t="s">
        <v>112</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256"/>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row>
    <row r="35" spans="1:253" s="840" customFormat="1">
      <c r="A35"/>
      <c r="B35" s="78" t="s">
        <v>454</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256"/>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row>
    <row r="36" spans="1:253" s="840" customFormat="1">
      <c r="A36"/>
      <c r="B36" s="78" t="s">
        <v>40</v>
      </c>
      <c r="C36" s="58">
        <v>2.3799000000000001</v>
      </c>
      <c r="D36" s="58">
        <v>2.8077999999999999</v>
      </c>
      <c r="E36" s="58">
        <v>3.2683</v>
      </c>
      <c r="F36" s="58">
        <v>3.7265999999999999</v>
      </c>
      <c r="G36" s="58">
        <v>4.3578000000000001</v>
      </c>
      <c r="H36" s="58">
        <v>4.9862000000000002</v>
      </c>
      <c r="I36" s="58">
        <v>5.5835999999999997</v>
      </c>
      <c r="J36" s="58">
        <v>6.101</v>
      </c>
      <c r="K36" s="58">
        <v>8.8425999999999991</v>
      </c>
      <c r="L36" s="58">
        <v>9.2774999999999999</v>
      </c>
      <c r="M36" s="58">
        <v>10.069599999999999</v>
      </c>
      <c r="N36" s="58">
        <v>10.205299999999999</v>
      </c>
      <c r="O36" s="58">
        <v>10.686299999999999</v>
      </c>
      <c r="P36" s="58">
        <v>11.3451</v>
      </c>
      <c r="Q36" s="58">
        <v>12.1165</v>
      </c>
      <c r="R36" s="58">
        <v>13.3726</v>
      </c>
      <c r="S36" s="58">
        <v>14.006399999999999</v>
      </c>
      <c r="T36" s="58">
        <v>15.2857</v>
      </c>
      <c r="U36" s="58">
        <v>17.427800000000001</v>
      </c>
      <c r="V36" s="58">
        <v>18.519100000000002</v>
      </c>
      <c r="W36" s="58">
        <v>19.515000000000001</v>
      </c>
      <c r="X36" s="58">
        <v>20.282299999999999</v>
      </c>
      <c r="Y36" s="58">
        <v>22.6754</v>
      </c>
      <c r="Z36" s="58">
        <v>22.515999999999998</v>
      </c>
      <c r="AA36" s="58">
        <v>23.6524</v>
      </c>
      <c r="AB36" s="58">
        <v>24.354900000000001</v>
      </c>
      <c r="AC36" s="58">
        <v>25.7273</v>
      </c>
      <c r="AD36" s="58">
        <v>26.484000000000002</v>
      </c>
      <c r="AE36" s="58">
        <v>28.5624</v>
      </c>
      <c r="AF36" s="58">
        <v>30.226600000000001</v>
      </c>
      <c r="AG36" s="58">
        <v>30.968499999999999</v>
      </c>
      <c r="AH36" s="58">
        <v>32.054499999999997</v>
      </c>
      <c r="AI36" s="58">
        <v>33.4771</v>
      </c>
      <c r="AJ36" s="58">
        <v>34.640999999999998</v>
      </c>
      <c r="AK36" s="58">
        <v>35.423000000000002</v>
      </c>
      <c r="AL36" s="58">
        <v>36.301900000000003</v>
      </c>
      <c r="AM36" s="58">
        <v>37.090899999999998</v>
      </c>
      <c r="AN36" s="58">
        <v>37.393799999999999</v>
      </c>
      <c r="AO36" s="58">
        <v>37.732799999999997</v>
      </c>
      <c r="AP36" s="58">
        <v>38.769500000000001</v>
      </c>
      <c r="AQ36" s="58">
        <v>39.282800000000002</v>
      </c>
      <c r="AR36" s="58">
        <v>39.8568</v>
      </c>
      <c r="AS36" s="58">
        <v>36.631300000000003</v>
      </c>
      <c r="AT36" s="58">
        <v>40.072600000000001</v>
      </c>
      <c r="AU36" s="256">
        <v>43.796599999999998</v>
      </c>
      <c r="AV36" s="58">
        <v>46.687199999999997</v>
      </c>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row>
    <row r="37" spans="1:253" s="840" customFormat="1">
      <c r="A37"/>
      <c r="B37" s="78" t="s">
        <v>189</v>
      </c>
      <c r="C37" s="58">
        <v>2.3571</v>
      </c>
      <c r="D37" s="58">
        <v>2.7806000000000002</v>
      </c>
      <c r="E37" s="58">
        <v>3.2296</v>
      </c>
      <c r="F37" s="58">
        <v>3.6810999999999998</v>
      </c>
      <c r="G37" s="58">
        <v>4.2975000000000003</v>
      </c>
      <c r="H37" s="58">
        <v>4.9165000000000001</v>
      </c>
      <c r="I37" s="58">
        <v>5.5033000000000003</v>
      </c>
      <c r="J37" s="58">
        <v>6.0037000000000003</v>
      </c>
      <c r="K37" s="58">
        <v>8.1616</v>
      </c>
      <c r="L37" s="58">
        <v>8.5450999999999997</v>
      </c>
      <c r="M37" s="58">
        <v>9.2539999999999996</v>
      </c>
      <c r="N37" s="58">
        <v>9.3317999999999994</v>
      </c>
      <c r="O37" s="58">
        <v>9.7828999999999997</v>
      </c>
      <c r="P37" s="58">
        <v>10.357100000000001</v>
      </c>
      <c r="Q37" s="58">
        <v>11.0603</v>
      </c>
      <c r="R37" s="58">
        <v>11.4213</v>
      </c>
      <c r="S37" s="58">
        <v>11.994199999999999</v>
      </c>
      <c r="T37" s="58">
        <v>13.0709</v>
      </c>
      <c r="U37" s="58">
        <v>15.2707</v>
      </c>
      <c r="V37" s="58">
        <v>16.508800000000001</v>
      </c>
      <c r="W37" s="58">
        <v>17.2698</v>
      </c>
      <c r="X37" s="58">
        <v>18.215699999999998</v>
      </c>
      <c r="Y37" s="58">
        <v>19.057300000000001</v>
      </c>
      <c r="Z37" s="58">
        <v>18.795400000000001</v>
      </c>
      <c r="AA37" s="58">
        <v>19.776299999999999</v>
      </c>
      <c r="AB37" s="58">
        <v>20.8492</v>
      </c>
      <c r="AC37" s="58">
        <v>22.511700000000001</v>
      </c>
      <c r="AD37" s="58">
        <v>23.512699999999999</v>
      </c>
      <c r="AE37" s="58">
        <v>24.783000000000001</v>
      </c>
      <c r="AF37" s="58">
        <v>25.938700000000001</v>
      </c>
      <c r="AG37" s="58">
        <v>26.742100000000001</v>
      </c>
      <c r="AH37" s="58">
        <v>27.8215</v>
      </c>
      <c r="AI37" s="58">
        <v>28.933800000000002</v>
      </c>
      <c r="AJ37" s="58">
        <v>30.141300000000001</v>
      </c>
      <c r="AK37" s="58">
        <v>30.897099999999998</v>
      </c>
      <c r="AL37" s="58">
        <v>31.706099999999999</v>
      </c>
      <c r="AM37" s="58">
        <v>32.3386</v>
      </c>
      <c r="AN37" s="58">
        <v>32.442700000000002</v>
      </c>
      <c r="AO37" s="58">
        <v>32.566099999999999</v>
      </c>
      <c r="AP37" s="58">
        <v>33.575099999999999</v>
      </c>
      <c r="AQ37" s="58">
        <v>34.146999999999998</v>
      </c>
      <c r="AR37" s="58">
        <v>34.791800000000002</v>
      </c>
      <c r="AS37" s="58">
        <v>32.939300000000003</v>
      </c>
      <c r="AT37" s="58">
        <v>35.791600000000003</v>
      </c>
      <c r="AU37" s="256">
        <v>38.559600000000003</v>
      </c>
      <c r="AV37" s="58">
        <v>41.089199999999998</v>
      </c>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row>
    <row r="38" spans="1:253" s="840" customFormat="1">
      <c r="A38"/>
      <c r="B38" s="78" t="s">
        <v>190</v>
      </c>
      <c r="C38" s="58">
        <v>2.2800000000000001E-2</v>
      </c>
      <c r="D38" s="58">
        <v>2.7199999999999998E-2</v>
      </c>
      <c r="E38" s="58">
        <v>3.8699999999999998E-2</v>
      </c>
      <c r="F38" s="58">
        <v>4.5499999999999999E-2</v>
      </c>
      <c r="G38" s="58">
        <v>6.0299999999999999E-2</v>
      </c>
      <c r="H38" s="58">
        <v>6.9699999999999998E-2</v>
      </c>
      <c r="I38" s="58">
        <v>8.0299999999999996E-2</v>
      </c>
      <c r="J38" s="58">
        <v>8.4400000000000003E-2</v>
      </c>
      <c r="K38" s="58">
        <v>0.1011</v>
      </c>
      <c r="L38" s="58">
        <v>9.7900000000000001E-2</v>
      </c>
      <c r="M38" s="58">
        <v>0.1081</v>
      </c>
      <c r="N38" s="58">
        <v>0.11119999999999999</v>
      </c>
      <c r="O38" s="58">
        <v>0.1206</v>
      </c>
      <c r="P38" s="58">
        <v>0.13589999999999999</v>
      </c>
      <c r="Q38" s="58">
        <v>0.14430000000000001</v>
      </c>
      <c r="R38" s="58">
        <v>0.128</v>
      </c>
      <c r="S38" s="58">
        <v>0.13170000000000001</v>
      </c>
      <c r="T38" s="58">
        <v>0.1399</v>
      </c>
      <c r="U38" s="58">
        <v>0.15390000000000001</v>
      </c>
      <c r="V38" s="58">
        <v>0.19570000000000001</v>
      </c>
      <c r="W38" s="58">
        <v>0.24360000000000001</v>
      </c>
      <c r="X38" s="58">
        <v>0.45639999999999997</v>
      </c>
      <c r="Y38" s="58">
        <v>0.49830000000000002</v>
      </c>
      <c r="Z38" s="58">
        <v>0.57079999999999997</v>
      </c>
      <c r="AA38" s="58">
        <v>0.55359999999999998</v>
      </c>
      <c r="AB38" s="58">
        <v>0.53459999999999996</v>
      </c>
      <c r="AC38" s="58">
        <v>0.57369999999999999</v>
      </c>
      <c r="AD38" s="58">
        <v>0.62649999999999995</v>
      </c>
      <c r="AE38" s="58">
        <v>0.66639999999999999</v>
      </c>
      <c r="AF38" s="58">
        <v>0.72040000000000004</v>
      </c>
      <c r="AG38" s="58">
        <v>0.77890000000000004</v>
      </c>
      <c r="AH38" s="58">
        <v>0.75629999999999997</v>
      </c>
      <c r="AI38" s="58">
        <v>0.72189999999999999</v>
      </c>
      <c r="AJ38" s="58">
        <v>0.75380000000000003</v>
      </c>
      <c r="AK38" s="58">
        <v>0.72629999999999995</v>
      </c>
      <c r="AL38" s="58">
        <v>0.75460000000000005</v>
      </c>
      <c r="AM38" s="58">
        <v>0.78120000000000001</v>
      </c>
      <c r="AN38" s="58">
        <v>0.82069999999999999</v>
      </c>
      <c r="AO38" s="58">
        <v>0.84499999999999997</v>
      </c>
      <c r="AP38" s="58">
        <v>0.88280000000000003</v>
      </c>
      <c r="AQ38" s="58">
        <v>0.99060000000000004</v>
      </c>
      <c r="AR38" s="58">
        <v>1.016</v>
      </c>
      <c r="AS38" s="940">
        <v>0.99099999999999999</v>
      </c>
      <c r="AT38" s="940">
        <v>1.044</v>
      </c>
      <c r="AU38" s="941">
        <v>1.1870000000000001</v>
      </c>
      <c r="AV38" s="58">
        <v>1.3859999999999999</v>
      </c>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row>
    <row r="39" spans="1:253" s="840" customFormat="1">
      <c r="A39"/>
      <c r="B39" s="78" t="s">
        <v>191</v>
      </c>
      <c r="C39" s="58">
        <v>0</v>
      </c>
      <c r="D39" s="58">
        <v>0</v>
      </c>
      <c r="E39" s="58">
        <v>0</v>
      </c>
      <c r="F39" s="58">
        <v>0</v>
      </c>
      <c r="G39" s="58">
        <v>0</v>
      </c>
      <c r="H39" s="58">
        <v>0</v>
      </c>
      <c r="I39" s="58">
        <v>0</v>
      </c>
      <c r="J39" s="58">
        <v>1.29E-2</v>
      </c>
      <c r="K39" s="58">
        <v>0.57989999999999997</v>
      </c>
      <c r="L39" s="58">
        <v>0.63449999999999995</v>
      </c>
      <c r="M39" s="58">
        <v>0.70750000000000002</v>
      </c>
      <c r="N39" s="58">
        <v>0.76229999999999998</v>
      </c>
      <c r="O39" s="58">
        <v>0.78280000000000005</v>
      </c>
      <c r="P39" s="58">
        <v>0.85209999999999997</v>
      </c>
      <c r="Q39" s="58">
        <v>0.91190000000000004</v>
      </c>
      <c r="R39" s="58">
        <v>0.9264</v>
      </c>
      <c r="S39" s="58">
        <v>0.96840000000000004</v>
      </c>
      <c r="T39" s="58">
        <v>1.0076000000000001</v>
      </c>
      <c r="U39" s="58">
        <v>0.98809999999999998</v>
      </c>
      <c r="V39" s="58">
        <v>1.0908</v>
      </c>
      <c r="W39" s="58">
        <v>1.1778</v>
      </c>
      <c r="X39" s="58">
        <v>0.5524</v>
      </c>
      <c r="Y39" s="58">
        <v>1.2814000000000001</v>
      </c>
      <c r="Z39" s="58">
        <v>1.3449</v>
      </c>
      <c r="AA39" s="58">
        <v>1.4661</v>
      </c>
      <c r="AB39" s="58">
        <v>1.4903999999999999</v>
      </c>
      <c r="AC39" s="58">
        <v>1.6067</v>
      </c>
      <c r="AD39" s="58">
        <v>1.6575</v>
      </c>
      <c r="AE39" s="58">
        <v>2.1278000000000001</v>
      </c>
      <c r="AF39" s="58">
        <v>2.2761999999999998</v>
      </c>
      <c r="AG39" s="58">
        <v>2.3818999999999999</v>
      </c>
      <c r="AH39" s="58">
        <v>2.5007000000000001</v>
      </c>
      <c r="AI39" s="58">
        <v>2.5834000000000001</v>
      </c>
      <c r="AJ39" s="58">
        <v>2.7079</v>
      </c>
      <c r="AK39" s="58">
        <v>2.8256000000000001</v>
      </c>
      <c r="AL39" s="58">
        <v>2.9321999999999999</v>
      </c>
      <c r="AM39" s="58">
        <v>3.0041000000000002</v>
      </c>
      <c r="AN39" s="58">
        <v>3.1514000000000002</v>
      </c>
      <c r="AO39" s="58">
        <v>3.2267000000000001</v>
      </c>
      <c r="AP39" s="58">
        <v>3.2915999999999999</v>
      </c>
      <c r="AQ39" s="58">
        <v>3.3512</v>
      </c>
      <c r="AR39" s="58">
        <v>3.415</v>
      </c>
      <c r="AS39" s="58">
        <v>2.282</v>
      </c>
      <c r="AT39" s="58">
        <v>2.8109999999999999</v>
      </c>
      <c r="AU39" s="256">
        <v>3.4319999999999999</v>
      </c>
      <c r="AV39" s="58">
        <v>3.7160000000000002</v>
      </c>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row>
    <row r="40" spans="1:253" s="840" customFormat="1">
      <c r="A40"/>
      <c r="B40" s="78" t="s">
        <v>192</v>
      </c>
      <c r="C40" s="58">
        <v>0</v>
      </c>
      <c r="D40" s="58">
        <v>0</v>
      </c>
      <c r="E40" s="58">
        <v>0</v>
      </c>
      <c r="F40" s="58">
        <v>0</v>
      </c>
      <c r="G40" s="58">
        <v>0</v>
      </c>
      <c r="H40" s="58">
        <v>0</v>
      </c>
      <c r="I40" s="58">
        <v>0</v>
      </c>
      <c r="J40" s="58">
        <v>0</v>
      </c>
      <c r="K40" s="58">
        <v>0</v>
      </c>
      <c r="L40" s="58">
        <v>0</v>
      </c>
      <c r="M40" s="58">
        <v>0</v>
      </c>
      <c r="N40" s="58">
        <v>0</v>
      </c>
      <c r="O40" s="58">
        <v>0</v>
      </c>
      <c r="P40" s="58">
        <v>0</v>
      </c>
      <c r="Q40" s="58">
        <v>0</v>
      </c>
      <c r="R40" s="58">
        <v>0.89690000000000003</v>
      </c>
      <c r="S40" s="58">
        <v>0.91210000000000002</v>
      </c>
      <c r="T40" s="58">
        <v>1.0672999999999999</v>
      </c>
      <c r="U40" s="58">
        <v>1.0150999999999999</v>
      </c>
      <c r="V40" s="58">
        <v>0.7238</v>
      </c>
      <c r="W40" s="58">
        <v>0.82379999999999998</v>
      </c>
      <c r="X40" s="58">
        <v>1.0578000000000001</v>
      </c>
      <c r="Y40" s="58">
        <v>1.8384</v>
      </c>
      <c r="Z40" s="58">
        <v>1.8048999999999999</v>
      </c>
      <c r="AA40" s="58">
        <v>1.8564000000000001</v>
      </c>
      <c r="AB40" s="58">
        <v>1.4806999999999999</v>
      </c>
      <c r="AC40" s="58">
        <v>1.0351999999999999</v>
      </c>
      <c r="AD40" s="58">
        <v>0.68730000000000002</v>
      </c>
      <c r="AE40" s="58">
        <v>0.98519999999999996</v>
      </c>
      <c r="AF40" s="58">
        <v>1.2912999999999999</v>
      </c>
      <c r="AG40" s="58">
        <v>1.0656000000000001</v>
      </c>
      <c r="AH40" s="58">
        <v>0.97599999999999998</v>
      </c>
      <c r="AI40" s="58">
        <v>1.238</v>
      </c>
      <c r="AJ40" s="58">
        <v>1.038</v>
      </c>
      <c r="AK40" s="58">
        <v>0.97399999999999998</v>
      </c>
      <c r="AL40" s="58">
        <v>0.90900000000000003</v>
      </c>
      <c r="AM40" s="58">
        <v>0.96699999999999997</v>
      </c>
      <c r="AN40" s="58">
        <v>0.97899999999999998</v>
      </c>
      <c r="AO40" s="58">
        <v>1.095</v>
      </c>
      <c r="AP40" s="58">
        <v>1.02</v>
      </c>
      <c r="AQ40" s="58">
        <v>0.79400000000000004</v>
      </c>
      <c r="AR40" s="58">
        <v>0.63400000000000001</v>
      </c>
      <c r="AS40" s="58">
        <v>0.41899999999999998</v>
      </c>
      <c r="AT40" s="58">
        <v>0.42599999999999999</v>
      </c>
      <c r="AU40" s="256">
        <v>0.61799999999999999</v>
      </c>
      <c r="AV40" s="58">
        <v>0.496</v>
      </c>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row>
    <row r="41" spans="1:253" s="840" customFormat="1">
      <c r="A41"/>
      <c r="B41" s="7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256"/>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row>
    <row r="42" spans="1:253" s="840" customFormat="1">
      <c r="A42"/>
      <c r="B42" s="78" t="s">
        <v>41</v>
      </c>
      <c r="C42" s="58">
        <v>0.48980000000000001</v>
      </c>
      <c r="D42" s="58">
        <v>0.5464</v>
      </c>
      <c r="E42" s="58">
        <v>0.61639999999999995</v>
      </c>
      <c r="F42" s="58">
        <v>0.77170000000000005</v>
      </c>
      <c r="G42" s="58">
        <v>0.9163</v>
      </c>
      <c r="H42" s="58">
        <v>1.0606</v>
      </c>
      <c r="I42" s="58">
        <v>1.1547000000000001</v>
      </c>
      <c r="J42" s="58">
        <v>1.2311000000000001</v>
      </c>
      <c r="K42" s="58">
        <v>1.3207</v>
      </c>
      <c r="L42" s="58">
        <v>1.3703000000000001</v>
      </c>
      <c r="M42" s="58">
        <v>1.4716</v>
      </c>
      <c r="N42" s="58">
        <v>1.591</v>
      </c>
      <c r="O42" s="58">
        <v>1.8172999999999999</v>
      </c>
      <c r="P42" s="58">
        <v>1.9028</v>
      </c>
      <c r="Q42" s="58">
        <v>1.9638</v>
      </c>
      <c r="R42" s="58">
        <v>1.9447000000000001</v>
      </c>
      <c r="S42" s="58">
        <v>1.9533</v>
      </c>
      <c r="T42" s="58">
        <v>1.7968</v>
      </c>
      <c r="U42" s="58">
        <v>2.0682999999999998</v>
      </c>
      <c r="V42" s="58">
        <v>1.7221</v>
      </c>
      <c r="W42" s="58">
        <v>1.8740000000000001</v>
      </c>
      <c r="X42" s="58">
        <v>1.9109</v>
      </c>
      <c r="Y42" s="58">
        <v>2.0531999999999999</v>
      </c>
      <c r="Z42" s="58">
        <v>2.0247999999999999</v>
      </c>
      <c r="AA42" s="58">
        <v>1.9069</v>
      </c>
      <c r="AB42" s="58">
        <v>2.125</v>
      </c>
      <c r="AC42" s="58">
        <v>2.1002999999999998</v>
      </c>
      <c r="AD42" s="58">
        <v>2.2279</v>
      </c>
      <c r="AE42" s="58">
        <v>2.5085999999999999</v>
      </c>
      <c r="AF42" s="58">
        <v>2.5042</v>
      </c>
      <c r="AG42" s="58">
        <v>2.6673</v>
      </c>
      <c r="AH42" s="58">
        <v>2.7479</v>
      </c>
      <c r="AI42" s="58">
        <v>2.6421000000000001</v>
      </c>
      <c r="AJ42" s="58">
        <v>2.7568000000000001</v>
      </c>
      <c r="AK42" s="58">
        <v>2.7703000000000002</v>
      </c>
      <c r="AL42" s="58">
        <v>2.5836000000000001</v>
      </c>
      <c r="AM42" s="58">
        <v>2.5952999999999999</v>
      </c>
      <c r="AN42" s="58">
        <v>2.6972</v>
      </c>
      <c r="AO42" s="58">
        <v>2.8111999999999999</v>
      </c>
      <c r="AP42" s="58">
        <v>2.9184000000000001</v>
      </c>
      <c r="AQ42" s="58">
        <v>3.0213000000000001</v>
      </c>
      <c r="AR42" s="58">
        <v>3.2084000000000001</v>
      </c>
      <c r="AS42" s="941">
        <v>2.7162000000000002</v>
      </c>
      <c r="AT42" s="941">
        <v>3.1753999999999998</v>
      </c>
      <c r="AU42" s="941">
        <v>3.7160000000000002</v>
      </c>
      <c r="AV42" s="58">
        <v>4.0305999999999997</v>
      </c>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row>
    <row r="43" spans="1:253" s="840" customFormat="1">
      <c r="A43"/>
      <c r="B43" s="78" t="s">
        <v>128</v>
      </c>
      <c r="C43" s="58">
        <v>0.15670000000000001</v>
      </c>
      <c r="D43" s="58">
        <v>0.1802</v>
      </c>
      <c r="E43" s="58">
        <v>0.20219999999999999</v>
      </c>
      <c r="F43" s="58">
        <v>0.26729999999999998</v>
      </c>
      <c r="G43" s="58">
        <v>0.31759999999999999</v>
      </c>
      <c r="H43" s="58">
        <v>0.376</v>
      </c>
      <c r="I43" s="58">
        <v>0.41909999999999997</v>
      </c>
      <c r="J43" s="58">
        <v>0.44319999999999998</v>
      </c>
      <c r="K43" s="58">
        <v>0.4788</v>
      </c>
      <c r="L43" s="58">
        <v>0.50790000000000002</v>
      </c>
      <c r="M43" s="58">
        <v>0.51870000000000005</v>
      </c>
      <c r="N43" s="58">
        <v>0.59309999999999996</v>
      </c>
      <c r="O43" s="58">
        <v>0.65259999999999996</v>
      </c>
      <c r="P43" s="58">
        <v>0.71609999999999996</v>
      </c>
      <c r="Q43" s="58">
        <v>0.77149999999999996</v>
      </c>
      <c r="R43" s="58">
        <v>0.74039999999999995</v>
      </c>
      <c r="S43" s="58">
        <v>0.6431</v>
      </c>
      <c r="T43" s="58">
        <v>0.63980000000000004</v>
      </c>
      <c r="U43" s="58">
        <v>0.83550000000000002</v>
      </c>
      <c r="V43" s="58">
        <v>0.40029999999999999</v>
      </c>
      <c r="W43" s="58">
        <v>0.42730000000000001</v>
      </c>
      <c r="X43" s="58">
        <v>0.34889999999999999</v>
      </c>
      <c r="Y43" s="58">
        <v>0.35599999999999998</v>
      </c>
      <c r="Z43" s="58">
        <v>0.33900000000000002</v>
      </c>
      <c r="AA43" s="58">
        <v>0.31190000000000001</v>
      </c>
      <c r="AB43" s="58">
        <v>0.28720000000000001</v>
      </c>
      <c r="AC43" s="58">
        <v>0.21959999999999999</v>
      </c>
      <c r="AD43" s="58">
        <v>0.26150000000000001</v>
      </c>
      <c r="AE43" s="58">
        <v>0.36969999999999997</v>
      </c>
      <c r="AF43" s="58">
        <v>0.41670000000000001</v>
      </c>
      <c r="AG43" s="58">
        <v>0.47760000000000002</v>
      </c>
      <c r="AH43" s="58">
        <v>0.48670000000000002</v>
      </c>
      <c r="AI43" s="58">
        <v>0.39019999999999999</v>
      </c>
      <c r="AJ43" s="58">
        <v>0.39529999999999998</v>
      </c>
      <c r="AK43" s="58">
        <v>0.4022</v>
      </c>
      <c r="AL43" s="58">
        <v>0.14499999999999999</v>
      </c>
      <c r="AM43" s="58">
        <v>0.1195</v>
      </c>
      <c r="AN43" s="58">
        <v>0.1045</v>
      </c>
      <c r="AO43" s="58">
        <v>8.5500000000000007E-2</v>
      </c>
      <c r="AP43" s="58">
        <v>0.1065</v>
      </c>
      <c r="AQ43" s="58">
        <v>0.03</v>
      </c>
      <c r="AR43" s="58">
        <v>8.43E-2</v>
      </c>
      <c r="AS43" s="58">
        <v>3.32E-2</v>
      </c>
      <c r="AT43" s="58">
        <v>5.2499999999999998E-2</v>
      </c>
      <c r="AU43" s="256">
        <v>8.1000000000000003E-2</v>
      </c>
      <c r="AV43" s="58">
        <v>0.16220000000000001</v>
      </c>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row>
    <row r="44" spans="1:253" s="840" customFormat="1">
      <c r="A44"/>
      <c r="B44" s="78" t="s">
        <v>447</v>
      </c>
      <c r="C44" s="58">
        <v>0.15670000000000001</v>
      </c>
      <c r="D44" s="58">
        <v>0.1802</v>
      </c>
      <c r="E44" s="58">
        <v>0.20219999999999999</v>
      </c>
      <c r="F44" s="58">
        <v>0.26729999999999998</v>
      </c>
      <c r="G44" s="58">
        <v>0.31759999999999999</v>
      </c>
      <c r="H44" s="58">
        <v>0.376</v>
      </c>
      <c r="I44" s="58">
        <v>0.41909999999999997</v>
      </c>
      <c r="J44" s="58">
        <v>0.44319999999999998</v>
      </c>
      <c r="K44" s="58">
        <v>0.4788</v>
      </c>
      <c r="L44" s="58">
        <v>0.50790000000000002</v>
      </c>
      <c r="M44" s="58">
        <v>0.51870000000000005</v>
      </c>
      <c r="N44" s="58">
        <v>0.59309999999999996</v>
      </c>
      <c r="O44" s="58">
        <v>0.65259999999999996</v>
      </c>
      <c r="P44" s="58">
        <v>0.71609999999999996</v>
      </c>
      <c r="Q44" s="58">
        <v>0.77149999999999996</v>
      </c>
      <c r="R44" s="58">
        <v>0.74039999999999995</v>
      </c>
      <c r="S44" s="58">
        <v>0.6431</v>
      </c>
      <c r="T44" s="58">
        <v>0.63980000000000004</v>
      </c>
      <c r="U44" s="58">
        <v>0.83550000000000002</v>
      </c>
      <c r="V44" s="58">
        <v>0.40029999999999999</v>
      </c>
      <c r="W44" s="58">
        <v>0.42730000000000001</v>
      </c>
      <c r="X44" s="58">
        <v>0.34889999999999999</v>
      </c>
      <c r="Y44" s="58">
        <v>0.35599999999999998</v>
      </c>
      <c r="Z44" s="58">
        <v>0.33900000000000002</v>
      </c>
      <c r="AA44" s="58">
        <v>0.31190000000000001</v>
      </c>
      <c r="AB44" s="58">
        <v>0.28720000000000001</v>
      </c>
      <c r="AC44" s="58">
        <v>0.21959999999999999</v>
      </c>
      <c r="AD44" s="58">
        <v>0.26150000000000001</v>
      </c>
      <c r="AE44" s="58">
        <v>0.36969999999999997</v>
      </c>
      <c r="AF44" s="58">
        <v>0.41670000000000001</v>
      </c>
      <c r="AG44" s="58">
        <v>0.47760000000000002</v>
      </c>
      <c r="AH44" s="58">
        <v>0.46899999999999997</v>
      </c>
      <c r="AI44" s="58">
        <v>0.375</v>
      </c>
      <c r="AJ44" s="58">
        <v>0.375</v>
      </c>
      <c r="AK44" s="58">
        <v>0.35899999999999999</v>
      </c>
      <c r="AL44" s="58">
        <v>0.112</v>
      </c>
      <c r="AM44" s="58">
        <v>8.8999999999999996E-2</v>
      </c>
      <c r="AN44" s="58">
        <v>7.3999999999999996E-2</v>
      </c>
      <c r="AO44" s="58">
        <v>5.5E-2</v>
      </c>
      <c r="AP44" s="58">
        <v>7.5999999999999998E-2</v>
      </c>
      <c r="AQ44" s="58">
        <v>2E-3</v>
      </c>
      <c r="AR44" s="58">
        <v>5.1999999999999998E-2</v>
      </c>
      <c r="AS44" s="58">
        <v>1.2E-2</v>
      </c>
      <c r="AT44" s="58">
        <v>3.5799999999999998E-2</v>
      </c>
      <c r="AU44" s="256">
        <v>4.9799999999999997E-2</v>
      </c>
      <c r="AV44" s="58">
        <v>6.1800000000000001E-2</v>
      </c>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row>
    <row r="45" spans="1:253" s="840" customFormat="1">
      <c r="A45"/>
      <c r="B45" s="78" t="s">
        <v>180</v>
      </c>
      <c r="C45" s="58">
        <v>0.33310000000000001</v>
      </c>
      <c r="D45" s="58">
        <v>0.36620000000000003</v>
      </c>
      <c r="E45" s="58">
        <v>0.41420000000000001</v>
      </c>
      <c r="F45" s="58">
        <v>0.50439999999999996</v>
      </c>
      <c r="G45" s="58">
        <v>0.59870000000000001</v>
      </c>
      <c r="H45" s="58">
        <v>0.68459999999999999</v>
      </c>
      <c r="I45" s="58">
        <v>0.73560000000000003</v>
      </c>
      <c r="J45" s="58">
        <v>0.78790000000000004</v>
      </c>
      <c r="K45" s="58">
        <v>0.84189999999999998</v>
      </c>
      <c r="L45" s="58">
        <v>0.86240000000000006</v>
      </c>
      <c r="M45" s="58">
        <v>0.95289999999999997</v>
      </c>
      <c r="N45" s="58">
        <v>0.99790000000000001</v>
      </c>
      <c r="O45" s="58">
        <v>1.1647000000000001</v>
      </c>
      <c r="P45" s="58">
        <v>1.1867000000000001</v>
      </c>
      <c r="Q45" s="58">
        <v>1.1922999999999999</v>
      </c>
      <c r="R45" s="58">
        <v>1.2042999999999999</v>
      </c>
      <c r="S45" s="58">
        <v>1.3102</v>
      </c>
      <c r="T45" s="58">
        <v>1.157</v>
      </c>
      <c r="U45" s="58">
        <v>1.2327999999999999</v>
      </c>
      <c r="V45" s="58">
        <v>1.3218000000000001</v>
      </c>
      <c r="W45" s="58">
        <v>1.4467000000000001</v>
      </c>
      <c r="X45" s="58">
        <v>1.5620000000000001</v>
      </c>
      <c r="Y45" s="58">
        <v>1.6972</v>
      </c>
      <c r="Z45" s="58">
        <v>1.6858</v>
      </c>
      <c r="AA45" s="58">
        <v>1.595</v>
      </c>
      <c r="AB45" s="58">
        <v>1.8378000000000001</v>
      </c>
      <c r="AC45" s="58">
        <v>1.8807</v>
      </c>
      <c r="AD45" s="58">
        <v>1.9663999999999999</v>
      </c>
      <c r="AE45" s="58">
        <v>2.1389</v>
      </c>
      <c r="AF45" s="58">
        <v>2.0874999999999999</v>
      </c>
      <c r="AG45" s="58">
        <v>2.1897000000000002</v>
      </c>
      <c r="AH45" s="58">
        <v>2.2612000000000001</v>
      </c>
      <c r="AI45" s="58">
        <v>2.2519</v>
      </c>
      <c r="AJ45" s="58">
        <v>2.3614999999999999</v>
      </c>
      <c r="AK45" s="58">
        <v>2.3681000000000001</v>
      </c>
      <c r="AL45" s="58">
        <v>2.4386000000000001</v>
      </c>
      <c r="AM45" s="58">
        <v>2.4758</v>
      </c>
      <c r="AN45" s="58">
        <v>2.5926999999999998</v>
      </c>
      <c r="AO45" s="58">
        <v>2.7256999999999998</v>
      </c>
      <c r="AP45" s="58">
        <v>2.8119000000000001</v>
      </c>
      <c r="AQ45" s="58">
        <v>2.9912999999999998</v>
      </c>
      <c r="AR45" s="58">
        <v>3.1240999999999999</v>
      </c>
      <c r="AS45" s="58">
        <v>2.6829999999999998</v>
      </c>
      <c r="AT45" s="58">
        <v>3.1229</v>
      </c>
      <c r="AU45" s="256">
        <v>3.6349999999999998</v>
      </c>
      <c r="AV45" s="58">
        <v>3.8683999999999998</v>
      </c>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row>
    <row r="46" spans="1:253" s="840" customFormat="1">
      <c r="A46"/>
      <c r="B46" s="78" t="s">
        <v>112</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256"/>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row>
    <row r="47" spans="1:253" s="840" customFormat="1">
      <c r="A47"/>
      <c r="B47" s="78" t="s">
        <v>42</v>
      </c>
      <c r="C47" s="58">
        <v>27.310600000000001</v>
      </c>
      <c r="D47" s="58">
        <v>28.809200000000001</v>
      </c>
      <c r="E47" s="58">
        <v>30.8</v>
      </c>
      <c r="F47" s="58">
        <v>33.118000000000002</v>
      </c>
      <c r="G47" s="58">
        <v>35.797800000000002</v>
      </c>
      <c r="H47" s="58">
        <v>39.214799999999997</v>
      </c>
      <c r="I47" s="58">
        <v>44.333599999999997</v>
      </c>
      <c r="J47" s="58">
        <v>46.421999999999997</v>
      </c>
      <c r="K47" s="58">
        <v>48.879800000000003</v>
      </c>
      <c r="L47" s="58">
        <v>50.037100000000002</v>
      </c>
      <c r="M47" s="58">
        <v>52.7286</v>
      </c>
      <c r="N47" s="58">
        <v>55.7789</v>
      </c>
      <c r="O47" s="58">
        <v>59.483899999999998</v>
      </c>
      <c r="P47" s="58">
        <v>61.943300000000001</v>
      </c>
      <c r="Q47" s="58">
        <v>63.8812</v>
      </c>
      <c r="R47" s="58">
        <v>66.215800000000002</v>
      </c>
      <c r="S47" s="58">
        <v>69.264600000000002</v>
      </c>
      <c r="T47" s="58">
        <v>71.642600000000002</v>
      </c>
      <c r="U47" s="58">
        <v>75.440399999999997</v>
      </c>
      <c r="V47" s="58">
        <v>76.786600000000007</v>
      </c>
      <c r="W47" s="58">
        <v>79.313299999999998</v>
      </c>
      <c r="X47" s="58">
        <v>80.620800000000003</v>
      </c>
      <c r="Y47" s="58">
        <v>79.065100000000001</v>
      </c>
      <c r="Z47" s="58">
        <v>79.419499999999999</v>
      </c>
      <c r="AA47" s="58">
        <v>81.380499999999998</v>
      </c>
      <c r="AB47" s="58">
        <v>84.374399999999994</v>
      </c>
      <c r="AC47" s="58">
        <v>92.928200000000004</v>
      </c>
      <c r="AD47" s="58">
        <v>99.883499999999998</v>
      </c>
      <c r="AE47" s="58">
        <v>104.6575</v>
      </c>
      <c r="AF47" s="58">
        <v>111.5604</v>
      </c>
      <c r="AG47" s="58">
        <v>114.352</v>
      </c>
      <c r="AH47" s="58">
        <v>117.5457</v>
      </c>
      <c r="AI47" s="58">
        <v>89.916399999999996</v>
      </c>
      <c r="AJ47" s="58">
        <v>119.2321</v>
      </c>
      <c r="AK47" s="58">
        <v>123.3685</v>
      </c>
      <c r="AL47" s="58">
        <v>126.04989999999999</v>
      </c>
      <c r="AM47" s="58">
        <v>128.02440000000001</v>
      </c>
      <c r="AN47" s="58">
        <v>133.87459999999999</v>
      </c>
      <c r="AO47" s="58">
        <v>138.24449999999999</v>
      </c>
      <c r="AP47" s="58">
        <v>143.85329999999999</v>
      </c>
      <c r="AQ47" s="58">
        <v>151.30279999999999</v>
      </c>
      <c r="AR47" s="58">
        <v>156.23699999999999</v>
      </c>
      <c r="AS47" s="58">
        <v>153.994</v>
      </c>
      <c r="AT47" s="58">
        <v>166.2</v>
      </c>
      <c r="AU47" s="256">
        <v>174.28700000000001</v>
      </c>
      <c r="AV47" s="58">
        <v>179.05699999999999</v>
      </c>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row>
    <row r="48" spans="1:253" s="840" customFormat="1">
      <c r="A48"/>
      <c r="B48" s="78" t="s">
        <v>193</v>
      </c>
      <c r="C48" s="58">
        <v>8.2675000000000001</v>
      </c>
      <c r="D48" s="58">
        <v>9.5001999999999995</v>
      </c>
      <c r="E48" s="58">
        <v>11.0618</v>
      </c>
      <c r="F48" s="58">
        <v>13.0449</v>
      </c>
      <c r="G48" s="58">
        <v>15.197100000000001</v>
      </c>
      <c r="H48" s="58">
        <v>17.6919</v>
      </c>
      <c r="I48" s="58">
        <v>21.764299999999999</v>
      </c>
      <c r="J48" s="58">
        <v>23.049399999999999</v>
      </c>
      <c r="K48" s="58">
        <v>25.0412</v>
      </c>
      <c r="L48" s="58">
        <v>26.222200000000001</v>
      </c>
      <c r="M48" s="58">
        <v>28.871400000000001</v>
      </c>
      <c r="N48" s="58">
        <v>30.923200000000001</v>
      </c>
      <c r="O48" s="58">
        <v>34.590200000000003</v>
      </c>
      <c r="P48" s="58">
        <v>36.380299999999998</v>
      </c>
      <c r="Q48" s="58">
        <v>37.985100000000003</v>
      </c>
      <c r="R48" s="58">
        <v>39.536799999999999</v>
      </c>
      <c r="S48" s="58">
        <v>41.902700000000003</v>
      </c>
      <c r="T48" s="58">
        <v>44.027000000000001</v>
      </c>
      <c r="U48" s="58">
        <v>46.982799999999997</v>
      </c>
      <c r="V48" s="58">
        <v>48.1235</v>
      </c>
      <c r="W48" s="58">
        <v>50.488999999999997</v>
      </c>
      <c r="X48" s="58">
        <v>51.418100000000003</v>
      </c>
      <c r="Y48" s="58">
        <v>52.731400000000001</v>
      </c>
      <c r="Z48" s="58">
        <v>52.819899999999997</v>
      </c>
      <c r="AA48" s="58">
        <v>54.127499999999998</v>
      </c>
      <c r="AB48" s="58">
        <v>56.459699999999998</v>
      </c>
      <c r="AC48" s="58">
        <v>64.417400000000001</v>
      </c>
      <c r="AD48" s="58">
        <v>70.6267</v>
      </c>
      <c r="AE48" s="58">
        <v>74.664599999999993</v>
      </c>
      <c r="AF48" s="58">
        <v>80.9696</v>
      </c>
      <c r="AG48" s="58">
        <v>83.125799999999998</v>
      </c>
      <c r="AH48" s="58">
        <v>84.99</v>
      </c>
      <c r="AI48" s="58">
        <v>67.766000000000005</v>
      </c>
      <c r="AJ48" s="58">
        <v>93.46</v>
      </c>
      <c r="AK48" s="58">
        <v>97.671999999999997</v>
      </c>
      <c r="AL48" s="58">
        <v>98.742999999999995</v>
      </c>
      <c r="AM48" s="58">
        <v>101.985</v>
      </c>
      <c r="AN48" s="58">
        <v>105.925</v>
      </c>
      <c r="AO48" s="58">
        <v>110.864</v>
      </c>
      <c r="AP48" s="58">
        <v>115.154</v>
      </c>
      <c r="AQ48" s="58">
        <v>122.7379</v>
      </c>
      <c r="AR48" s="58">
        <v>127.06</v>
      </c>
      <c r="AS48" s="58">
        <v>122.977</v>
      </c>
      <c r="AT48" s="58">
        <v>152.887</v>
      </c>
      <c r="AU48" s="256">
        <v>163.22399999999999</v>
      </c>
      <c r="AV48" s="58">
        <v>164.83799999999999</v>
      </c>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row>
    <row r="49" spans="1:253" s="840" customFormat="1">
      <c r="A49"/>
      <c r="B49" s="78" t="s">
        <v>181</v>
      </c>
      <c r="C49" s="58">
        <v>1.8284</v>
      </c>
      <c r="D49" s="58">
        <v>2.0897000000000001</v>
      </c>
      <c r="E49" s="58">
        <v>2.4992999999999999</v>
      </c>
      <c r="F49" s="58">
        <v>2.8052999999999999</v>
      </c>
      <c r="G49" s="58">
        <v>3.3153999999999999</v>
      </c>
      <c r="H49" s="58">
        <v>4.2328000000000001</v>
      </c>
      <c r="I49" s="58">
        <v>5.2755000000000001</v>
      </c>
      <c r="J49" s="58">
        <v>6.0777000000000001</v>
      </c>
      <c r="K49" s="58">
        <v>6.5102000000000002</v>
      </c>
      <c r="L49" s="58">
        <v>6.4828999999999999</v>
      </c>
      <c r="M49" s="58">
        <v>6.5122</v>
      </c>
      <c r="N49" s="58">
        <v>7.5244</v>
      </c>
      <c r="O49" s="58">
        <v>7.5404999999999998</v>
      </c>
      <c r="P49" s="58">
        <v>8.1913</v>
      </c>
      <c r="Q49" s="58">
        <v>8.5047999999999995</v>
      </c>
      <c r="R49" s="58">
        <v>9.2772000000000006</v>
      </c>
      <c r="S49" s="58">
        <v>9.8688000000000002</v>
      </c>
      <c r="T49" s="58">
        <v>10.1859</v>
      </c>
      <c r="U49" s="58">
        <v>10.997</v>
      </c>
      <c r="V49" s="58">
        <v>11.1761</v>
      </c>
      <c r="W49" s="58">
        <v>11.357900000000001</v>
      </c>
      <c r="X49" s="58">
        <v>11.7258</v>
      </c>
      <c r="Y49" s="58">
        <v>8.8279999999999994</v>
      </c>
      <c r="Z49" s="58">
        <v>9.0810999999999993</v>
      </c>
      <c r="AA49" s="58">
        <v>9.6814</v>
      </c>
      <c r="AB49" s="58">
        <v>10.310499999999999</v>
      </c>
      <c r="AC49" s="58">
        <v>10.8672</v>
      </c>
      <c r="AD49" s="58">
        <v>11.601699999999999</v>
      </c>
      <c r="AE49" s="58">
        <v>12.3438</v>
      </c>
      <c r="AF49" s="58">
        <v>12.9154</v>
      </c>
      <c r="AG49" s="58">
        <v>13.5099</v>
      </c>
      <c r="AH49" s="58">
        <v>14.798</v>
      </c>
      <c r="AI49" s="58">
        <v>15.672000000000001</v>
      </c>
      <c r="AJ49" s="58">
        <v>16.291</v>
      </c>
      <c r="AK49" s="58">
        <v>17.190000000000001</v>
      </c>
      <c r="AL49" s="58">
        <v>17.928000000000001</v>
      </c>
      <c r="AM49" s="58">
        <v>18.202999999999999</v>
      </c>
      <c r="AN49" s="58">
        <v>18.86</v>
      </c>
      <c r="AO49" s="58">
        <v>19.242000000000001</v>
      </c>
      <c r="AP49" s="58">
        <v>19.75</v>
      </c>
      <c r="AQ49" s="58">
        <v>17.314</v>
      </c>
      <c r="AR49" s="58">
        <v>14.417</v>
      </c>
      <c r="AS49" s="58">
        <v>10.975</v>
      </c>
      <c r="AT49" s="58">
        <v>2.907</v>
      </c>
      <c r="AU49" s="256">
        <v>2.9889999999999999</v>
      </c>
      <c r="AV49" s="58">
        <v>3.42</v>
      </c>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row>
    <row r="50" spans="1:253" s="840" customFormat="1">
      <c r="A50"/>
      <c r="B50" s="78" t="s">
        <v>455</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v>0</v>
      </c>
      <c r="AD50" s="58">
        <v>0</v>
      </c>
      <c r="AE50" s="58">
        <v>0</v>
      </c>
      <c r="AF50" s="58">
        <v>0</v>
      </c>
      <c r="AG50" s="58">
        <v>0</v>
      </c>
      <c r="AH50" s="58">
        <v>0</v>
      </c>
      <c r="AI50" s="58">
        <v>0</v>
      </c>
      <c r="AJ50" s="58">
        <v>0</v>
      </c>
      <c r="AK50" s="58">
        <v>0</v>
      </c>
      <c r="AL50" s="58">
        <v>0</v>
      </c>
      <c r="AM50" s="58">
        <v>0</v>
      </c>
      <c r="AN50" s="58">
        <v>0</v>
      </c>
      <c r="AO50" s="58">
        <v>0</v>
      </c>
      <c r="AP50" s="58">
        <v>0</v>
      </c>
      <c r="AQ50" s="58">
        <v>0</v>
      </c>
      <c r="AR50" s="58">
        <v>0</v>
      </c>
      <c r="AS50" s="58">
        <v>0</v>
      </c>
      <c r="AT50" s="58">
        <v>0</v>
      </c>
      <c r="AU50" s="256">
        <v>0</v>
      </c>
      <c r="AV50" s="58">
        <v>0</v>
      </c>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row>
    <row r="51" spans="1:253" s="840" customFormat="1">
      <c r="A51"/>
      <c r="B51" s="78" t="s">
        <v>130</v>
      </c>
      <c r="C51" s="58">
        <v>17.069500000000001</v>
      </c>
      <c r="D51" s="58">
        <v>17.069500000000001</v>
      </c>
      <c r="E51" s="58">
        <v>17.069500000000001</v>
      </c>
      <c r="F51" s="58">
        <v>17.069500000000001</v>
      </c>
      <c r="G51" s="58">
        <v>17.069500000000001</v>
      </c>
      <c r="H51" s="58">
        <v>17.069500000000001</v>
      </c>
      <c r="I51" s="58">
        <v>17.069500000000001</v>
      </c>
      <c r="J51" s="58">
        <v>17.069500000000001</v>
      </c>
      <c r="K51" s="58">
        <v>17.069500000000001</v>
      </c>
      <c r="L51" s="58">
        <v>17.069500000000001</v>
      </c>
      <c r="M51" s="58">
        <v>17.069500000000001</v>
      </c>
      <c r="N51" s="58">
        <v>17.069500000000001</v>
      </c>
      <c r="O51" s="58">
        <v>17.069500000000001</v>
      </c>
      <c r="P51" s="58">
        <v>17.069500000000001</v>
      </c>
      <c r="Q51" s="58">
        <v>17.069500000000001</v>
      </c>
      <c r="R51" s="58">
        <v>17.069500000000001</v>
      </c>
      <c r="S51" s="58">
        <v>17.069500000000001</v>
      </c>
      <c r="T51" s="58">
        <v>17.069500000000001</v>
      </c>
      <c r="U51" s="58">
        <v>17.069500000000001</v>
      </c>
      <c r="V51" s="58">
        <v>17.069500000000001</v>
      </c>
      <c r="W51" s="58">
        <v>17.069500000000001</v>
      </c>
      <c r="X51" s="58">
        <v>17.069500000000001</v>
      </c>
      <c r="Y51" s="58">
        <v>17.069500000000001</v>
      </c>
      <c r="Z51" s="58">
        <v>17.069500000000001</v>
      </c>
      <c r="AA51" s="58">
        <v>17.069500000000001</v>
      </c>
      <c r="AB51" s="58">
        <v>17.069500000000001</v>
      </c>
      <c r="AC51" s="58">
        <v>17.069500000000001</v>
      </c>
      <c r="AD51" s="58">
        <v>17.069500000000001</v>
      </c>
      <c r="AE51" s="58">
        <v>17.069500000000001</v>
      </c>
      <c r="AF51" s="58">
        <v>17.069500000000001</v>
      </c>
      <c r="AG51" s="58">
        <v>17.069500000000001</v>
      </c>
      <c r="AH51" s="58">
        <v>17.068999999999999</v>
      </c>
      <c r="AI51" s="58">
        <v>5.7750000000000004</v>
      </c>
      <c r="AJ51" s="58">
        <v>8.7690000000000001</v>
      </c>
      <c r="AK51" s="58">
        <v>7.7690000000000001</v>
      </c>
      <c r="AL51" s="58">
        <v>8.6210000000000004</v>
      </c>
      <c r="AM51" s="58">
        <v>7.0579999999999998</v>
      </c>
      <c r="AN51" s="58">
        <v>8.2840000000000007</v>
      </c>
      <c r="AO51" s="58">
        <v>7.327</v>
      </c>
      <c r="AP51" s="58">
        <v>8.1289999999999996</v>
      </c>
      <c r="AQ51" s="58">
        <v>10.417</v>
      </c>
      <c r="AR51" s="58">
        <v>13.93</v>
      </c>
      <c r="AS51" s="940">
        <v>19.210999999999999</v>
      </c>
      <c r="AT51" s="940">
        <v>9.5579999999999998</v>
      </c>
      <c r="AU51" s="941">
        <v>7.2009999999999996</v>
      </c>
      <c r="AV51" s="58">
        <v>9.9090000000000007</v>
      </c>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row>
    <row r="52" spans="1:253" s="840" customFormat="1">
      <c r="A52"/>
      <c r="B52" s="78" t="s">
        <v>194</v>
      </c>
      <c r="C52" s="58">
        <v>0.1452</v>
      </c>
      <c r="D52" s="58">
        <v>0.14979999999999999</v>
      </c>
      <c r="E52" s="58">
        <v>0.1694</v>
      </c>
      <c r="F52" s="58">
        <v>0.1983</v>
      </c>
      <c r="G52" s="58">
        <v>0.21579999999999999</v>
      </c>
      <c r="H52" s="58">
        <v>0.22059999999999999</v>
      </c>
      <c r="I52" s="58">
        <v>0.2243</v>
      </c>
      <c r="J52" s="58">
        <v>0.22539999999999999</v>
      </c>
      <c r="K52" s="58">
        <v>0.25890000000000002</v>
      </c>
      <c r="L52" s="58">
        <v>0.26250000000000001</v>
      </c>
      <c r="M52" s="58">
        <v>0.27550000000000002</v>
      </c>
      <c r="N52" s="58">
        <v>0.26179999999999998</v>
      </c>
      <c r="O52" s="58">
        <v>0.28370000000000001</v>
      </c>
      <c r="P52" s="58">
        <v>0.30220000000000002</v>
      </c>
      <c r="Q52" s="58">
        <v>0.32179999999999997</v>
      </c>
      <c r="R52" s="58">
        <v>0.33229999999999998</v>
      </c>
      <c r="S52" s="58">
        <v>0.42359999999999998</v>
      </c>
      <c r="T52" s="58">
        <v>0.36020000000000002</v>
      </c>
      <c r="U52" s="58">
        <v>0.3911</v>
      </c>
      <c r="V52" s="58">
        <v>0.41749999999999998</v>
      </c>
      <c r="W52" s="58">
        <v>0.39689999999999998</v>
      </c>
      <c r="X52" s="58">
        <v>0.40739999999999998</v>
      </c>
      <c r="Y52" s="58">
        <v>0.43619999999999998</v>
      </c>
      <c r="Z52" s="58">
        <v>0.44900000000000001</v>
      </c>
      <c r="AA52" s="58">
        <v>0.50209999999999999</v>
      </c>
      <c r="AB52" s="58">
        <v>0.53469999999999995</v>
      </c>
      <c r="AC52" s="58">
        <v>0.57410000000000005</v>
      </c>
      <c r="AD52" s="58">
        <v>0.58560000000000001</v>
      </c>
      <c r="AE52" s="58">
        <v>0.5796</v>
      </c>
      <c r="AF52" s="58">
        <v>0.60589999999999999</v>
      </c>
      <c r="AG52" s="58">
        <v>0.64680000000000004</v>
      </c>
      <c r="AH52" s="58">
        <v>0.68869999999999998</v>
      </c>
      <c r="AI52" s="58">
        <v>0.70340000000000003</v>
      </c>
      <c r="AJ52" s="58">
        <v>0.71209999999999996</v>
      </c>
      <c r="AK52" s="58">
        <v>0.73750000000000004</v>
      </c>
      <c r="AL52" s="58">
        <v>0.75790000000000002</v>
      </c>
      <c r="AM52" s="58">
        <v>0.77839999999999998</v>
      </c>
      <c r="AN52" s="58">
        <v>0.80559999999999998</v>
      </c>
      <c r="AO52" s="58">
        <v>0.8115</v>
      </c>
      <c r="AP52" s="58">
        <v>0.82030000000000003</v>
      </c>
      <c r="AQ52" s="58">
        <v>0.83389999999999997</v>
      </c>
      <c r="AR52" s="58">
        <v>0.83</v>
      </c>
      <c r="AS52" s="58">
        <v>0.83099999999999996</v>
      </c>
      <c r="AT52" s="58">
        <v>0.84799999999999998</v>
      </c>
      <c r="AU52" s="256">
        <v>0.873</v>
      </c>
      <c r="AV52" s="58">
        <v>0.89</v>
      </c>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row>
    <row r="53" spans="1:253" s="840" customFormat="1">
      <c r="A53"/>
      <c r="B53" s="78" t="s">
        <v>195</v>
      </c>
      <c r="C53" s="58">
        <v>0</v>
      </c>
      <c r="D53" s="58">
        <v>0</v>
      </c>
      <c r="E53" s="58">
        <v>0</v>
      </c>
      <c r="F53" s="58">
        <v>0</v>
      </c>
      <c r="G53" s="58">
        <v>0</v>
      </c>
      <c r="H53" s="58">
        <v>0</v>
      </c>
      <c r="I53" s="58">
        <v>0</v>
      </c>
      <c r="J53" s="58">
        <v>0</v>
      </c>
      <c r="K53" s="58">
        <v>0</v>
      </c>
      <c r="L53" s="58">
        <v>0</v>
      </c>
      <c r="M53" s="58">
        <v>0</v>
      </c>
      <c r="N53" s="58">
        <v>0</v>
      </c>
      <c r="O53" s="58">
        <v>0</v>
      </c>
      <c r="P53" s="58">
        <v>0</v>
      </c>
      <c r="Q53" s="58">
        <v>0</v>
      </c>
      <c r="R53" s="58">
        <v>0</v>
      </c>
      <c r="S53" s="58">
        <v>0</v>
      </c>
      <c r="T53" s="58">
        <v>0</v>
      </c>
      <c r="U53" s="58">
        <v>0</v>
      </c>
      <c r="V53" s="58">
        <v>0</v>
      </c>
      <c r="W53" s="58">
        <v>0</v>
      </c>
      <c r="X53" s="58">
        <v>0</v>
      </c>
      <c r="Y53" s="58">
        <v>0</v>
      </c>
      <c r="Z53" s="58">
        <v>0</v>
      </c>
      <c r="AA53" s="58">
        <v>0</v>
      </c>
      <c r="AB53" s="58">
        <v>0</v>
      </c>
      <c r="AC53" s="58">
        <v>0</v>
      </c>
      <c r="AD53" s="58">
        <v>0</v>
      </c>
      <c r="AE53" s="58">
        <v>0</v>
      </c>
      <c r="AF53" s="58">
        <v>0</v>
      </c>
      <c r="AG53" s="58">
        <v>0</v>
      </c>
      <c r="AH53" s="58">
        <v>0</v>
      </c>
      <c r="AI53" s="58">
        <v>0</v>
      </c>
      <c r="AJ53" s="58">
        <v>0</v>
      </c>
      <c r="AK53" s="58">
        <v>0</v>
      </c>
      <c r="AL53" s="58">
        <v>0</v>
      </c>
      <c r="AM53" s="58">
        <v>0</v>
      </c>
      <c r="AN53" s="58">
        <v>0</v>
      </c>
      <c r="AO53" s="58">
        <v>0</v>
      </c>
      <c r="AP53" s="58">
        <v>0</v>
      </c>
      <c r="AQ53" s="58">
        <v>0</v>
      </c>
      <c r="AR53" s="58">
        <v>0</v>
      </c>
      <c r="AS53" s="58">
        <v>0</v>
      </c>
      <c r="AT53" s="58">
        <v>0</v>
      </c>
      <c r="AU53" s="256">
        <v>0</v>
      </c>
      <c r="AV53" s="58">
        <v>0</v>
      </c>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row>
    <row r="54" spans="1:253" s="840" customFormat="1">
      <c r="A54"/>
      <c r="B54" s="78" t="s">
        <v>112</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256"/>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row>
    <row r="55" spans="1:253" s="840" customFormat="1">
      <c r="A55"/>
      <c r="B55" s="78" t="s">
        <v>43</v>
      </c>
      <c r="C55" s="58">
        <v>-6.5982000000000003</v>
      </c>
      <c r="D55" s="58">
        <v>-4.7849000000000004</v>
      </c>
      <c r="E55" s="58">
        <v>-2.415</v>
      </c>
      <c r="F55" s="58">
        <v>-0.65059999999999996</v>
      </c>
      <c r="G55" s="58">
        <v>2.1269</v>
      </c>
      <c r="H55" s="58">
        <v>4.6016000000000004</v>
      </c>
      <c r="I55" s="58">
        <v>3.1890000000000001</v>
      </c>
      <c r="J55" s="58">
        <v>6.2983000000000002</v>
      </c>
      <c r="K55" s="58">
        <v>8.3579000000000008</v>
      </c>
      <c r="L55" s="58">
        <v>11.0619</v>
      </c>
      <c r="M55" s="58">
        <v>13.008599999999999</v>
      </c>
      <c r="N55" s="58">
        <v>15.5898</v>
      </c>
      <c r="O55" s="58">
        <v>18.392600000000002</v>
      </c>
      <c r="P55" s="58">
        <v>20.287800000000001</v>
      </c>
      <c r="Q55" s="58">
        <v>23.241700000000002</v>
      </c>
      <c r="R55" s="58">
        <v>25.1113</v>
      </c>
      <c r="S55" s="58">
        <v>26.4572</v>
      </c>
      <c r="T55" s="58">
        <v>27.004999999999999</v>
      </c>
      <c r="U55" s="58">
        <v>28.941800000000001</v>
      </c>
      <c r="V55" s="58">
        <v>28.528099999999998</v>
      </c>
      <c r="W55" s="58">
        <v>29.031099999999999</v>
      </c>
      <c r="X55" s="58">
        <v>32.458599999999997</v>
      </c>
      <c r="Y55" s="58">
        <v>39.175699999999999</v>
      </c>
      <c r="Z55" s="58">
        <v>42.1252</v>
      </c>
      <c r="AA55" s="58">
        <v>49.118899999999996</v>
      </c>
      <c r="AB55" s="58">
        <v>52.9773</v>
      </c>
      <c r="AC55" s="58">
        <v>54.275700000000001</v>
      </c>
      <c r="AD55" s="58">
        <v>54.4574</v>
      </c>
      <c r="AE55" s="58">
        <v>57.690399999999997</v>
      </c>
      <c r="AF55" s="58">
        <v>59.328499999999998</v>
      </c>
      <c r="AG55" s="58">
        <v>63.622599999999998</v>
      </c>
      <c r="AH55" s="58">
        <v>70.380499999999998</v>
      </c>
      <c r="AI55" s="58">
        <v>100.9479</v>
      </c>
      <c r="AJ55" s="58">
        <v>75.890199999999993</v>
      </c>
      <c r="AK55" s="58">
        <v>75.290599999999998</v>
      </c>
      <c r="AL55" s="58">
        <v>76.361000000000004</v>
      </c>
      <c r="AM55" s="58">
        <v>76.4756</v>
      </c>
      <c r="AN55" s="58">
        <v>71.759500000000003</v>
      </c>
      <c r="AO55" s="58">
        <v>68.765199999999993</v>
      </c>
      <c r="AP55" s="58">
        <v>66.639600000000002</v>
      </c>
      <c r="AQ55" s="58">
        <v>64.199799999999996</v>
      </c>
      <c r="AR55" s="58">
        <v>66.843999999999994</v>
      </c>
      <c r="AS55" s="58">
        <v>69.097999999999999</v>
      </c>
      <c r="AT55" s="58">
        <v>69.111000000000004</v>
      </c>
      <c r="AU55" s="256">
        <v>72.019000000000005</v>
      </c>
      <c r="AV55" s="58">
        <v>75.906999999999996</v>
      </c>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row>
    <row r="56" spans="1:253" s="840" customFormat="1">
      <c r="A56"/>
      <c r="B56" s="78" t="s">
        <v>131</v>
      </c>
      <c r="C56" s="58">
        <v>-9.077</v>
      </c>
      <c r="D56" s="58">
        <v>-7.7653999999999996</v>
      </c>
      <c r="E56" s="58">
        <v>-5.9794</v>
      </c>
      <c r="F56" s="58">
        <v>-4.7100999999999997</v>
      </c>
      <c r="G56" s="58">
        <v>-2.2122999999999999</v>
      </c>
      <c r="H56" s="58">
        <v>-8.5599999999999996E-2</v>
      </c>
      <c r="I56" s="58">
        <v>-2.3826000000000001</v>
      </c>
      <c r="J56" s="58">
        <v>-0.60960000000000003</v>
      </c>
      <c r="K56" s="58">
        <v>1.5476000000000001</v>
      </c>
      <c r="L56" s="58">
        <v>3.7404999999999999</v>
      </c>
      <c r="M56" s="58">
        <v>5.1585999999999999</v>
      </c>
      <c r="N56" s="58">
        <v>7.2141000000000002</v>
      </c>
      <c r="O56" s="58">
        <v>9.2919999999999998</v>
      </c>
      <c r="P56" s="58">
        <v>10.91</v>
      </c>
      <c r="Q56" s="58">
        <v>12.525700000000001</v>
      </c>
      <c r="R56" s="58">
        <v>13.743499999999999</v>
      </c>
      <c r="S56" s="58">
        <v>15.086</v>
      </c>
      <c r="T56" s="58">
        <v>15.356999999999999</v>
      </c>
      <c r="U56" s="58">
        <v>17.8401</v>
      </c>
      <c r="V56" s="58">
        <v>19.863600000000002</v>
      </c>
      <c r="W56" s="58">
        <v>20.105699999999999</v>
      </c>
      <c r="X56" s="58">
        <v>23.6448</v>
      </c>
      <c r="Y56" s="58">
        <v>29.580100000000002</v>
      </c>
      <c r="Z56" s="58">
        <v>32.311599999999999</v>
      </c>
      <c r="AA56" s="58">
        <v>38.615099999999998</v>
      </c>
      <c r="AB56" s="58">
        <v>41.508600000000001</v>
      </c>
      <c r="AC56" s="58">
        <v>43.6783</v>
      </c>
      <c r="AD56" s="58">
        <v>43.944099999999999</v>
      </c>
      <c r="AE56" s="58">
        <v>47.029600000000002</v>
      </c>
      <c r="AF56" s="58">
        <v>47.551400000000001</v>
      </c>
      <c r="AG56" s="58">
        <v>50.007599999999996</v>
      </c>
      <c r="AH56" s="58">
        <v>52.837800000000001</v>
      </c>
      <c r="AI56" s="58">
        <v>87.224800000000002</v>
      </c>
      <c r="AJ56" s="58">
        <v>61.685899999999997</v>
      </c>
      <c r="AK56" s="58">
        <v>61.267899999999997</v>
      </c>
      <c r="AL56" s="58">
        <v>61.686799999999998</v>
      </c>
      <c r="AM56" s="58">
        <v>60.967100000000002</v>
      </c>
      <c r="AN56" s="58">
        <v>56.969799999999999</v>
      </c>
      <c r="AO56" s="58">
        <v>54.645200000000003</v>
      </c>
      <c r="AP56" s="58">
        <v>53.249899999999997</v>
      </c>
      <c r="AQ56" s="58">
        <v>49.355600000000003</v>
      </c>
      <c r="AR56" s="58">
        <v>50.780999999999999</v>
      </c>
      <c r="AS56" s="58">
        <v>51.783999999999999</v>
      </c>
      <c r="AT56" s="58">
        <v>50.74</v>
      </c>
      <c r="AU56" s="256">
        <v>52.000999999999998</v>
      </c>
      <c r="AV56" s="58">
        <v>53.906999999999996</v>
      </c>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row>
    <row r="57" spans="1:253" s="840" customFormat="1">
      <c r="A57"/>
      <c r="B57" s="78" t="s">
        <v>129</v>
      </c>
      <c r="C57" s="58">
        <v>0.4456</v>
      </c>
      <c r="D57" s="58">
        <v>0.47489999999999999</v>
      </c>
      <c r="E57" s="58">
        <v>0.51319999999999999</v>
      </c>
      <c r="F57" s="58">
        <v>0.64329999999999998</v>
      </c>
      <c r="G57" s="58">
        <v>0.76390000000000002</v>
      </c>
      <c r="H57" s="58">
        <v>0.88919999999999999</v>
      </c>
      <c r="I57" s="58">
        <v>0.96</v>
      </c>
      <c r="J57" s="58">
        <v>1.0185999999999999</v>
      </c>
      <c r="K57" s="58">
        <v>1.1111</v>
      </c>
      <c r="L57" s="58">
        <v>1.1399999999999999</v>
      </c>
      <c r="M57" s="58">
        <v>1.2462</v>
      </c>
      <c r="N57" s="58">
        <v>1.1541999999999999</v>
      </c>
      <c r="O57" s="58">
        <v>1.4373</v>
      </c>
      <c r="P57" s="58">
        <v>1.6056999999999999</v>
      </c>
      <c r="Q57" s="58">
        <v>2.2900999999999998</v>
      </c>
      <c r="R57" s="58">
        <v>1.8778999999999999</v>
      </c>
      <c r="S57" s="58">
        <v>1.9698</v>
      </c>
      <c r="T57" s="58">
        <v>1.9266000000000001</v>
      </c>
      <c r="U57" s="58">
        <v>2.073</v>
      </c>
      <c r="V57" s="58">
        <v>2.0727000000000002</v>
      </c>
      <c r="W57" s="58">
        <v>1.8991</v>
      </c>
      <c r="X57" s="58">
        <v>1.9730000000000001</v>
      </c>
      <c r="Y57" s="58">
        <v>1.9432</v>
      </c>
      <c r="Z57" s="58">
        <v>1.8479000000000001</v>
      </c>
      <c r="AA57" s="58">
        <v>2.2448999999999999</v>
      </c>
      <c r="AB57" s="58">
        <v>2.7267000000000001</v>
      </c>
      <c r="AC57" s="58">
        <v>2.4847999999999999</v>
      </c>
      <c r="AD57" s="58">
        <v>2.4186999999999999</v>
      </c>
      <c r="AE57" s="58">
        <v>2.3132000000000001</v>
      </c>
      <c r="AF57" s="58">
        <v>2.7063999999999999</v>
      </c>
      <c r="AG57" s="58">
        <v>2.4178999999999999</v>
      </c>
      <c r="AH57" s="58">
        <v>2.3475000000000001</v>
      </c>
      <c r="AI57" s="58">
        <v>2.6252</v>
      </c>
      <c r="AJ57" s="58">
        <v>3.0333000000000001</v>
      </c>
      <c r="AK57" s="58">
        <v>3.3963000000000001</v>
      </c>
      <c r="AL57" s="58">
        <v>3.5983000000000001</v>
      </c>
      <c r="AM57" s="58">
        <v>3.5760999999999998</v>
      </c>
      <c r="AN57" s="58">
        <v>3.8546</v>
      </c>
      <c r="AO57" s="58">
        <v>4.3089000000000004</v>
      </c>
      <c r="AP57" s="58">
        <v>3.3786</v>
      </c>
      <c r="AQ57" s="58">
        <v>4.0742000000000003</v>
      </c>
      <c r="AR57" s="58">
        <v>3.4660000000000002</v>
      </c>
      <c r="AS57" s="58">
        <v>3.9529999999999998</v>
      </c>
      <c r="AT57" s="58">
        <v>3.907</v>
      </c>
      <c r="AU57" s="256">
        <v>4.4649999999999999</v>
      </c>
      <c r="AV57" s="58">
        <v>5.2569999999999997</v>
      </c>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row>
    <row r="58" spans="1:253" s="840" customFormat="1">
      <c r="A58"/>
      <c r="B58" s="78" t="s">
        <v>196</v>
      </c>
      <c r="C58" s="58">
        <v>2.0331999999999999</v>
      </c>
      <c r="D58" s="58">
        <v>2.5055999999999998</v>
      </c>
      <c r="E58" s="58">
        <v>3.0512000000000001</v>
      </c>
      <c r="F58" s="58">
        <v>3.4161999999999999</v>
      </c>
      <c r="G58" s="58">
        <v>3.5752999999999999</v>
      </c>
      <c r="H58" s="58">
        <v>3.798</v>
      </c>
      <c r="I58" s="58">
        <v>4.6116000000000001</v>
      </c>
      <c r="J58" s="58">
        <v>5.8893000000000004</v>
      </c>
      <c r="K58" s="58">
        <v>5.6992000000000003</v>
      </c>
      <c r="L58" s="58">
        <v>6.1814</v>
      </c>
      <c r="M58" s="58">
        <v>6.6037999999999997</v>
      </c>
      <c r="N58" s="58">
        <v>7.2214999999999998</v>
      </c>
      <c r="O58" s="58">
        <v>7.6632999999999996</v>
      </c>
      <c r="P58" s="58">
        <v>7.7721</v>
      </c>
      <c r="Q58" s="58">
        <v>8.4259000000000004</v>
      </c>
      <c r="R58" s="58">
        <v>9.4899000000000004</v>
      </c>
      <c r="S58" s="58">
        <v>9.4014000000000006</v>
      </c>
      <c r="T58" s="58">
        <v>9.7213999999999992</v>
      </c>
      <c r="U58" s="58">
        <v>9.0287000000000006</v>
      </c>
      <c r="V58" s="58">
        <v>6.5918000000000001</v>
      </c>
      <c r="W58" s="58">
        <v>7.0263</v>
      </c>
      <c r="X58" s="58">
        <v>6.8407999999999998</v>
      </c>
      <c r="Y58" s="58">
        <v>7.6524000000000001</v>
      </c>
      <c r="Z58" s="58">
        <v>7.9657</v>
      </c>
      <c r="AA58" s="58">
        <v>8.2589000000000006</v>
      </c>
      <c r="AB58" s="58">
        <v>8.7420000000000009</v>
      </c>
      <c r="AC58" s="58">
        <v>8.1126000000000005</v>
      </c>
      <c r="AD58" s="58">
        <v>8.0945999999999998</v>
      </c>
      <c r="AE58" s="58">
        <v>8.3475999999999999</v>
      </c>
      <c r="AF58" s="58">
        <v>9.0707000000000004</v>
      </c>
      <c r="AG58" s="58">
        <v>11.197100000000001</v>
      </c>
      <c r="AH58" s="58">
        <v>15.1952</v>
      </c>
      <c r="AI58" s="58">
        <v>11.097899999999999</v>
      </c>
      <c r="AJ58" s="58">
        <v>11.170999999999999</v>
      </c>
      <c r="AK58" s="58">
        <v>10.6264</v>
      </c>
      <c r="AL58" s="58">
        <v>11.075900000000001</v>
      </c>
      <c r="AM58" s="58">
        <v>11.932399999999999</v>
      </c>
      <c r="AN58" s="58">
        <v>10.9351</v>
      </c>
      <c r="AO58" s="58">
        <v>9.8110999999999997</v>
      </c>
      <c r="AP58" s="58">
        <v>10.011100000000001</v>
      </c>
      <c r="AQ58" s="58">
        <v>10.77</v>
      </c>
      <c r="AR58" s="58">
        <v>12.597</v>
      </c>
      <c r="AS58" s="58">
        <v>13.361000000000001</v>
      </c>
      <c r="AT58" s="58">
        <v>14.464</v>
      </c>
      <c r="AU58" s="256">
        <v>15.553000000000001</v>
      </c>
      <c r="AV58" s="58">
        <v>16.742999999999999</v>
      </c>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row>
    <row r="59" spans="1:253" s="840" customFormat="1">
      <c r="A59"/>
      <c r="B59" s="78" t="s">
        <v>112</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256"/>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row>
    <row r="60" spans="1:253" s="840" customFormat="1">
      <c r="A60"/>
      <c r="B60" s="78" t="s">
        <v>456</v>
      </c>
      <c r="C60" s="58">
        <v>23.582100000000001</v>
      </c>
      <c r="D60" s="58">
        <v>27.378499999999999</v>
      </c>
      <c r="E60" s="58">
        <v>32.2697</v>
      </c>
      <c r="F60" s="58">
        <v>36.965699999999998</v>
      </c>
      <c r="G60" s="58">
        <v>43.198799999999999</v>
      </c>
      <c r="H60" s="58">
        <v>49.863199999999999</v>
      </c>
      <c r="I60" s="58">
        <v>54.260899999999999</v>
      </c>
      <c r="J60" s="58">
        <v>60.052399999999999</v>
      </c>
      <c r="K60" s="58">
        <v>67.400999999999996</v>
      </c>
      <c r="L60" s="58">
        <v>71.746799999999993</v>
      </c>
      <c r="M60" s="58">
        <v>77.278400000000005</v>
      </c>
      <c r="N60" s="58">
        <v>83.165000000000006</v>
      </c>
      <c r="O60" s="58">
        <v>90.380099999999999</v>
      </c>
      <c r="P60" s="58">
        <v>95.478999999999999</v>
      </c>
      <c r="Q60" s="58">
        <v>101.2032</v>
      </c>
      <c r="R60" s="58">
        <v>106.6444</v>
      </c>
      <c r="S60" s="58">
        <v>111.6815</v>
      </c>
      <c r="T60" s="58">
        <v>115.73009999999999</v>
      </c>
      <c r="U60" s="58">
        <v>123.8783</v>
      </c>
      <c r="V60" s="58">
        <v>125.55589999999999</v>
      </c>
      <c r="W60" s="58">
        <v>129.73339999999999</v>
      </c>
      <c r="X60" s="58">
        <v>135.27260000000001</v>
      </c>
      <c r="Y60" s="58">
        <v>142.96940000000001</v>
      </c>
      <c r="Z60" s="58">
        <v>146.0855</v>
      </c>
      <c r="AA60" s="58">
        <v>156.05869999999999</v>
      </c>
      <c r="AB60" s="58">
        <v>163.83160000000001</v>
      </c>
      <c r="AC60" s="58">
        <v>175.03149999999999</v>
      </c>
      <c r="AD60" s="58">
        <v>183.05279999999999</v>
      </c>
      <c r="AE60" s="58">
        <v>193.41890000000001</v>
      </c>
      <c r="AF60" s="58">
        <v>203.61969999999999</v>
      </c>
      <c r="AG60" s="58">
        <v>211.6104</v>
      </c>
      <c r="AH60" s="58">
        <v>222.7286</v>
      </c>
      <c r="AI60" s="58">
        <v>226.98349999999999</v>
      </c>
      <c r="AJ60" s="58">
        <v>232.52010000000001</v>
      </c>
      <c r="AK60" s="58">
        <v>236.85239999999999</v>
      </c>
      <c r="AL60" s="58">
        <v>241.29640000000001</v>
      </c>
      <c r="AM60" s="58">
        <v>244.18620000000001</v>
      </c>
      <c r="AN60" s="58">
        <v>245.7251</v>
      </c>
      <c r="AO60" s="58">
        <v>247.55369999999999</v>
      </c>
      <c r="AP60" s="58">
        <v>252.1808</v>
      </c>
      <c r="AQ60" s="58">
        <v>257.80669999999998</v>
      </c>
      <c r="AR60" s="58">
        <v>266.14620000000002</v>
      </c>
      <c r="AS60" s="58">
        <v>262.43950000000001</v>
      </c>
      <c r="AT60" s="58">
        <v>278.55900000000003</v>
      </c>
      <c r="AU60" s="256">
        <v>293.8186</v>
      </c>
      <c r="AV60" s="58">
        <v>305.68180000000001</v>
      </c>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row>
    <row r="61" spans="1:253" s="840" customFormat="1">
      <c r="A61"/>
      <c r="B61" s="78" t="s">
        <v>457</v>
      </c>
      <c r="C61" s="58">
        <v>0.1452</v>
      </c>
      <c r="D61" s="58">
        <v>0.14979999999999999</v>
      </c>
      <c r="E61" s="58">
        <v>0.1694</v>
      </c>
      <c r="F61" s="58">
        <v>0.1983</v>
      </c>
      <c r="G61" s="58">
        <v>0.21579999999999999</v>
      </c>
      <c r="H61" s="58">
        <v>0.22059999999999999</v>
      </c>
      <c r="I61" s="58">
        <v>0.2243</v>
      </c>
      <c r="J61" s="58">
        <v>0.22539999999999999</v>
      </c>
      <c r="K61" s="58">
        <v>0.25890000000000002</v>
      </c>
      <c r="L61" s="58">
        <v>0.26250000000000001</v>
      </c>
      <c r="M61" s="58">
        <v>0.27550000000000002</v>
      </c>
      <c r="N61" s="58">
        <v>0.26179999999999998</v>
      </c>
      <c r="O61" s="58">
        <v>0.28370000000000001</v>
      </c>
      <c r="P61" s="58">
        <v>0.30220000000000002</v>
      </c>
      <c r="Q61" s="58">
        <v>0.32179999999999997</v>
      </c>
      <c r="R61" s="58">
        <v>0.33229999999999998</v>
      </c>
      <c r="S61" s="58">
        <v>0.42359999999999998</v>
      </c>
      <c r="T61" s="58">
        <v>0.36020000000000002</v>
      </c>
      <c r="U61" s="58">
        <v>0.3911</v>
      </c>
      <c r="V61" s="58">
        <v>0.41749999999999998</v>
      </c>
      <c r="W61" s="58">
        <v>0.39689999999999998</v>
      </c>
      <c r="X61" s="58">
        <v>0.40739999999999998</v>
      </c>
      <c r="Y61" s="58">
        <v>0.43619999999999998</v>
      </c>
      <c r="Z61" s="58">
        <v>0.44900000000000001</v>
      </c>
      <c r="AA61" s="58">
        <v>0.50209999999999999</v>
      </c>
      <c r="AB61" s="58">
        <v>0.53469999999999995</v>
      </c>
      <c r="AC61" s="58">
        <v>0.57410000000000005</v>
      </c>
      <c r="AD61" s="58">
        <v>0.58560000000000001</v>
      </c>
      <c r="AE61" s="58">
        <v>0.5796</v>
      </c>
      <c r="AF61" s="58">
        <v>0.60589999999999999</v>
      </c>
      <c r="AG61" s="58">
        <v>0.64680000000000004</v>
      </c>
      <c r="AH61" s="58">
        <v>0.68869999999999998</v>
      </c>
      <c r="AI61" s="58">
        <v>0.70340000000000003</v>
      </c>
      <c r="AJ61" s="58">
        <v>0.71209999999999996</v>
      </c>
      <c r="AK61" s="58">
        <v>0.73750000000000004</v>
      </c>
      <c r="AL61" s="58">
        <v>0.75790000000000002</v>
      </c>
      <c r="AM61" s="58">
        <v>0.77839999999999998</v>
      </c>
      <c r="AN61" s="58">
        <v>0.80559999999999998</v>
      </c>
      <c r="AO61" s="58">
        <v>0.8115</v>
      </c>
      <c r="AP61" s="58">
        <v>0.82030000000000003</v>
      </c>
      <c r="AQ61" s="58">
        <v>0.83389999999999997</v>
      </c>
      <c r="AR61" s="58">
        <v>0.83</v>
      </c>
      <c r="AS61" s="58">
        <v>0.83099999999999996</v>
      </c>
      <c r="AT61" s="940">
        <v>0.84799999999999998</v>
      </c>
      <c r="AU61" s="941">
        <v>0.873</v>
      </c>
      <c r="AV61" s="58">
        <v>0.89</v>
      </c>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row>
    <row r="62" spans="1:253" s="840" customFormat="1">
      <c r="A62"/>
      <c r="B62" s="78" t="s">
        <v>458</v>
      </c>
      <c r="C62" s="58">
        <v>2.2800000000000001E-2</v>
      </c>
      <c r="D62" s="58">
        <v>2.7199999999999998E-2</v>
      </c>
      <c r="E62" s="58">
        <v>3.8699999999999998E-2</v>
      </c>
      <c r="F62" s="58">
        <v>4.5499999999999999E-2</v>
      </c>
      <c r="G62" s="58">
        <v>6.0299999999999999E-2</v>
      </c>
      <c r="H62" s="58">
        <v>6.9699999999999998E-2</v>
      </c>
      <c r="I62" s="58">
        <v>8.0299999999999996E-2</v>
      </c>
      <c r="J62" s="58">
        <v>8.4400000000000003E-2</v>
      </c>
      <c r="K62" s="58">
        <v>0.1011</v>
      </c>
      <c r="L62" s="58">
        <v>9.7900000000000001E-2</v>
      </c>
      <c r="M62" s="58">
        <v>0.1081</v>
      </c>
      <c r="N62" s="58">
        <v>0.11119999999999999</v>
      </c>
      <c r="O62" s="58">
        <v>0.1206</v>
      </c>
      <c r="P62" s="58">
        <v>0.13589999999999999</v>
      </c>
      <c r="Q62" s="58">
        <v>0.14430000000000001</v>
      </c>
      <c r="R62" s="58">
        <v>0.128</v>
      </c>
      <c r="S62" s="58">
        <v>0.13170000000000001</v>
      </c>
      <c r="T62" s="58">
        <v>0.1399</v>
      </c>
      <c r="U62" s="58">
        <v>0.15390000000000001</v>
      </c>
      <c r="V62" s="58">
        <v>0.19570000000000001</v>
      </c>
      <c r="W62" s="58">
        <v>0.24360000000000001</v>
      </c>
      <c r="X62" s="58">
        <v>0.45639999999999997</v>
      </c>
      <c r="Y62" s="58">
        <v>0.49830000000000002</v>
      </c>
      <c r="Z62" s="58">
        <v>0.57079999999999997</v>
      </c>
      <c r="AA62" s="58">
        <v>0.55359999999999998</v>
      </c>
      <c r="AB62" s="58">
        <v>0.53459999999999996</v>
      </c>
      <c r="AC62" s="58">
        <v>0.57369999999999999</v>
      </c>
      <c r="AD62" s="58">
        <v>0.62649999999999995</v>
      </c>
      <c r="AE62" s="58">
        <v>0.66639999999999999</v>
      </c>
      <c r="AF62" s="58">
        <v>0.72040000000000004</v>
      </c>
      <c r="AG62" s="58">
        <v>0.77890000000000004</v>
      </c>
      <c r="AH62" s="58">
        <v>0.75629999999999997</v>
      </c>
      <c r="AI62" s="58">
        <v>0.72189999999999999</v>
      </c>
      <c r="AJ62" s="58">
        <v>0.75380000000000003</v>
      </c>
      <c r="AK62" s="58">
        <v>0.72629999999999995</v>
      </c>
      <c r="AL62" s="58">
        <v>0.75460000000000005</v>
      </c>
      <c r="AM62" s="58">
        <v>0.78120000000000001</v>
      </c>
      <c r="AN62" s="58">
        <v>0.82069999999999999</v>
      </c>
      <c r="AO62" s="58">
        <v>0.84499999999999997</v>
      </c>
      <c r="AP62" s="58">
        <v>0.88280000000000003</v>
      </c>
      <c r="AQ62" s="58">
        <v>0.99060000000000004</v>
      </c>
      <c r="AR62" s="58">
        <v>1.016</v>
      </c>
      <c r="AS62" s="58">
        <v>0.99099999999999999</v>
      </c>
      <c r="AT62" s="58">
        <v>1.044</v>
      </c>
      <c r="AU62" s="256">
        <v>1.1870000000000001</v>
      </c>
      <c r="AV62" s="58">
        <v>1.3859999999999999</v>
      </c>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row>
    <row r="63" spans="1:253" s="840" customFormat="1">
      <c r="A63"/>
      <c r="B63" s="78" t="s">
        <v>459</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B63" s="58">
        <v>0</v>
      </c>
      <c r="AC63" s="58">
        <v>0</v>
      </c>
      <c r="AD63" s="58">
        <v>0</v>
      </c>
      <c r="AE63" s="58">
        <v>0</v>
      </c>
      <c r="AF63" s="58">
        <v>0</v>
      </c>
      <c r="AG63" s="58">
        <v>0</v>
      </c>
      <c r="AH63" s="58">
        <v>0</v>
      </c>
      <c r="AI63" s="58">
        <v>0</v>
      </c>
      <c r="AJ63" s="58">
        <v>0</v>
      </c>
      <c r="AK63" s="58">
        <v>0</v>
      </c>
      <c r="AL63" s="58">
        <v>0</v>
      </c>
      <c r="AM63" s="58">
        <v>0</v>
      </c>
      <c r="AN63" s="58">
        <v>0</v>
      </c>
      <c r="AO63" s="58">
        <v>0</v>
      </c>
      <c r="AP63" s="58">
        <v>0</v>
      </c>
      <c r="AQ63" s="58">
        <v>0</v>
      </c>
      <c r="AR63" s="58">
        <v>0</v>
      </c>
      <c r="AS63" s="58">
        <v>0</v>
      </c>
      <c r="AT63" s="58">
        <v>0</v>
      </c>
      <c r="AU63" s="256">
        <v>0</v>
      </c>
      <c r="AV63" s="58">
        <v>0</v>
      </c>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row>
    <row r="64" spans="1:253" s="840" customFormat="1">
      <c r="A64"/>
      <c r="B64" s="78" t="s">
        <v>460</v>
      </c>
      <c r="C64" s="58">
        <v>23.414100000000001</v>
      </c>
      <c r="D64" s="58">
        <v>27.201499999999999</v>
      </c>
      <c r="E64" s="58">
        <v>32.061599999999999</v>
      </c>
      <c r="F64" s="58">
        <v>36.721899999999998</v>
      </c>
      <c r="G64" s="58">
        <v>42.922699999999999</v>
      </c>
      <c r="H64" s="58">
        <v>49.572899999999997</v>
      </c>
      <c r="I64" s="58">
        <v>53.956299999999999</v>
      </c>
      <c r="J64" s="58">
        <v>59.742600000000003</v>
      </c>
      <c r="K64" s="58">
        <v>67.040999999999997</v>
      </c>
      <c r="L64" s="58">
        <v>71.386399999999995</v>
      </c>
      <c r="M64" s="58">
        <v>76.894800000000004</v>
      </c>
      <c r="N64" s="58">
        <v>82.792000000000002</v>
      </c>
      <c r="O64" s="58">
        <v>89.975800000000007</v>
      </c>
      <c r="P64" s="58">
        <v>95.040899999999993</v>
      </c>
      <c r="Q64" s="58">
        <v>100.7371</v>
      </c>
      <c r="R64" s="58">
        <v>106.1841</v>
      </c>
      <c r="S64" s="58">
        <v>111.1262</v>
      </c>
      <c r="T64" s="58">
        <v>115.23</v>
      </c>
      <c r="U64" s="58">
        <v>123.33329999999999</v>
      </c>
      <c r="V64" s="58">
        <v>124.9427</v>
      </c>
      <c r="W64" s="58">
        <v>129.09289999999999</v>
      </c>
      <c r="X64" s="58">
        <v>134.40880000000001</v>
      </c>
      <c r="Y64" s="58">
        <v>142.03489999999999</v>
      </c>
      <c r="Z64" s="58">
        <v>145.06569999999999</v>
      </c>
      <c r="AA64" s="58">
        <v>155.00299999999999</v>
      </c>
      <c r="AB64" s="58">
        <v>162.76230000000001</v>
      </c>
      <c r="AC64" s="58">
        <v>173.8837</v>
      </c>
      <c r="AD64" s="58">
        <v>181.8407</v>
      </c>
      <c r="AE64" s="58">
        <v>192.1729</v>
      </c>
      <c r="AF64" s="58">
        <v>202.29339999999999</v>
      </c>
      <c r="AG64" s="58">
        <v>210.18469999999999</v>
      </c>
      <c r="AH64" s="58">
        <v>221.28360000000001</v>
      </c>
      <c r="AI64" s="58">
        <v>225.5582</v>
      </c>
      <c r="AJ64" s="58">
        <v>231.05420000000001</v>
      </c>
      <c r="AK64" s="58">
        <v>235.3886</v>
      </c>
      <c r="AL64" s="58">
        <v>239.78389999999999</v>
      </c>
      <c r="AM64" s="58">
        <v>242.6266</v>
      </c>
      <c r="AN64" s="58">
        <v>244.09880000000001</v>
      </c>
      <c r="AO64" s="58">
        <v>245.8972</v>
      </c>
      <c r="AP64" s="58">
        <v>250.4777</v>
      </c>
      <c r="AQ64" s="58">
        <v>255.98220000000001</v>
      </c>
      <c r="AR64" s="58">
        <v>264.30020000000002</v>
      </c>
      <c r="AS64" s="58">
        <v>260.61750000000001</v>
      </c>
      <c r="AT64" s="58">
        <v>276.66699999999997</v>
      </c>
      <c r="AU64" s="256">
        <v>291.7586</v>
      </c>
      <c r="AV64" s="58">
        <v>303.4058</v>
      </c>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row>
    <row r="65" spans="1:253" s="840" customFormat="1">
      <c r="A65"/>
      <c r="B65" s="78" t="s">
        <v>112</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256"/>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row>
    <row r="66" spans="1:253" s="840" customFormat="1">
      <c r="A66"/>
      <c r="B66" s="78" t="s">
        <v>44</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256"/>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row>
    <row r="67" spans="1:253" s="840" customFormat="1">
      <c r="A67"/>
      <c r="B67" s="78" t="s">
        <v>197</v>
      </c>
      <c r="C67" s="58">
        <v>1.9693000000000001</v>
      </c>
      <c r="D67" s="58">
        <v>2.1793999999999998</v>
      </c>
      <c r="E67" s="58">
        <v>3.0499000000000001</v>
      </c>
      <c r="F67" s="58">
        <v>3.0329999999999999</v>
      </c>
      <c r="G67" s="58">
        <v>3.8546999999999998</v>
      </c>
      <c r="H67" s="58">
        <v>4.5834000000000001</v>
      </c>
      <c r="I67" s="58">
        <v>6.9930000000000003</v>
      </c>
      <c r="J67" s="58">
        <v>7.5198999999999998</v>
      </c>
      <c r="K67" s="58">
        <v>9.1870999999999992</v>
      </c>
      <c r="L67" s="58">
        <v>10.7675</v>
      </c>
      <c r="M67" s="58">
        <v>13.052300000000001</v>
      </c>
      <c r="N67" s="58">
        <v>15.1806</v>
      </c>
      <c r="O67" s="58">
        <v>17.715299999999999</v>
      </c>
      <c r="P67" s="58">
        <v>18.4617</v>
      </c>
      <c r="Q67" s="58">
        <v>19.933</v>
      </c>
      <c r="R67" s="58">
        <v>20.831099999999999</v>
      </c>
      <c r="S67" s="58">
        <v>21.8443</v>
      </c>
      <c r="T67" s="58">
        <v>20.9907</v>
      </c>
      <c r="U67" s="58">
        <v>24.788499999999999</v>
      </c>
      <c r="V67" s="58">
        <v>26.038399999999999</v>
      </c>
      <c r="W67" s="58">
        <v>27.293399999999998</v>
      </c>
      <c r="X67" s="58">
        <v>30.229900000000001</v>
      </c>
      <c r="Y67" s="58">
        <v>31.514199999999999</v>
      </c>
      <c r="Z67" s="58">
        <v>31.349299999999999</v>
      </c>
      <c r="AA67" s="58">
        <v>32.304600000000001</v>
      </c>
      <c r="AB67" s="58">
        <v>32.612200000000001</v>
      </c>
      <c r="AC67" s="58">
        <v>34.302100000000003</v>
      </c>
      <c r="AD67" s="58">
        <v>36.4343</v>
      </c>
      <c r="AE67" s="58">
        <v>38.081400000000002</v>
      </c>
      <c r="AF67" s="58">
        <v>38.188299999999998</v>
      </c>
      <c r="AG67" s="58">
        <v>35.564</v>
      </c>
      <c r="AH67" s="58">
        <v>36.141300000000001</v>
      </c>
      <c r="AI67" s="58">
        <v>41.0702</v>
      </c>
      <c r="AJ67" s="58">
        <v>43.322099999999999</v>
      </c>
      <c r="AK67" s="58">
        <v>43.035400000000003</v>
      </c>
      <c r="AL67" s="58">
        <v>41.890999999999998</v>
      </c>
      <c r="AM67" s="58">
        <v>40.169899999999998</v>
      </c>
      <c r="AN67" s="58">
        <v>41.418900000000001</v>
      </c>
      <c r="AO67" s="58">
        <v>43.191299999999998</v>
      </c>
      <c r="AP67" s="58">
        <v>44.447899999999997</v>
      </c>
      <c r="AQ67" s="58">
        <v>48.1145</v>
      </c>
      <c r="AR67" s="58">
        <v>50.826999999999998</v>
      </c>
      <c r="AS67" s="58">
        <v>45.138039999999997</v>
      </c>
      <c r="AT67" s="58">
        <v>52.552100000000003</v>
      </c>
      <c r="AU67" s="256">
        <v>55.6937</v>
      </c>
      <c r="AV67" s="58">
        <v>53.459299999999999</v>
      </c>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row>
    <row r="68" spans="1:253" s="840" customFormat="1">
      <c r="A68"/>
      <c r="B68" s="78" t="s">
        <v>198</v>
      </c>
      <c r="C68" s="58">
        <v>-4.4363999999999999</v>
      </c>
      <c r="D68" s="58">
        <v>-4.8849999999999998</v>
      </c>
      <c r="E68" s="58">
        <v>-4.9814999999999996</v>
      </c>
      <c r="F68" s="58">
        <v>-6.3514999999999997</v>
      </c>
      <c r="G68" s="58">
        <v>-7.8122999999999996</v>
      </c>
      <c r="H68" s="58">
        <v>-7.6612999999999998</v>
      </c>
      <c r="I68" s="58">
        <v>-5.2918000000000003</v>
      </c>
      <c r="J68" s="58">
        <v>-5.8003999999999998</v>
      </c>
      <c r="K68" s="58">
        <v>-5.3120000000000003</v>
      </c>
      <c r="L68" s="58">
        <v>-4.6040000000000001</v>
      </c>
      <c r="M68" s="58">
        <v>-5.5167000000000002</v>
      </c>
      <c r="N68" s="58">
        <v>-6.1055000000000001</v>
      </c>
      <c r="O68" s="58">
        <v>-5.2667999999999999</v>
      </c>
      <c r="P68" s="58">
        <v>-8.0252999999999997</v>
      </c>
      <c r="Q68" s="58">
        <v>-7.8093000000000004</v>
      </c>
      <c r="R68" s="58">
        <v>-3.9996</v>
      </c>
      <c r="S68" s="58">
        <v>-4.3962000000000003</v>
      </c>
      <c r="T68" s="58">
        <v>-3.8944999999999999</v>
      </c>
      <c r="U68" s="58">
        <v>-1.0001</v>
      </c>
      <c r="V68" s="58">
        <v>1.3857999999999999</v>
      </c>
      <c r="W68" s="58">
        <v>2.5461</v>
      </c>
      <c r="X68" s="58">
        <v>2.7641</v>
      </c>
      <c r="Y68" s="58">
        <v>1.0652999999999999</v>
      </c>
      <c r="Z68" s="58">
        <v>0.80289999999999995</v>
      </c>
      <c r="AA68" s="58">
        <v>1.3232999999999999</v>
      </c>
      <c r="AB68" s="58">
        <v>0.21249999999999999</v>
      </c>
      <c r="AC68" s="58">
        <v>-2.97</v>
      </c>
      <c r="AD68" s="58">
        <v>-3.5849000000000002</v>
      </c>
      <c r="AE68" s="58">
        <v>-4.0827999999999998</v>
      </c>
      <c r="AF68" s="58">
        <v>-8.2746999999999993</v>
      </c>
      <c r="AG68" s="58">
        <v>-10.130800000000001</v>
      </c>
      <c r="AH68" s="58">
        <v>-6.4592999999999998</v>
      </c>
      <c r="AI68" s="58">
        <v>-2.1377000000000002</v>
      </c>
      <c r="AJ68" s="58">
        <v>-1.4814000000000001</v>
      </c>
      <c r="AK68" s="58">
        <v>-4.7001999999999997</v>
      </c>
      <c r="AL68" s="58">
        <v>-8.2810000000000006</v>
      </c>
      <c r="AM68" s="58">
        <v>-5.6820000000000004</v>
      </c>
      <c r="AN68" s="58">
        <v>-0.436</v>
      </c>
      <c r="AO68" s="58">
        <v>2.258</v>
      </c>
      <c r="AP68" s="58">
        <v>1.41</v>
      </c>
      <c r="AQ68" s="58">
        <v>1.776</v>
      </c>
      <c r="AR68" s="58">
        <v>-2.5438000000000001</v>
      </c>
      <c r="AS68" s="58">
        <v>-3.8582999999999998</v>
      </c>
      <c r="AT68" s="58">
        <v>-0.89170000000000005</v>
      </c>
      <c r="AU68" s="256">
        <v>-1.0515000000000001</v>
      </c>
      <c r="AV68" s="58">
        <v>-9.9295000000000009</v>
      </c>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row>
    <row r="69" spans="1:253" s="840" customFormat="1">
      <c r="A69"/>
      <c r="B69" s="7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c r="IB69" s="58"/>
      <c r="IC69" s="58"/>
      <c r="ID69" s="58"/>
      <c r="IE69" s="58"/>
      <c r="IF69" s="58"/>
      <c r="IG69" s="58"/>
      <c r="IH69" s="58"/>
      <c r="II69" s="58"/>
      <c r="IJ69" s="58"/>
      <c r="IK69" s="58"/>
      <c r="IL69" s="58"/>
      <c r="IM69" s="58"/>
      <c r="IN69" s="58"/>
      <c r="IO69" s="58"/>
      <c r="IP69" s="58"/>
      <c r="IQ69" s="58"/>
      <c r="IR69" s="58"/>
      <c r="IS69" s="58"/>
    </row>
    <row r="70" spans="1:253" s="840" customFormat="1">
      <c r="A70"/>
      <c r="B70" s="7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c r="IB70" s="58"/>
      <c r="IC70" s="58"/>
      <c r="ID70" s="58"/>
      <c r="IE70" s="58"/>
      <c r="IF70" s="58"/>
      <c r="IG70" s="58"/>
      <c r="IH70" s="58"/>
      <c r="II70" s="58"/>
      <c r="IJ70" s="58"/>
      <c r="IK70" s="58"/>
      <c r="IL70" s="58"/>
      <c r="IM70" s="58"/>
      <c r="IN70" s="58"/>
      <c r="IO70" s="58"/>
      <c r="IP70" s="58"/>
      <c r="IQ70" s="58"/>
      <c r="IR70" s="58"/>
      <c r="IS70" s="58"/>
    </row>
    <row r="71" spans="1:253" s="840" customFormat="1">
      <c r="A71"/>
      <c r="B71" s="78" t="s">
        <v>461</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row>
    <row r="72" spans="1:253" s="840" customFormat="1">
      <c r="A72"/>
      <c r="B72" s="948" t="s">
        <v>629</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row>
    <row r="73" spans="1:253" s="840" customFormat="1">
      <c r="A73"/>
      <c r="B73" s="7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row>
    <row r="74" spans="1:253" s="840" customFormat="1">
      <c r="A74"/>
      <c r="B74" s="948" t="s">
        <v>462</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c r="IB74" s="58"/>
      <c r="IC74" s="58"/>
      <c r="ID74" s="58"/>
      <c r="IE74" s="58"/>
      <c r="IF74" s="58"/>
      <c r="IG74" s="58"/>
      <c r="IH74" s="58"/>
      <c r="II74" s="58"/>
      <c r="IJ74" s="58"/>
      <c r="IK74" s="58"/>
      <c r="IL74" s="58"/>
      <c r="IM74" s="58"/>
      <c r="IN74" s="58"/>
      <c r="IO74" s="58"/>
      <c r="IP74" s="58"/>
      <c r="IQ74" s="58"/>
      <c r="IR74" s="58"/>
      <c r="IS74" s="58"/>
    </row>
    <row r="75" spans="1:253" s="840" customFormat="1">
      <c r="A75"/>
      <c r="B75" s="948" t="s">
        <v>463</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row>
    <row r="76" spans="1:253" s="840" customFormat="1">
      <c r="A76"/>
      <c r="B76" s="948" t="s">
        <v>464</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row>
    <row r="77" spans="1:253" s="840" customFormat="1">
      <c r="A77"/>
      <c r="B77" s="948" t="s">
        <v>465</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row>
    <row r="78" spans="1:253" s="840" customFormat="1">
      <c r="A78"/>
      <c r="B78" s="948" t="s">
        <v>466</v>
      </c>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row>
    <row r="79" spans="1:253" s="840" customFormat="1">
      <c r="A79"/>
      <c r="B79" s="948" t="s">
        <v>467</v>
      </c>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row>
    <row r="80" spans="1:253" s="840" customFormat="1">
      <c r="A80"/>
      <c r="B80" s="7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row>
    <row r="81" spans="1:253" s="840" customFormat="1">
      <c r="A81"/>
      <c r="B81" s="7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row>
    <row r="82" spans="1:253" s="840" customFormat="1">
      <c r="A82"/>
      <c r="B82" s="7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row>
    <row r="83" spans="1:253" s="840" customFormat="1">
      <c r="A83"/>
      <c r="B83" s="7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row>
    <row r="84" spans="1:253" s="840" customFormat="1">
      <c r="A84"/>
      <c r="B84" s="7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row>
    <row r="85" spans="1:253" s="840" customFormat="1">
      <c r="A85"/>
      <c r="B85" s="7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row>
    <row r="86" spans="1:253" s="840" customFormat="1">
      <c r="A86"/>
      <c r="B86" s="7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row>
    <row r="87" spans="1:253" s="840" customFormat="1">
      <c r="A87"/>
      <c r="B87" s="7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row>
    <row r="88" spans="1:253" s="840" customFormat="1">
      <c r="A88"/>
      <c r="B88" s="7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row>
    <row r="89" spans="1:253" s="840" customFormat="1">
      <c r="A89"/>
      <c r="B89" s="7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row>
    <row r="90" spans="1:253" s="840" customFormat="1">
      <c r="A90"/>
      <c r="B90" s="7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row>
    <row r="91" spans="1:253" s="840" customFormat="1">
      <c r="A91"/>
      <c r="B91" s="7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row>
    <row r="92" spans="1:253" s="840" customFormat="1">
      <c r="A92"/>
      <c r="B92" s="7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row>
    <row r="93" spans="1:253" s="840" customFormat="1">
      <c r="A93"/>
      <c r="B93" s="7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row>
    <row r="94" spans="1:253" s="840" customFormat="1">
      <c r="A94"/>
      <c r="B94" s="7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row>
    <row r="95" spans="1:253" s="840" customFormat="1">
      <c r="A95"/>
      <c r="B95" s="7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58"/>
      <c r="HN95" s="58"/>
      <c r="HO95" s="58"/>
      <c r="HP95" s="58"/>
      <c r="HQ95" s="58"/>
      <c r="HR95" s="58"/>
      <c r="HS95" s="58"/>
      <c r="HT95" s="58"/>
      <c r="HU95" s="58"/>
      <c r="HV95" s="58"/>
      <c r="HW95" s="58"/>
      <c r="HX95" s="58"/>
      <c r="HY95" s="58"/>
      <c r="HZ95" s="58"/>
      <c r="IA95" s="58"/>
      <c r="IB95" s="58"/>
      <c r="IC95" s="58"/>
      <c r="ID95" s="58"/>
      <c r="IE95" s="58"/>
      <c r="IF95" s="58"/>
      <c r="IG95" s="58"/>
      <c r="IH95" s="58"/>
      <c r="II95" s="58"/>
      <c r="IJ95" s="58"/>
      <c r="IK95" s="58"/>
      <c r="IL95" s="58"/>
      <c r="IM95" s="58"/>
      <c r="IN95" s="58"/>
      <c r="IO95" s="58"/>
      <c r="IP95" s="58"/>
      <c r="IQ95" s="58"/>
      <c r="IR95" s="58"/>
      <c r="IS95" s="58"/>
    </row>
    <row r="96" spans="1:253" s="840" customFormat="1">
      <c r="A96"/>
      <c r="B96" s="7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58"/>
      <c r="HN96" s="58"/>
      <c r="HO96" s="58"/>
      <c r="HP96" s="58"/>
      <c r="HQ96" s="58"/>
      <c r="HR96" s="58"/>
      <c r="HS96" s="58"/>
      <c r="HT96" s="58"/>
      <c r="HU96" s="58"/>
      <c r="HV96" s="58"/>
      <c r="HW96" s="58"/>
      <c r="HX96" s="58"/>
      <c r="HY96" s="58"/>
      <c r="HZ96" s="58"/>
      <c r="IA96" s="58"/>
      <c r="IB96" s="58"/>
      <c r="IC96" s="58"/>
      <c r="ID96" s="58"/>
      <c r="IE96" s="58"/>
      <c r="IF96" s="58"/>
      <c r="IG96" s="58"/>
      <c r="IH96" s="58"/>
      <c r="II96" s="58"/>
      <c r="IJ96" s="58"/>
      <c r="IK96" s="58"/>
      <c r="IL96" s="58"/>
      <c r="IM96" s="58"/>
      <c r="IN96" s="58"/>
      <c r="IO96" s="58"/>
      <c r="IP96" s="58"/>
      <c r="IQ96" s="58"/>
      <c r="IR96" s="58"/>
      <c r="IS96" s="58"/>
    </row>
    <row r="97" spans="1:253" s="840" customFormat="1">
      <c r="A97"/>
      <c r="B97" s="7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c r="HV97" s="58"/>
      <c r="HW97" s="58"/>
      <c r="HX97" s="58"/>
      <c r="HY97" s="58"/>
      <c r="HZ97" s="58"/>
      <c r="IA97" s="58"/>
      <c r="IB97" s="58"/>
      <c r="IC97" s="58"/>
      <c r="ID97" s="58"/>
      <c r="IE97" s="58"/>
      <c r="IF97" s="58"/>
      <c r="IG97" s="58"/>
      <c r="IH97" s="58"/>
      <c r="II97" s="58"/>
      <c r="IJ97" s="58"/>
      <c r="IK97" s="58"/>
      <c r="IL97" s="58"/>
      <c r="IM97" s="58"/>
      <c r="IN97" s="58"/>
      <c r="IO97" s="58"/>
      <c r="IP97" s="58"/>
      <c r="IQ97" s="58"/>
      <c r="IR97" s="58"/>
      <c r="IS97" s="58"/>
    </row>
    <row r="98" spans="1:253" s="840" customFormat="1">
      <c r="A98"/>
      <c r="B98" s="7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row>
    <row r="99" spans="1:253" s="840" customFormat="1">
      <c r="A99"/>
      <c r="B99" s="7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row>
    <row r="100" spans="1:253" s="840" customFormat="1">
      <c r="A100"/>
      <c r="B100" s="7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58"/>
      <c r="HN100" s="58"/>
      <c r="HO100" s="58"/>
      <c r="HP100" s="58"/>
      <c r="HQ100" s="58"/>
      <c r="HR100" s="58"/>
      <c r="HS100" s="58"/>
      <c r="HT100" s="58"/>
      <c r="HU100" s="58"/>
      <c r="HV100" s="58"/>
      <c r="HW100" s="58"/>
      <c r="HX100" s="58"/>
      <c r="HY100" s="58"/>
      <c r="HZ100" s="58"/>
      <c r="IA100" s="58"/>
      <c r="IB100" s="58"/>
      <c r="IC100" s="58"/>
      <c r="ID100" s="58"/>
      <c r="IE100" s="58"/>
      <c r="IF100" s="58"/>
      <c r="IG100" s="58"/>
      <c r="IH100" s="58"/>
      <c r="II100" s="58"/>
      <c r="IJ100" s="58"/>
      <c r="IK100" s="58"/>
      <c r="IL100" s="58"/>
      <c r="IM100" s="58"/>
      <c r="IN100" s="58"/>
      <c r="IO100" s="58"/>
      <c r="IP100" s="58"/>
      <c r="IQ100" s="58"/>
      <c r="IR100" s="58"/>
      <c r="IS100" s="58"/>
    </row>
    <row r="101" spans="1:253" s="840" customFormat="1">
      <c r="A101"/>
      <c r="B101" s="7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row>
    <row r="102" spans="1:253" s="840" customFormat="1">
      <c r="A102"/>
      <c r="B102" s="7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58"/>
      <c r="HN102" s="58"/>
      <c r="HO102" s="58"/>
      <c r="HP102" s="58"/>
      <c r="HQ102" s="58"/>
      <c r="HR102" s="58"/>
      <c r="HS102" s="58"/>
      <c r="HT102" s="58"/>
      <c r="HU102" s="58"/>
      <c r="HV102" s="58"/>
      <c r="HW102" s="58"/>
      <c r="HX102" s="58"/>
      <c r="HY102" s="58"/>
      <c r="HZ102" s="58"/>
      <c r="IA102" s="58"/>
      <c r="IB102" s="58"/>
      <c r="IC102" s="58"/>
      <c r="ID102" s="58"/>
      <c r="IE102" s="58"/>
      <c r="IF102" s="58"/>
      <c r="IG102" s="58"/>
      <c r="IH102" s="58"/>
      <c r="II102" s="58"/>
      <c r="IJ102" s="58"/>
      <c r="IK102" s="58"/>
      <c r="IL102" s="58"/>
      <c r="IM102" s="58"/>
      <c r="IN102" s="58"/>
      <c r="IO102" s="58"/>
      <c r="IP102" s="58"/>
      <c r="IQ102" s="58"/>
      <c r="IR102" s="58"/>
      <c r="IS102" s="58"/>
    </row>
    <row r="103" spans="1:253" s="840" customFormat="1">
      <c r="A103"/>
      <c r="B103" s="7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row>
    <row r="104" spans="1:253" s="840" customFormat="1">
      <c r="A104"/>
      <c r="B104" s="7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58"/>
      <c r="HN104" s="58"/>
      <c r="HO104" s="58"/>
      <c r="HP104" s="58"/>
      <c r="HQ104" s="58"/>
      <c r="HR104" s="58"/>
      <c r="HS104" s="58"/>
      <c r="HT104" s="58"/>
      <c r="HU104" s="58"/>
      <c r="HV104" s="58"/>
      <c r="HW104" s="58"/>
      <c r="HX104" s="58"/>
      <c r="HY104" s="58"/>
      <c r="HZ104" s="58"/>
      <c r="IA104" s="58"/>
      <c r="IB104" s="58"/>
      <c r="IC104" s="58"/>
      <c r="ID104" s="58"/>
      <c r="IE104" s="58"/>
      <c r="IF104" s="58"/>
      <c r="IG104" s="58"/>
      <c r="IH104" s="58"/>
      <c r="II104" s="58"/>
      <c r="IJ104" s="58"/>
      <c r="IK104" s="58"/>
      <c r="IL104" s="58"/>
      <c r="IM104" s="58"/>
      <c r="IN104" s="58"/>
      <c r="IO104" s="58"/>
      <c r="IP104" s="58"/>
      <c r="IQ104" s="58"/>
      <c r="IR104" s="58"/>
      <c r="IS104" s="58"/>
    </row>
    <row r="105" spans="1:253" s="840" customFormat="1">
      <c r="A105"/>
      <c r="B105" s="7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58"/>
      <c r="HN105" s="58"/>
      <c r="HO105" s="58"/>
      <c r="HP105" s="58"/>
      <c r="HQ105" s="58"/>
      <c r="HR105" s="58"/>
      <c r="HS105" s="58"/>
      <c r="HT105" s="58"/>
      <c r="HU105" s="58"/>
      <c r="HV105" s="58"/>
      <c r="HW105" s="58"/>
      <c r="HX105" s="58"/>
      <c r="HY105" s="58"/>
      <c r="HZ105" s="58"/>
      <c r="IA105" s="58"/>
      <c r="IB105" s="58"/>
      <c r="IC105" s="58"/>
      <c r="ID105" s="58"/>
      <c r="IE105" s="58"/>
      <c r="IF105" s="58"/>
      <c r="IG105" s="58"/>
      <c r="IH105" s="58"/>
      <c r="II105" s="58"/>
      <c r="IJ105" s="58"/>
      <c r="IK105" s="58"/>
      <c r="IL105" s="58"/>
      <c r="IM105" s="58"/>
      <c r="IN105" s="58"/>
      <c r="IO105" s="58"/>
      <c r="IP105" s="58"/>
      <c r="IQ105" s="58"/>
      <c r="IR105" s="58"/>
      <c r="IS105" s="58"/>
    </row>
    <row r="106" spans="1:253" s="840" customFormat="1">
      <c r="A106"/>
      <c r="B106" s="7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row>
    <row r="107" spans="1:253" s="840" customFormat="1">
      <c r="A107"/>
      <c r="B107" s="7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c r="HY107" s="58"/>
      <c r="HZ107" s="58"/>
      <c r="IA107" s="58"/>
      <c r="IB107" s="58"/>
      <c r="IC107" s="58"/>
      <c r="ID107" s="58"/>
      <c r="IE107" s="58"/>
      <c r="IF107" s="58"/>
      <c r="IG107" s="58"/>
      <c r="IH107" s="58"/>
      <c r="II107" s="58"/>
      <c r="IJ107" s="58"/>
      <c r="IK107" s="58"/>
      <c r="IL107" s="58"/>
      <c r="IM107" s="58"/>
      <c r="IN107" s="58"/>
      <c r="IO107" s="58"/>
      <c r="IP107" s="58"/>
      <c r="IQ107" s="58"/>
      <c r="IR107" s="58"/>
      <c r="IS107" s="58"/>
    </row>
    <row r="108" spans="1:253" s="840" customFormat="1">
      <c r="A108"/>
      <c r="B108" s="7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row>
    <row r="109" spans="1:253" s="840" customFormat="1">
      <c r="A109"/>
      <c r="B109" s="7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c r="ID109" s="58"/>
      <c r="IE109" s="58"/>
      <c r="IF109" s="58"/>
      <c r="IG109" s="58"/>
      <c r="IH109" s="58"/>
      <c r="II109" s="58"/>
      <c r="IJ109" s="58"/>
      <c r="IK109" s="58"/>
      <c r="IL109" s="58"/>
      <c r="IM109" s="58"/>
      <c r="IN109" s="58"/>
      <c r="IO109" s="58"/>
      <c r="IP109" s="58"/>
      <c r="IQ109" s="58"/>
      <c r="IR109" s="58"/>
      <c r="IS109" s="58"/>
    </row>
    <row r="110" spans="1:253" s="840" customFormat="1">
      <c r="A110"/>
      <c r="B110" s="7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row>
    <row r="111" spans="1:253" s="840" customFormat="1">
      <c r="A111"/>
      <c r="B111" s="7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row>
    <row r="112" spans="1:253" s="840" customFormat="1">
      <c r="A112"/>
      <c r="B112" s="7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row>
    <row r="113" spans="1:253" s="840" customFormat="1">
      <c r="A113"/>
      <c r="B113" s="7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row>
    <row r="114" spans="1:253" s="840" customFormat="1">
      <c r="A114"/>
      <c r="B114" s="7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row>
    <row r="115" spans="1:253" s="840" customFormat="1">
      <c r="A115"/>
      <c r="B115" s="7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row>
    <row r="116" spans="1:253" s="840" customFormat="1">
      <c r="A116"/>
      <c r="B116" s="7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row>
    <row r="117" spans="1:253" s="840" customFormat="1">
      <c r="A117"/>
      <c r="B117" s="7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row>
    <row r="118" spans="1:253" s="840" customFormat="1">
      <c r="A118"/>
      <c r="B118" s="7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row>
    <row r="119" spans="1:253" s="840" customFormat="1">
      <c r="A119"/>
      <c r="B119" s="7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row>
    <row r="120" spans="1:253" s="840" customFormat="1">
      <c r="A120"/>
      <c r="B120" s="7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row>
    <row r="121" spans="1:253" s="840" customFormat="1">
      <c r="A121"/>
      <c r="B121" s="7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row>
    <row r="122" spans="1:253" s="840" customFormat="1">
      <c r="A122"/>
      <c r="B122" s="7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row>
    <row r="123" spans="1:253" s="840" customFormat="1">
      <c r="A123"/>
      <c r="B123" s="7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row>
    <row r="124" spans="1:253" s="840" customFormat="1">
      <c r="A124"/>
      <c r="B124" s="7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row>
    <row r="125" spans="1:253" s="840" customFormat="1">
      <c r="A125"/>
      <c r="B125" s="7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row>
    <row r="126" spans="1:253" s="840" customFormat="1">
      <c r="A126"/>
      <c r="B126" s="7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row>
    <row r="127" spans="1:253" s="840" customFormat="1">
      <c r="A127"/>
      <c r="B127" s="7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row>
    <row r="128" spans="1:253" s="840" customFormat="1">
      <c r="A128"/>
      <c r="B128" s="7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row>
    <row r="129" spans="1:253" s="840" customFormat="1">
      <c r="A129"/>
      <c r="B129" s="7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row>
    <row r="130" spans="1:253" s="840" customFormat="1">
      <c r="A130"/>
      <c r="B130" s="7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row>
    <row r="131" spans="1:253" s="840" customFormat="1">
      <c r="A131"/>
      <c r="B131" s="7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row>
    <row r="132" spans="1:253" s="840" customFormat="1">
      <c r="A132"/>
      <c r="B132" s="7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row>
    <row r="133" spans="1:253" s="840" customFormat="1">
      <c r="A133"/>
      <c r="B133" s="7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row>
    <row r="134" spans="1:253" s="840" customFormat="1">
      <c r="A134"/>
      <c r="B134" s="7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row>
    <row r="135" spans="1:253" s="840" customFormat="1">
      <c r="A135"/>
      <c r="B135" s="7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row>
    <row r="136" spans="1:253" s="840" customFormat="1">
      <c r="A136"/>
      <c r="B136" s="7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row>
    <row r="137" spans="1:253" s="840" customFormat="1">
      <c r="A137"/>
      <c r="B137" s="7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row>
    <row r="138" spans="1:253" s="840" customFormat="1">
      <c r="A138"/>
      <c r="B138" s="7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row>
    <row r="139" spans="1:253" s="840" customFormat="1">
      <c r="A139"/>
      <c r="B139" s="7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row>
    <row r="140" spans="1:253" s="840" customFormat="1">
      <c r="A140"/>
      <c r="B140" s="7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row>
    <row r="141" spans="1:253" s="840" customFormat="1">
      <c r="A141"/>
      <c r="B141" s="7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row>
    <row r="142" spans="1:253" s="840" customFormat="1">
      <c r="A142"/>
      <c r="B142" s="7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row>
    <row r="143" spans="1:253" s="840" customFormat="1">
      <c r="A143"/>
      <c r="B143" s="7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row>
    <row r="144" spans="1:253" s="840" customFormat="1">
      <c r="A144"/>
      <c r="B144" s="7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row>
    <row r="145" spans="1:253" s="840" customFormat="1">
      <c r="A145"/>
      <c r="B145" s="7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row>
    <row r="146" spans="1:253" s="840" customFormat="1">
      <c r="A146"/>
      <c r="B146" s="7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row>
    <row r="147" spans="1:253" s="840" customFormat="1">
      <c r="A147"/>
      <c r="B147" s="7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row>
    <row r="148" spans="1:253" s="840" customFormat="1">
      <c r="A148"/>
      <c r="B148" s="7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row>
    <row r="149" spans="1:253" s="840" customFormat="1">
      <c r="A149"/>
      <c r="B149" s="7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row>
    <row r="150" spans="1:253" s="840" customFormat="1">
      <c r="A150"/>
      <c r="B150" s="7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row>
    <row r="151" spans="1:253" s="840" customFormat="1">
      <c r="A151"/>
      <c r="B151" s="7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row>
    <row r="152" spans="1:253" s="840" customFormat="1">
      <c r="A152"/>
      <c r="B152" s="7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row>
    <row r="153" spans="1:253" s="840" customFormat="1">
      <c r="A153"/>
      <c r="B153" s="7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row>
    <row r="154" spans="1:253" s="840" customFormat="1">
      <c r="A154"/>
      <c r="B154" s="7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row>
    <row r="155" spans="1:253" s="840" customFormat="1">
      <c r="A155"/>
      <c r="B155" s="7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row>
    <row r="156" spans="1:253" s="840" customFormat="1">
      <c r="A156"/>
      <c r="B156" s="7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row>
    <row r="157" spans="1:253" s="840" customFormat="1">
      <c r="A157"/>
      <c r="B157" s="7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row>
    <row r="158" spans="1:253" s="840" customFormat="1">
      <c r="A158"/>
      <c r="B158" s="7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row>
    <row r="159" spans="1:253" s="840" customFormat="1">
      <c r="A159"/>
      <c r="B159" s="7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row>
    <row r="160" spans="1:253" s="840" customFormat="1">
      <c r="A160"/>
      <c r="B160" s="7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row>
    <row r="161" spans="1:253" s="840" customFormat="1">
      <c r="A161"/>
      <c r="B161" s="7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row>
    <row r="162" spans="1:253" s="840" customFormat="1">
      <c r="A162"/>
      <c r="B162" s="7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row>
    <row r="163" spans="1:253" s="840" customFormat="1">
      <c r="A163"/>
      <c r="B163" s="7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row>
    <row r="164" spans="1:253" s="840" customFormat="1">
      <c r="A164"/>
      <c r="B164" s="7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row>
    <row r="165" spans="1:253" s="840" customFormat="1">
      <c r="A165"/>
      <c r="B165" s="7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row>
    <row r="166" spans="1:253" s="840" customFormat="1">
      <c r="A166"/>
      <c r="B166" s="7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row>
    <row r="167" spans="1:253" s="840" customFormat="1">
      <c r="A167"/>
      <c r="B167" s="7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row>
    <row r="168" spans="1:253" s="840" customFormat="1">
      <c r="A168"/>
      <c r="B168" s="7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row>
    <row r="169" spans="1:253" s="840" customFormat="1">
      <c r="A169"/>
      <c r="B169" s="7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row>
    <row r="170" spans="1:253" s="840" customFormat="1">
      <c r="A170"/>
      <c r="B170" s="7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row>
    <row r="171" spans="1:253" s="840" customFormat="1">
      <c r="A171"/>
      <c r="B171" s="7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row>
    <row r="172" spans="1:253" s="840" customFormat="1">
      <c r="A172"/>
      <c r="B172" s="7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row>
    <row r="173" spans="1:253" s="840" customFormat="1">
      <c r="A173"/>
      <c r="B173" s="7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row>
    <row r="174" spans="1:253" s="840" customFormat="1">
      <c r="A174"/>
      <c r="B174" s="7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row>
    <row r="175" spans="1:253" s="840" customFormat="1">
      <c r="A175"/>
      <c r="B175" s="7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row>
    <row r="176" spans="1:253" s="840" customFormat="1">
      <c r="A176"/>
      <c r="B176" s="7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row>
    <row r="177" spans="1:253" s="840" customFormat="1">
      <c r="A177"/>
      <c r="B177" s="7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row>
    <row r="178" spans="1:253" s="840" customFormat="1">
      <c r="A178"/>
      <c r="B178" s="7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row>
    <row r="179" spans="1:253" s="840" customFormat="1">
      <c r="A179"/>
      <c r="B179" s="7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row>
    <row r="180" spans="1:253" s="840" customFormat="1">
      <c r="A180"/>
      <c r="B180" s="7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row>
    <row r="181" spans="1:253" s="840" customFormat="1">
      <c r="A181"/>
      <c r="B181" s="7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row>
    <row r="182" spans="1:253" s="840" customFormat="1">
      <c r="A182"/>
      <c r="B182" s="7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row>
    <row r="183" spans="1:253" s="840" customFormat="1">
      <c r="A183"/>
      <c r="B183" s="7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row>
    <row r="184" spans="1:253" s="840" customFormat="1">
      <c r="A184"/>
      <c r="B184" s="7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row>
    <row r="185" spans="1:253" s="840" customFormat="1">
      <c r="A185"/>
      <c r="B185" s="7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row>
    <row r="186" spans="1:253" s="840" customFormat="1">
      <c r="A186"/>
      <c r="B186" s="7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row>
    <row r="187" spans="1:253" s="840" customFormat="1">
      <c r="A187"/>
      <c r="B187" s="7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row>
    <row r="188" spans="1:253" s="840" customFormat="1">
      <c r="A188"/>
      <c r="B188" s="7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row>
    <row r="189" spans="1:253" s="840" customFormat="1">
      <c r="A189"/>
      <c r="B189" s="7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row>
    <row r="190" spans="1:253" s="840" customFormat="1">
      <c r="A190"/>
      <c r="B190" s="7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row>
    <row r="191" spans="1:253" s="840" customFormat="1">
      <c r="A191"/>
      <c r="B191" s="7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row>
    <row r="192" spans="1:253" s="840" customFormat="1">
      <c r="A192"/>
      <c r="B192" s="7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row>
    <row r="193" spans="1:253" s="840" customFormat="1">
      <c r="A193"/>
      <c r="B193" s="7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row>
    <row r="194" spans="1:253" s="840" customFormat="1">
      <c r="A194"/>
      <c r="B194" s="7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row>
    <row r="195" spans="1:253" s="840" customFormat="1">
      <c r="A195"/>
      <c r="B195" s="7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row>
    <row r="196" spans="1:253" s="840" customFormat="1">
      <c r="A196"/>
      <c r="B196" s="7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row>
    <row r="197" spans="1:253" s="840" customFormat="1">
      <c r="A197"/>
      <c r="B197" s="7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row>
    <row r="198" spans="1:253" s="840" customFormat="1">
      <c r="A198"/>
      <c r="B198" s="7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row>
    <row r="199" spans="1:253" s="840" customFormat="1">
      <c r="A199"/>
      <c r="B199" s="7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row>
    <row r="200" spans="1:253" s="840" customFormat="1">
      <c r="A200"/>
      <c r="B200" s="7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row>
    <row r="201" spans="1:253" s="840" customFormat="1">
      <c r="A201"/>
      <c r="B201" s="7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row>
    <row r="202" spans="1:253" s="840" customFormat="1">
      <c r="A202"/>
      <c r="B202" s="7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row>
    <row r="203" spans="1:253" s="840" customFormat="1">
      <c r="A203"/>
      <c r="B203" s="7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row>
    <row r="204" spans="1:253" s="840" customFormat="1">
      <c r="A204"/>
      <c r="B204" s="7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row>
    <row r="205" spans="1:253" s="840" customFormat="1">
      <c r="A205"/>
      <c r="B205" s="7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c r="ID205" s="58"/>
      <c r="IE205" s="58"/>
      <c r="IF205" s="58"/>
      <c r="IG205" s="58"/>
      <c r="IH205" s="58"/>
      <c r="II205" s="58"/>
      <c r="IJ205" s="58"/>
      <c r="IK205" s="58"/>
      <c r="IL205" s="58"/>
      <c r="IM205" s="58"/>
      <c r="IN205" s="58"/>
      <c r="IO205" s="58"/>
      <c r="IP205" s="58"/>
      <c r="IQ205" s="58"/>
      <c r="IR205" s="58"/>
      <c r="IS205" s="58"/>
    </row>
    <row r="206" spans="1:253" s="840" customFormat="1">
      <c r="A206"/>
      <c r="B206" s="7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c r="ID206" s="58"/>
      <c r="IE206" s="58"/>
      <c r="IF206" s="58"/>
      <c r="IG206" s="58"/>
      <c r="IH206" s="58"/>
      <c r="II206" s="58"/>
      <c r="IJ206" s="58"/>
      <c r="IK206" s="58"/>
      <c r="IL206" s="58"/>
      <c r="IM206" s="58"/>
      <c r="IN206" s="58"/>
      <c r="IO206" s="58"/>
      <c r="IP206" s="58"/>
      <c r="IQ206" s="58"/>
      <c r="IR206" s="58"/>
      <c r="IS206" s="58"/>
    </row>
    <row r="207" spans="1:253" s="840" customFormat="1">
      <c r="A207"/>
      <c r="B207" s="7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c r="ID207" s="58"/>
      <c r="IE207" s="58"/>
      <c r="IF207" s="58"/>
      <c r="IG207" s="58"/>
      <c r="IH207" s="58"/>
      <c r="II207" s="58"/>
      <c r="IJ207" s="58"/>
      <c r="IK207" s="58"/>
      <c r="IL207" s="58"/>
      <c r="IM207" s="58"/>
      <c r="IN207" s="58"/>
      <c r="IO207" s="58"/>
      <c r="IP207" s="58"/>
      <c r="IQ207" s="58"/>
      <c r="IR207" s="58"/>
      <c r="IS207" s="58"/>
    </row>
    <row r="208" spans="1:253" s="840" customFormat="1">
      <c r="A208"/>
      <c r="B208" s="7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c r="ID208" s="58"/>
      <c r="IE208" s="58"/>
      <c r="IF208" s="58"/>
      <c r="IG208" s="58"/>
      <c r="IH208" s="58"/>
      <c r="II208" s="58"/>
      <c r="IJ208" s="58"/>
      <c r="IK208" s="58"/>
      <c r="IL208" s="58"/>
      <c r="IM208" s="58"/>
      <c r="IN208" s="58"/>
      <c r="IO208" s="58"/>
      <c r="IP208" s="58"/>
      <c r="IQ208" s="58"/>
      <c r="IR208" s="58"/>
      <c r="IS208" s="58"/>
    </row>
    <row r="209" spans="1:253" s="840" customFormat="1">
      <c r="A209"/>
      <c r="B209" s="7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c r="ID209" s="58"/>
      <c r="IE209" s="58"/>
      <c r="IF209" s="58"/>
      <c r="IG209" s="58"/>
      <c r="IH209" s="58"/>
      <c r="II209" s="58"/>
      <c r="IJ209" s="58"/>
      <c r="IK209" s="58"/>
      <c r="IL209" s="58"/>
      <c r="IM209" s="58"/>
      <c r="IN209" s="58"/>
      <c r="IO209" s="58"/>
      <c r="IP209" s="58"/>
      <c r="IQ209" s="58"/>
      <c r="IR209" s="58"/>
      <c r="IS209" s="58"/>
    </row>
    <row r="210" spans="1:253" s="840" customFormat="1">
      <c r="A210"/>
      <c r="B210" s="7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c r="ID210" s="58"/>
      <c r="IE210" s="58"/>
      <c r="IF210" s="58"/>
      <c r="IG210" s="58"/>
      <c r="IH210" s="58"/>
      <c r="II210" s="58"/>
      <c r="IJ210" s="58"/>
      <c r="IK210" s="58"/>
      <c r="IL210" s="58"/>
      <c r="IM210" s="58"/>
      <c r="IN210" s="58"/>
      <c r="IO210" s="58"/>
      <c r="IP210" s="58"/>
      <c r="IQ210" s="58"/>
      <c r="IR210" s="58"/>
      <c r="IS210" s="58"/>
    </row>
    <row r="211" spans="1:253" s="840" customFormat="1">
      <c r="A211"/>
      <c r="B211" s="7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c r="ID211" s="58"/>
      <c r="IE211" s="58"/>
      <c r="IF211" s="58"/>
      <c r="IG211" s="58"/>
      <c r="IH211" s="58"/>
      <c r="II211" s="58"/>
      <c r="IJ211" s="58"/>
      <c r="IK211" s="58"/>
      <c r="IL211" s="58"/>
      <c r="IM211" s="58"/>
      <c r="IN211" s="58"/>
      <c r="IO211" s="58"/>
      <c r="IP211" s="58"/>
      <c r="IQ211" s="58"/>
      <c r="IR211" s="58"/>
      <c r="IS211" s="58"/>
    </row>
    <row r="212" spans="1:253" s="840" customFormat="1">
      <c r="A212"/>
      <c r="B212" s="7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row>
    <row r="213" spans="1:253" s="840" customFormat="1">
      <c r="A213"/>
      <c r="B213" s="7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c r="ID213" s="58"/>
      <c r="IE213" s="58"/>
      <c r="IF213" s="58"/>
      <c r="IG213" s="58"/>
      <c r="IH213" s="58"/>
      <c r="II213" s="58"/>
      <c r="IJ213" s="58"/>
      <c r="IK213" s="58"/>
      <c r="IL213" s="58"/>
      <c r="IM213" s="58"/>
      <c r="IN213" s="58"/>
      <c r="IO213" s="58"/>
      <c r="IP213" s="58"/>
      <c r="IQ213" s="58"/>
      <c r="IR213" s="58"/>
      <c r="IS213" s="58"/>
    </row>
    <row r="214" spans="1:253" s="840" customFormat="1">
      <c r="A214"/>
      <c r="B214" s="7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c r="ID214" s="58"/>
      <c r="IE214" s="58"/>
      <c r="IF214" s="58"/>
      <c r="IG214" s="58"/>
      <c r="IH214" s="58"/>
      <c r="II214" s="58"/>
      <c r="IJ214" s="58"/>
      <c r="IK214" s="58"/>
      <c r="IL214" s="58"/>
      <c r="IM214" s="58"/>
      <c r="IN214" s="58"/>
      <c r="IO214" s="58"/>
      <c r="IP214" s="58"/>
      <c r="IQ214" s="58"/>
      <c r="IR214" s="58"/>
      <c r="IS214" s="58"/>
    </row>
    <row r="215" spans="1:253" s="840" customFormat="1">
      <c r="A215"/>
      <c r="B215" s="7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c r="ID215" s="58"/>
      <c r="IE215" s="58"/>
      <c r="IF215" s="58"/>
      <c r="IG215" s="58"/>
      <c r="IH215" s="58"/>
      <c r="II215" s="58"/>
      <c r="IJ215" s="58"/>
      <c r="IK215" s="58"/>
      <c r="IL215" s="58"/>
      <c r="IM215" s="58"/>
      <c r="IN215" s="58"/>
      <c r="IO215" s="58"/>
      <c r="IP215" s="58"/>
      <c r="IQ215" s="58"/>
      <c r="IR215" s="58"/>
      <c r="IS215" s="58"/>
    </row>
    <row r="216" spans="1:253" s="840" customFormat="1">
      <c r="A216"/>
      <c r="B216" s="7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58"/>
      <c r="ET216" s="58"/>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58"/>
      <c r="GD216" s="58"/>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58"/>
      <c r="HN216" s="58"/>
      <c r="HO216" s="58"/>
      <c r="HP216" s="58"/>
      <c r="HQ216" s="58"/>
      <c r="HR216" s="58"/>
      <c r="HS216" s="58"/>
      <c r="HT216" s="58"/>
      <c r="HU216" s="58"/>
      <c r="HV216" s="58"/>
      <c r="HW216" s="58"/>
      <c r="HX216" s="58"/>
      <c r="HY216" s="58"/>
      <c r="HZ216" s="58"/>
      <c r="IA216" s="58"/>
      <c r="IB216" s="58"/>
      <c r="IC216" s="58"/>
      <c r="ID216" s="58"/>
      <c r="IE216" s="58"/>
      <c r="IF216" s="58"/>
      <c r="IG216" s="58"/>
      <c r="IH216" s="58"/>
      <c r="II216" s="58"/>
      <c r="IJ216" s="58"/>
      <c r="IK216" s="58"/>
      <c r="IL216" s="58"/>
      <c r="IM216" s="58"/>
      <c r="IN216" s="58"/>
      <c r="IO216" s="58"/>
      <c r="IP216" s="58"/>
      <c r="IQ216" s="58"/>
      <c r="IR216" s="58"/>
      <c r="IS216" s="58"/>
    </row>
    <row r="217" spans="1:253" s="840" customFormat="1">
      <c r="A217"/>
      <c r="B217" s="7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58"/>
      <c r="EL217" s="58"/>
      <c r="EM217" s="58"/>
      <c r="EN217" s="58"/>
      <c r="EO217" s="58"/>
      <c r="EP217" s="58"/>
      <c r="EQ217" s="58"/>
      <c r="ER217" s="58"/>
      <c r="ES217" s="58"/>
      <c r="ET217" s="58"/>
      <c r="EU217" s="58"/>
      <c r="EV217" s="58"/>
      <c r="EW217" s="58"/>
      <c r="EX217" s="58"/>
      <c r="EY217" s="58"/>
      <c r="EZ217" s="58"/>
      <c r="FA217" s="58"/>
      <c r="FB217" s="58"/>
      <c r="FC217" s="58"/>
      <c r="FD217" s="58"/>
      <c r="FE217" s="58"/>
      <c r="FF217" s="58"/>
      <c r="FG217" s="58"/>
      <c r="FH217" s="58"/>
      <c r="FI217" s="58"/>
      <c r="FJ217" s="58"/>
      <c r="FK217" s="58"/>
      <c r="FL217" s="58"/>
      <c r="FM217" s="58"/>
      <c r="FN217" s="58"/>
      <c r="FO217" s="58"/>
      <c r="FP217" s="58"/>
      <c r="FQ217" s="58"/>
      <c r="FR217" s="58"/>
      <c r="FS217" s="58"/>
      <c r="FT217" s="58"/>
      <c r="FU217" s="58"/>
      <c r="FV217" s="58"/>
      <c r="FW217" s="58"/>
      <c r="FX217" s="58"/>
      <c r="FY217" s="58"/>
      <c r="FZ217" s="58"/>
      <c r="GA217" s="58"/>
      <c r="GB217" s="58"/>
      <c r="GC217" s="58"/>
      <c r="GD217" s="58"/>
      <c r="GE217" s="58"/>
      <c r="GF217" s="58"/>
      <c r="GG217" s="58"/>
      <c r="GH217" s="58"/>
      <c r="GI217" s="58"/>
      <c r="GJ217" s="58"/>
      <c r="GK217" s="58"/>
      <c r="GL217" s="58"/>
      <c r="GM217" s="58"/>
      <c r="GN217" s="58"/>
      <c r="GO217" s="58"/>
      <c r="GP217" s="58"/>
      <c r="GQ217" s="58"/>
      <c r="GR217" s="58"/>
      <c r="GS217" s="58"/>
      <c r="GT217" s="58"/>
      <c r="GU217" s="58"/>
      <c r="GV217" s="58"/>
      <c r="GW217" s="58"/>
      <c r="GX217" s="58"/>
      <c r="GY217" s="58"/>
      <c r="GZ217" s="58"/>
      <c r="HA217" s="58"/>
      <c r="HB217" s="58"/>
      <c r="HC217" s="58"/>
      <c r="HD217" s="58"/>
      <c r="HE217" s="58"/>
      <c r="HF217" s="58"/>
      <c r="HG217" s="58"/>
      <c r="HH217" s="58"/>
      <c r="HI217" s="58"/>
      <c r="HJ217" s="58"/>
      <c r="HK217" s="58"/>
      <c r="HL217" s="58"/>
      <c r="HM217" s="58"/>
      <c r="HN217" s="58"/>
      <c r="HO217" s="58"/>
      <c r="HP217" s="58"/>
      <c r="HQ217" s="58"/>
      <c r="HR217" s="58"/>
      <c r="HS217" s="58"/>
      <c r="HT217" s="58"/>
      <c r="HU217" s="58"/>
      <c r="HV217" s="58"/>
      <c r="HW217" s="58"/>
      <c r="HX217" s="58"/>
      <c r="HY217" s="58"/>
      <c r="HZ217" s="58"/>
      <c r="IA217" s="58"/>
      <c r="IB217" s="58"/>
      <c r="IC217" s="58"/>
      <c r="ID217" s="58"/>
      <c r="IE217" s="58"/>
      <c r="IF217" s="58"/>
      <c r="IG217" s="58"/>
      <c r="IH217" s="58"/>
      <c r="II217" s="58"/>
      <c r="IJ217" s="58"/>
      <c r="IK217" s="58"/>
      <c r="IL217" s="58"/>
      <c r="IM217" s="58"/>
      <c r="IN217" s="58"/>
      <c r="IO217" s="58"/>
      <c r="IP217" s="58"/>
      <c r="IQ217" s="58"/>
      <c r="IR217" s="58"/>
      <c r="IS217" s="58"/>
    </row>
    <row r="218" spans="1:253" s="840" customFormat="1">
      <c r="A218"/>
      <c r="B218" s="7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c r="FJ218" s="58"/>
      <c r="FK218" s="58"/>
      <c r="FL218" s="58"/>
      <c r="FM218" s="58"/>
      <c r="FN218" s="58"/>
      <c r="FO218" s="58"/>
      <c r="FP218" s="58"/>
      <c r="FQ218" s="58"/>
      <c r="FR218" s="58"/>
      <c r="FS218" s="58"/>
      <c r="FT218" s="58"/>
      <c r="FU218" s="58"/>
      <c r="FV218" s="58"/>
      <c r="FW218" s="58"/>
      <c r="FX218" s="58"/>
      <c r="FY218" s="58"/>
      <c r="FZ218" s="58"/>
      <c r="GA218" s="58"/>
      <c r="GB218" s="58"/>
      <c r="GC218" s="58"/>
      <c r="GD218" s="58"/>
      <c r="GE218" s="58"/>
      <c r="GF218" s="58"/>
      <c r="GG218" s="58"/>
      <c r="GH218" s="58"/>
      <c r="GI218" s="58"/>
      <c r="GJ218" s="58"/>
      <c r="GK218" s="58"/>
      <c r="GL218" s="58"/>
      <c r="GM218" s="58"/>
      <c r="GN218" s="58"/>
      <c r="GO218" s="58"/>
      <c r="GP218" s="58"/>
      <c r="GQ218" s="58"/>
      <c r="GR218" s="58"/>
      <c r="GS218" s="58"/>
      <c r="GT218" s="58"/>
      <c r="GU218" s="58"/>
      <c r="GV218" s="58"/>
      <c r="GW218" s="58"/>
      <c r="GX218" s="58"/>
      <c r="GY218" s="58"/>
      <c r="GZ218" s="58"/>
      <c r="HA218" s="58"/>
      <c r="HB218" s="58"/>
      <c r="HC218" s="58"/>
      <c r="HD218" s="58"/>
      <c r="HE218" s="58"/>
      <c r="HF218" s="58"/>
      <c r="HG218" s="58"/>
      <c r="HH218" s="58"/>
      <c r="HI218" s="58"/>
      <c r="HJ218" s="58"/>
      <c r="HK218" s="58"/>
      <c r="HL218" s="58"/>
      <c r="HM218" s="58"/>
      <c r="HN218" s="58"/>
      <c r="HO218" s="58"/>
      <c r="HP218" s="58"/>
      <c r="HQ218" s="58"/>
      <c r="HR218" s="58"/>
      <c r="HS218" s="58"/>
      <c r="HT218" s="58"/>
      <c r="HU218" s="58"/>
      <c r="HV218" s="58"/>
      <c r="HW218" s="58"/>
      <c r="HX218" s="58"/>
      <c r="HY218" s="58"/>
      <c r="HZ218" s="58"/>
      <c r="IA218" s="58"/>
      <c r="IB218" s="58"/>
      <c r="IC218" s="58"/>
      <c r="ID218" s="58"/>
      <c r="IE218" s="58"/>
      <c r="IF218" s="58"/>
      <c r="IG218" s="58"/>
      <c r="IH218" s="58"/>
      <c r="II218" s="58"/>
      <c r="IJ218" s="58"/>
      <c r="IK218" s="58"/>
      <c r="IL218" s="58"/>
      <c r="IM218" s="58"/>
      <c r="IN218" s="58"/>
      <c r="IO218" s="58"/>
      <c r="IP218" s="58"/>
      <c r="IQ218" s="58"/>
      <c r="IR218" s="58"/>
      <c r="IS218" s="58"/>
    </row>
    <row r="219" spans="1:253" s="840" customFormat="1">
      <c r="A219"/>
      <c r="B219" s="7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c r="ID219" s="58"/>
      <c r="IE219" s="58"/>
      <c r="IF219" s="58"/>
      <c r="IG219" s="58"/>
      <c r="IH219" s="58"/>
      <c r="II219" s="58"/>
      <c r="IJ219" s="58"/>
      <c r="IK219" s="58"/>
      <c r="IL219" s="58"/>
      <c r="IM219" s="58"/>
      <c r="IN219" s="58"/>
      <c r="IO219" s="58"/>
      <c r="IP219" s="58"/>
      <c r="IQ219" s="58"/>
      <c r="IR219" s="58"/>
      <c r="IS219" s="58"/>
    </row>
    <row r="220" spans="1:253" s="840" customFormat="1">
      <c r="A220"/>
      <c r="B220" s="7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c r="ID220" s="58"/>
      <c r="IE220" s="58"/>
      <c r="IF220" s="58"/>
      <c r="IG220" s="58"/>
      <c r="IH220" s="58"/>
      <c r="II220" s="58"/>
      <c r="IJ220" s="58"/>
      <c r="IK220" s="58"/>
      <c r="IL220" s="58"/>
      <c r="IM220" s="58"/>
      <c r="IN220" s="58"/>
      <c r="IO220" s="58"/>
      <c r="IP220" s="58"/>
      <c r="IQ220" s="58"/>
      <c r="IR220" s="58"/>
      <c r="IS220" s="58"/>
    </row>
    <row r="221" spans="1:253" s="840" customFormat="1">
      <c r="A221"/>
      <c r="B221" s="7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c r="FJ221" s="58"/>
      <c r="FK221" s="58"/>
      <c r="FL221" s="58"/>
      <c r="FM221" s="58"/>
      <c r="FN221" s="58"/>
      <c r="FO221" s="58"/>
      <c r="FP221" s="58"/>
      <c r="FQ221" s="58"/>
      <c r="FR221" s="58"/>
      <c r="FS221" s="58"/>
      <c r="FT221" s="58"/>
      <c r="FU221" s="58"/>
      <c r="FV221" s="58"/>
      <c r="FW221" s="58"/>
      <c r="FX221" s="58"/>
      <c r="FY221" s="58"/>
      <c r="FZ221" s="58"/>
      <c r="GA221" s="58"/>
      <c r="GB221" s="58"/>
      <c r="GC221" s="58"/>
      <c r="GD221" s="58"/>
      <c r="GE221" s="58"/>
      <c r="GF221" s="58"/>
      <c r="GG221" s="58"/>
      <c r="GH221" s="58"/>
      <c r="GI221" s="58"/>
      <c r="GJ221" s="58"/>
      <c r="GK221" s="58"/>
      <c r="GL221" s="58"/>
      <c r="GM221" s="58"/>
      <c r="GN221" s="58"/>
      <c r="GO221" s="58"/>
      <c r="GP221" s="58"/>
      <c r="GQ221" s="58"/>
      <c r="GR221" s="58"/>
      <c r="GS221" s="58"/>
      <c r="GT221" s="58"/>
      <c r="GU221" s="58"/>
      <c r="GV221" s="58"/>
      <c r="GW221" s="58"/>
      <c r="GX221" s="58"/>
      <c r="GY221" s="58"/>
      <c r="GZ221" s="58"/>
      <c r="HA221" s="58"/>
      <c r="HB221" s="58"/>
      <c r="HC221" s="58"/>
      <c r="HD221" s="58"/>
      <c r="HE221" s="58"/>
      <c r="HF221" s="58"/>
      <c r="HG221" s="58"/>
      <c r="HH221" s="58"/>
      <c r="HI221" s="58"/>
      <c r="HJ221" s="58"/>
      <c r="HK221" s="58"/>
      <c r="HL221" s="58"/>
      <c r="HM221" s="58"/>
      <c r="HN221" s="58"/>
      <c r="HO221" s="58"/>
      <c r="HP221" s="58"/>
      <c r="HQ221" s="58"/>
      <c r="HR221" s="58"/>
      <c r="HS221" s="58"/>
      <c r="HT221" s="58"/>
      <c r="HU221" s="58"/>
      <c r="HV221" s="58"/>
      <c r="HW221" s="58"/>
      <c r="HX221" s="58"/>
      <c r="HY221" s="58"/>
      <c r="HZ221" s="58"/>
      <c r="IA221" s="58"/>
      <c r="IB221" s="58"/>
      <c r="IC221" s="58"/>
      <c r="ID221" s="58"/>
      <c r="IE221" s="58"/>
      <c r="IF221" s="58"/>
      <c r="IG221" s="58"/>
      <c r="IH221" s="58"/>
      <c r="II221" s="58"/>
      <c r="IJ221" s="58"/>
      <c r="IK221" s="58"/>
      <c r="IL221" s="58"/>
      <c r="IM221" s="58"/>
      <c r="IN221" s="58"/>
      <c r="IO221" s="58"/>
      <c r="IP221" s="58"/>
      <c r="IQ221" s="58"/>
      <c r="IR221" s="58"/>
      <c r="IS221" s="58"/>
    </row>
    <row r="222" spans="1:253" s="840" customFormat="1">
      <c r="A222"/>
      <c r="B222" s="7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58"/>
      <c r="HN222" s="58"/>
      <c r="HO222" s="58"/>
      <c r="HP222" s="58"/>
      <c r="HQ222" s="58"/>
      <c r="HR222" s="58"/>
      <c r="HS222" s="58"/>
      <c r="HT222" s="58"/>
      <c r="HU222" s="58"/>
      <c r="HV222" s="58"/>
      <c r="HW222" s="58"/>
      <c r="HX222" s="58"/>
      <c r="HY222" s="58"/>
      <c r="HZ222" s="58"/>
      <c r="IA222" s="58"/>
      <c r="IB222" s="58"/>
      <c r="IC222" s="58"/>
      <c r="ID222" s="58"/>
      <c r="IE222" s="58"/>
      <c r="IF222" s="58"/>
      <c r="IG222" s="58"/>
      <c r="IH222" s="58"/>
      <c r="II222" s="58"/>
      <c r="IJ222" s="58"/>
      <c r="IK222" s="58"/>
      <c r="IL222" s="58"/>
      <c r="IM222" s="58"/>
      <c r="IN222" s="58"/>
      <c r="IO222" s="58"/>
      <c r="IP222" s="58"/>
      <c r="IQ222" s="58"/>
      <c r="IR222" s="58"/>
      <c r="IS222" s="58"/>
    </row>
    <row r="223" spans="1:253" s="840" customFormat="1">
      <c r="A223"/>
      <c r="B223" s="7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row>
    <row r="224" spans="1:253" s="840" customFormat="1">
      <c r="A224"/>
      <c r="B224" s="7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58"/>
      <c r="GD224" s="58"/>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58"/>
      <c r="HN224" s="58"/>
      <c r="HO224" s="58"/>
      <c r="HP224" s="58"/>
      <c r="HQ224" s="58"/>
      <c r="HR224" s="58"/>
      <c r="HS224" s="58"/>
      <c r="HT224" s="58"/>
      <c r="HU224" s="58"/>
      <c r="HV224" s="58"/>
      <c r="HW224" s="58"/>
      <c r="HX224" s="58"/>
      <c r="HY224" s="58"/>
      <c r="HZ224" s="58"/>
      <c r="IA224" s="58"/>
      <c r="IB224" s="58"/>
      <c r="IC224" s="58"/>
      <c r="ID224" s="58"/>
      <c r="IE224" s="58"/>
      <c r="IF224" s="58"/>
      <c r="IG224" s="58"/>
      <c r="IH224" s="58"/>
      <c r="II224" s="58"/>
      <c r="IJ224" s="58"/>
      <c r="IK224" s="58"/>
      <c r="IL224" s="58"/>
      <c r="IM224" s="58"/>
      <c r="IN224" s="58"/>
      <c r="IO224" s="58"/>
      <c r="IP224" s="58"/>
      <c r="IQ224" s="58"/>
      <c r="IR224" s="58"/>
      <c r="IS224" s="58"/>
    </row>
    <row r="225" spans="1:253" s="840" customFormat="1">
      <c r="A225"/>
      <c r="B225" s="7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row>
    <row r="226" spans="1:253" s="840" customFormat="1">
      <c r="A226"/>
      <c r="B226" s="7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row>
    <row r="227" spans="1:253" s="840" customFormat="1">
      <c r="A227"/>
      <c r="B227" s="7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row>
    <row r="228" spans="1:253" s="840" customFormat="1">
      <c r="A228"/>
      <c r="B228" s="7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row>
    <row r="229" spans="1:253" s="840" customFormat="1">
      <c r="A229"/>
      <c r="B229" s="7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row>
    <row r="230" spans="1:253" s="840" customFormat="1">
      <c r="A230"/>
      <c r="B230" s="7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c r="ID230" s="58"/>
      <c r="IE230" s="58"/>
      <c r="IF230" s="58"/>
      <c r="IG230" s="58"/>
      <c r="IH230" s="58"/>
      <c r="II230" s="58"/>
      <c r="IJ230" s="58"/>
      <c r="IK230" s="58"/>
      <c r="IL230" s="58"/>
      <c r="IM230" s="58"/>
      <c r="IN230" s="58"/>
      <c r="IO230" s="58"/>
      <c r="IP230" s="58"/>
      <c r="IQ230" s="58"/>
      <c r="IR230" s="58"/>
      <c r="IS230" s="58"/>
    </row>
    <row r="231" spans="1:253" s="840" customFormat="1">
      <c r="A231"/>
      <c r="B231" s="7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row>
    <row r="232" spans="1:253" s="840" customFormat="1">
      <c r="A232"/>
      <c r="B232" s="7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58"/>
      <c r="GD232" s="58"/>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58"/>
      <c r="HN232" s="58"/>
      <c r="HO232" s="58"/>
      <c r="HP232" s="58"/>
      <c r="HQ232" s="58"/>
      <c r="HR232" s="58"/>
      <c r="HS232" s="58"/>
      <c r="HT232" s="58"/>
      <c r="HU232" s="58"/>
      <c r="HV232" s="58"/>
      <c r="HW232" s="58"/>
      <c r="HX232" s="58"/>
      <c r="HY232" s="58"/>
      <c r="HZ232" s="58"/>
      <c r="IA232" s="58"/>
      <c r="IB232" s="58"/>
      <c r="IC232" s="58"/>
      <c r="ID232" s="58"/>
      <c r="IE232" s="58"/>
      <c r="IF232" s="58"/>
      <c r="IG232" s="58"/>
      <c r="IH232" s="58"/>
      <c r="II232" s="58"/>
      <c r="IJ232" s="58"/>
      <c r="IK232" s="58"/>
      <c r="IL232" s="58"/>
      <c r="IM232" s="58"/>
      <c r="IN232" s="58"/>
      <c r="IO232" s="58"/>
      <c r="IP232" s="58"/>
      <c r="IQ232" s="58"/>
      <c r="IR232" s="58"/>
      <c r="IS232" s="58"/>
    </row>
    <row r="233" spans="1:253" s="840" customFormat="1">
      <c r="A233"/>
      <c r="B233" s="7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c r="ID233" s="58"/>
      <c r="IE233" s="58"/>
      <c r="IF233" s="58"/>
      <c r="IG233" s="58"/>
      <c r="IH233" s="58"/>
      <c r="II233" s="58"/>
      <c r="IJ233" s="58"/>
      <c r="IK233" s="58"/>
      <c r="IL233" s="58"/>
      <c r="IM233" s="58"/>
      <c r="IN233" s="58"/>
      <c r="IO233" s="58"/>
      <c r="IP233" s="58"/>
      <c r="IQ233" s="58"/>
      <c r="IR233" s="58"/>
      <c r="IS233" s="58"/>
    </row>
    <row r="234" spans="1:253" s="840" customFormat="1">
      <c r="A234"/>
      <c r="B234" s="7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c r="IS234" s="58"/>
    </row>
    <row r="235" spans="1:253" s="840" customFormat="1">
      <c r="A235"/>
      <c r="B235" s="7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c r="ID235" s="58"/>
      <c r="IE235" s="58"/>
      <c r="IF235" s="58"/>
      <c r="IG235" s="58"/>
      <c r="IH235" s="58"/>
      <c r="II235" s="58"/>
      <c r="IJ235" s="58"/>
      <c r="IK235" s="58"/>
      <c r="IL235" s="58"/>
      <c r="IM235" s="58"/>
      <c r="IN235" s="58"/>
      <c r="IO235" s="58"/>
      <c r="IP235" s="58"/>
      <c r="IQ235" s="58"/>
      <c r="IR235" s="58"/>
      <c r="IS235" s="58"/>
    </row>
    <row r="236" spans="1:253" s="840" customFormat="1">
      <c r="A236"/>
      <c r="B236" s="7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58"/>
      <c r="IK236" s="58"/>
      <c r="IL236" s="58"/>
      <c r="IM236" s="58"/>
      <c r="IN236" s="58"/>
      <c r="IO236" s="58"/>
      <c r="IP236" s="58"/>
      <c r="IQ236" s="58"/>
      <c r="IR236" s="58"/>
      <c r="IS236" s="58"/>
    </row>
    <row r="237" spans="1:253" s="840" customFormat="1">
      <c r="A237"/>
      <c r="B237" s="7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row>
    <row r="238" spans="1:253" s="840" customFormat="1">
      <c r="A238"/>
      <c r="B238" s="7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58"/>
      <c r="GD238" s="58"/>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row>
    <row r="239" spans="1:253" s="840" customFormat="1">
      <c r="A239"/>
      <c r="B239" s="7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58"/>
      <c r="GD239" s="58"/>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row>
    <row r="240" spans="1:253" s="840" customFormat="1">
      <c r="A240"/>
      <c r="B240" s="7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c r="IS240" s="58"/>
    </row>
    <row r="241" spans="1:253" s="840" customFormat="1">
      <c r="A241"/>
      <c r="B241" s="7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c r="ID241" s="58"/>
      <c r="IE241" s="58"/>
      <c r="IF241" s="58"/>
      <c r="IG241" s="58"/>
      <c r="IH241" s="58"/>
      <c r="II241" s="58"/>
      <c r="IJ241" s="58"/>
      <c r="IK241" s="58"/>
      <c r="IL241" s="58"/>
      <c r="IM241" s="58"/>
      <c r="IN241" s="58"/>
      <c r="IO241" s="58"/>
      <c r="IP241" s="58"/>
      <c r="IQ241" s="58"/>
      <c r="IR241" s="58"/>
      <c r="IS241" s="58"/>
    </row>
    <row r="242" spans="1:253" s="840" customFormat="1">
      <c r="A242"/>
      <c r="B242" s="7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58"/>
      <c r="GD242" s="58"/>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58"/>
      <c r="HN242" s="58"/>
      <c r="HO242" s="58"/>
      <c r="HP242" s="58"/>
      <c r="HQ242" s="58"/>
      <c r="HR242" s="58"/>
      <c r="HS242" s="58"/>
      <c r="HT242" s="58"/>
      <c r="HU242" s="58"/>
      <c r="HV242" s="58"/>
      <c r="HW242" s="58"/>
      <c r="HX242" s="58"/>
      <c r="HY242" s="58"/>
      <c r="HZ242" s="58"/>
      <c r="IA242" s="58"/>
      <c r="IB242" s="58"/>
      <c r="IC242" s="58"/>
      <c r="ID242" s="58"/>
      <c r="IE242" s="58"/>
      <c r="IF242" s="58"/>
      <c r="IG242" s="58"/>
      <c r="IH242" s="58"/>
      <c r="II242" s="58"/>
      <c r="IJ242" s="58"/>
      <c r="IK242" s="58"/>
      <c r="IL242" s="58"/>
      <c r="IM242" s="58"/>
      <c r="IN242" s="58"/>
      <c r="IO242" s="58"/>
      <c r="IP242" s="58"/>
      <c r="IQ242" s="58"/>
      <c r="IR242" s="58"/>
      <c r="IS242" s="58"/>
    </row>
    <row r="243" spans="1:253" s="840" customFormat="1">
      <c r="A243"/>
      <c r="B243" s="7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58"/>
      <c r="GD243" s="58"/>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58"/>
      <c r="HN243" s="58"/>
      <c r="HO243" s="58"/>
      <c r="HP243" s="58"/>
      <c r="HQ243" s="58"/>
      <c r="HR243" s="58"/>
      <c r="HS243" s="58"/>
      <c r="HT243" s="58"/>
      <c r="HU243" s="58"/>
      <c r="HV243" s="58"/>
      <c r="HW243" s="58"/>
      <c r="HX243" s="58"/>
      <c r="HY243" s="58"/>
      <c r="HZ243" s="58"/>
      <c r="IA243" s="58"/>
      <c r="IB243" s="58"/>
      <c r="IC243" s="58"/>
      <c r="ID243" s="58"/>
      <c r="IE243" s="58"/>
      <c r="IF243" s="58"/>
      <c r="IG243" s="58"/>
      <c r="IH243" s="58"/>
      <c r="II243" s="58"/>
      <c r="IJ243" s="58"/>
      <c r="IK243" s="58"/>
      <c r="IL243" s="58"/>
      <c r="IM243" s="58"/>
      <c r="IN243" s="58"/>
      <c r="IO243" s="58"/>
      <c r="IP243" s="58"/>
      <c r="IQ243" s="58"/>
      <c r="IR243" s="58"/>
      <c r="IS243" s="58"/>
    </row>
    <row r="244" spans="1:253" s="840" customFormat="1">
      <c r="A244"/>
      <c r="B244" s="7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c r="IS244" s="58"/>
    </row>
    <row r="245" spans="1:253" s="840" customFormat="1">
      <c r="A245"/>
      <c r="B245" s="7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c r="ID245" s="58"/>
      <c r="IE245" s="58"/>
      <c r="IF245" s="58"/>
      <c r="IG245" s="58"/>
      <c r="IH245" s="58"/>
      <c r="II245" s="58"/>
      <c r="IJ245" s="58"/>
      <c r="IK245" s="58"/>
      <c r="IL245" s="58"/>
      <c r="IM245" s="58"/>
      <c r="IN245" s="58"/>
      <c r="IO245" s="58"/>
      <c r="IP245" s="58"/>
      <c r="IQ245" s="58"/>
      <c r="IR245" s="58"/>
      <c r="IS245" s="58"/>
    </row>
    <row r="246" spans="1:253" s="840" customFormat="1">
      <c r="A246"/>
      <c r="B246" s="7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c r="ID246" s="58"/>
      <c r="IE246" s="58"/>
      <c r="IF246" s="58"/>
      <c r="IG246" s="58"/>
      <c r="IH246" s="58"/>
      <c r="II246" s="58"/>
      <c r="IJ246" s="58"/>
      <c r="IK246" s="58"/>
      <c r="IL246" s="58"/>
      <c r="IM246" s="58"/>
      <c r="IN246" s="58"/>
      <c r="IO246" s="58"/>
      <c r="IP246" s="58"/>
      <c r="IQ246" s="58"/>
      <c r="IR246" s="58"/>
      <c r="IS246" s="58"/>
    </row>
    <row r="247" spans="1:253" s="840" customFormat="1">
      <c r="A247"/>
      <c r="B247" s="7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c r="IS247" s="58"/>
    </row>
    <row r="248" spans="1:253" s="840" customFormat="1">
      <c r="A248"/>
      <c r="B248" s="7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58"/>
      <c r="GD248" s="58"/>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58"/>
      <c r="HN248" s="58"/>
      <c r="HO248" s="58"/>
      <c r="HP248" s="58"/>
      <c r="HQ248" s="58"/>
      <c r="HR248" s="58"/>
      <c r="HS248" s="58"/>
      <c r="HT248" s="58"/>
      <c r="HU248" s="58"/>
      <c r="HV248" s="58"/>
      <c r="HW248" s="58"/>
      <c r="HX248" s="58"/>
      <c r="HY248" s="58"/>
      <c r="HZ248" s="58"/>
      <c r="IA248" s="58"/>
      <c r="IB248" s="58"/>
      <c r="IC248" s="58"/>
      <c r="ID248" s="58"/>
      <c r="IE248" s="58"/>
      <c r="IF248" s="58"/>
      <c r="IG248" s="58"/>
      <c r="IH248" s="58"/>
      <c r="II248" s="58"/>
      <c r="IJ248" s="58"/>
      <c r="IK248" s="58"/>
      <c r="IL248" s="58"/>
      <c r="IM248" s="58"/>
      <c r="IN248" s="58"/>
      <c r="IO248" s="58"/>
      <c r="IP248" s="58"/>
      <c r="IQ248" s="58"/>
      <c r="IR248" s="58"/>
      <c r="IS248" s="58"/>
    </row>
    <row r="249" spans="1:253" s="840" customFormat="1">
      <c r="A249"/>
      <c r="B249" s="7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58"/>
      <c r="GD249" s="58"/>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58"/>
      <c r="HN249" s="58"/>
      <c r="HO249" s="58"/>
      <c r="HP249" s="58"/>
      <c r="HQ249" s="58"/>
      <c r="HR249" s="58"/>
      <c r="HS249" s="58"/>
      <c r="HT249" s="58"/>
      <c r="HU249" s="58"/>
      <c r="HV249" s="58"/>
      <c r="HW249" s="58"/>
      <c r="HX249" s="58"/>
      <c r="HY249" s="58"/>
      <c r="HZ249" s="58"/>
      <c r="IA249" s="58"/>
      <c r="IB249" s="58"/>
      <c r="IC249" s="58"/>
      <c r="ID249" s="58"/>
      <c r="IE249" s="58"/>
      <c r="IF249" s="58"/>
      <c r="IG249" s="58"/>
      <c r="IH249" s="58"/>
      <c r="II249" s="58"/>
      <c r="IJ249" s="58"/>
      <c r="IK249" s="58"/>
      <c r="IL249" s="58"/>
      <c r="IM249" s="58"/>
      <c r="IN249" s="58"/>
      <c r="IO249" s="58"/>
      <c r="IP249" s="58"/>
      <c r="IQ249" s="58"/>
      <c r="IR249" s="58"/>
      <c r="IS249" s="58"/>
    </row>
    <row r="250" spans="1:253" s="840" customFormat="1">
      <c r="A250"/>
      <c r="B250" s="7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c r="IS250" s="58"/>
    </row>
    <row r="251" spans="1:253" s="840" customFormat="1">
      <c r="A251"/>
      <c r="B251" s="7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c r="IS251" s="58"/>
    </row>
    <row r="252" spans="1:253" s="840" customFormat="1">
      <c r="A252"/>
      <c r="B252" s="7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58"/>
      <c r="GD252" s="58"/>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58"/>
      <c r="HN252" s="58"/>
      <c r="HO252" s="58"/>
      <c r="HP252" s="58"/>
      <c r="HQ252" s="58"/>
      <c r="HR252" s="58"/>
      <c r="HS252" s="58"/>
      <c r="HT252" s="58"/>
      <c r="HU252" s="58"/>
      <c r="HV252" s="58"/>
      <c r="HW252" s="58"/>
      <c r="HX252" s="58"/>
      <c r="HY252" s="58"/>
      <c r="HZ252" s="58"/>
      <c r="IA252" s="58"/>
      <c r="IB252" s="58"/>
      <c r="IC252" s="58"/>
      <c r="ID252" s="58"/>
      <c r="IE252" s="58"/>
      <c r="IF252" s="58"/>
      <c r="IG252" s="58"/>
      <c r="IH252" s="58"/>
      <c r="II252" s="58"/>
      <c r="IJ252" s="58"/>
      <c r="IK252" s="58"/>
      <c r="IL252" s="58"/>
      <c r="IM252" s="58"/>
      <c r="IN252" s="58"/>
      <c r="IO252" s="58"/>
      <c r="IP252" s="58"/>
      <c r="IQ252" s="58"/>
      <c r="IR252" s="58"/>
      <c r="IS252" s="58"/>
    </row>
    <row r="253" spans="1:253" s="840" customFormat="1">
      <c r="A253"/>
      <c r="B253" s="7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58"/>
      <c r="GD253" s="58"/>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58"/>
      <c r="HN253" s="58"/>
      <c r="HO253" s="58"/>
      <c r="HP253" s="58"/>
      <c r="HQ253" s="58"/>
      <c r="HR253" s="58"/>
      <c r="HS253" s="58"/>
      <c r="HT253" s="58"/>
      <c r="HU253" s="58"/>
      <c r="HV253" s="58"/>
      <c r="HW253" s="58"/>
      <c r="HX253" s="58"/>
      <c r="HY253" s="58"/>
      <c r="HZ253" s="58"/>
      <c r="IA253" s="58"/>
      <c r="IB253" s="58"/>
      <c r="IC253" s="58"/>
      <c r="ID253" s="58"/>
      <c r="IE253" s="58"/>
      <c r="IF253" s="58"/>
      <c r="IG253" s="58"/>
      <c r="IH253" s="58"/>
      <c r="II253" s="58"/>
      <c r="IJ253" s="58"/>
      <c r="IK253" s="58"/>
      <c r="IL253" s="58"/>
      <c r="IM253" s="58"/>
      <c r="IN253" s="58"/>
      <c r="IO253" s="58"/>
      <c r="IP253" s="58"/>
      <c r="IQ253" s="58"/>
      <c r="IR253" s="58"/>
      <c r="IS253" s="58"/>
    </row>
    <row r="254" spans="1:253" s="840" customFormat="1">
      <c r="A254"/>
      <c r="B254" s="7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c r="IS254" s="58"/>
    </row>
    <row r="255" spans="1:253" s="840" customFormat="1">
      <c r="A255"/>
      <c r="B255" s="7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c r="IS255" s="58"/>
    </row>
    <row r="256" spans="1:253" s="840" customFormat="1">
      <c r="A256"/>
      <c r="B256" s="7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row>
    <row r="257" spans="1:253" s="840" customFormat="1">
      <c r="A257"/>
      <c r="B257" s="7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58"/>
      <c r="GD257" s="58"/>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58"/>
      <c r="HN257" s="58"/>
      <c r="HO257" s="58"/>
      <c r="HP257" s="58"/>
      <c r="HQ257" s="58"/>
      <c r="HR257" s="58"/>
      <c r="HS257" s="58"/>
      <c r="HT257" s="58"/>
      <c r="HU257" s="58"/>
      <c r="HV257" s="58"/>
      <c r="HW257" s="58"/>
      <c r="HX257" s="58"/>
      <c r="HY257" s="58"/>
      <c r="HZ257" s="58"/>
      <c r="IA257" s="58"/>
      <c r="IB257" s="58"/>
      <c r="IC257" s="58"/>
      <c r="ID257" s="58"/>
      <c r="IE257" s="58"/>
      <c r="IF257" s="58"/>
      <c r="IG257" s="58"/>
      <c r="IH257" s="58"/>
      <c r="II257" s="58"/>
      <c r="IJ257" s="58"/>
      <c r="IK257" s="58"/>
      <c r="IL257" s="58"/>
      <c r="IM257" s="58"/>
      <c r="IN257" s="58"/>
      <c r="IO257" s="58"/>
      <c r="IP257" s="58"/>
      <c r="IQ257" s="58"/>
      <c r="IR257" s="58"/>
      <c r="IS257" s="58"/>
    </row>
    <row r="258" spans="1:253" s="840" customFormat="1">
      <c r="A258"/>
      <c r="B258" s="7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c r="IS258" s="58"/>
    </row>
    <row r="259" spans="1:253" s="840" customFormat="1">
      <c r="A259"/>
      <c r="B259" s="7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58"/>
      <c r="GD259" s="58"/>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58"/>
      <c r="HN259" s="58"/>
      <c r="HO259" s="58"/>
      <c r="HP259" s="58"/>
      <c r="HQ259" s="58"/>
      <c r="HR259" s="58"/>
      <c r="HS259" s="58"/>
      <c r="HT259" s="58"/>
      <c r="HU259" s="58"/>
      <c r="HV259" s="58"/>
      <c r="HW259" s="58"/>
      <c r="HX259" s="58"/>
      <c r="HY259" s="58"/>
      <c r="HZ259" s="58"/>
      <c r="IA259" s="58"/>
      <c r="IB259" s="58"/>
      <c r="IC259" s="58"/>
      <c r="ID259" s="58"/>
      <c r="IE259" s="58"/>
      <c r="IF259" s="58"/>
      <c r="IG259" s="58"/>
      <c r="IH259" s="58"/>
      <c r="II259" s="58"/>
      <c r="IJ259" s="58"/>
      <c r="IK259" s="58"/>
      <c r="IL259" s="58"/>
      <c r="IM259" s="58"/>
      <c r="IN259" s="58"/>
      <c r="IO259" s="58"/>
      <c r="IP259" s="58"/>
      <c r="IQ259" s="58"/>
      <c r="IR259" s="58"/>
      <c r="IS259" s="58"/>
    </row>
    <row r="260" spans="1:253" s="840" customFormat="1">
      <c r="A260"/>
      <c r="B260" s="7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c r="ID260" s="58"/>
      <c r="IE260" s="58"/>
      <c r="IF260" s="58"/>
      <c r="IG260" s="58"/>
      <c r="IH260" s="58"/>
      <c r="II260" s="58"/>
      <c r="IJ260" s="58"/>
      <c r="IK260" s="58"/>
      <c r="IL260" s="58"/>
      <c r="IM260" s="58"/>
      <c r="IN260" s="58"/>
      <c r="IO260" s="58"/>
      <c r="IP260" s="58"/>
      <c r="IQ260" s="58"/>
      <c r="IR260" s="58"/>
      <c r="IS260" s="58"/>
    </row>
    <row r="261" spans="1:253" s="840" customFormat="1">
      <c r="A261"/>
      <c r="B261" s="7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c r="ID261" s="58"/>
      <c r="IE261" s="58"/>
      <c r="IF261" s="58"/>
      <c r="IG261" s="58"/>
      <c r="IH261" s="58"/>
      <c r="II261" s="58"/>
      <c r="IJ261" s="58"/>
      <c r="IK261" s="58"/>
      <c r="IL261" s="58"/>
      <c r="IM261" s="58"/>
      <c r="IN261" s="58"/>
      <c r="IO261" s="58"/>
      <c r="IP261" s="58"/>
      <c r="IQ261" s="58"/>
      <c r="IR261" s="58"/>
      <c r="IS261" s="58"/>
    </row>
    <row r="262" spans="1:253" s="840" customFormat="1">
      <c r="A262"/>
      <c r="B262" s="7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58"/>
      <c r="GD262" s="58"/>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58"/>
      <c r="HN262" s="58"/>
      <c r="HO262" s="58"/>
      <c r="HP262" s="58"/>
      <c r="HQ262" s="58"/>
      <c r="HR262" s="58"/>
      <c r="HS262" s="58"/>
      <c r="HT262" s="58"/>
      <c r="HU262" s="58"/>
      <c r="HV262" s="58"/>
      <c r="HW262" s="58"/>
      <c r="HX262" s="58"/>
      <c r="HY262" s="58"/>
      <c r="HZ262" s="58"/>
      <c r="IA262" s="58"/>
      <c r="IB262" s="58"/>
      <c r="IC262" s="58"/>
      <c r="ID262" s="58"/>
      <c r="IE262" s="58"/>
      <c r="IF262" s="58"/>
      <c r="IG262" s="58"/>
      <c r="IH262" s="58"/>
      <c r="II262" s="58"/>
      <c r="IJ262" s="58"/>
      <c r="IK262" s="58"/>
      <c r="IL262" s="58"/>
      <c r="IM262" s="58"/>
      <c r="IN262" s="58"/>
      <c r="IO262" s="58"/>
      <c r="IP262" s="58"/>
      <c r="IQ262" s="58"/>
      <c r="IR262" s="58"/>
      <c r="IS262" s="58"/>
    </row>
    <row r="263" spans="1:253" s="840" customFormat="1">
      <c r="A263"/>
      <c r="B263" s="7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row>
    <row r="264" spans="1:253" s="840" customFormat="1">
      <c r="A264"/>
      <c r="B264" s="7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row>
    <row r="265" spans="1:253" s="840" customFormat="1">
      <c r="A265"/>
      <c r="B265" s="7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58"/>
      <c r="GD265" s="58"/>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58"/>
      <c r="HN265" s="58"/>
      <c r="HO265" s="58"/>
      <c r="HP265" s="58"/>
      <c r="HQ265" s="58"/>
      <c r="HR265" s="58"/>
      <c r="HS265" s="58"/>
      <c r="HT265" s="58"/>
      <c r="HU265" s="58"/>
      <c r="HV265" s="58"/>
      <c r="HW265" s="58"/>
      <c r="HX265" s="58"/>
      <c r="HY265" s="58"/>
      <c r="HZ265" s="58"/>
      <c r="IA265" s="58"/>
      <c r="IB265" s="58"/>
      <c r="IC265" s="58"/>
      <c r="ID265" s="58"/>
      <c r="IE265" s="58"/>
      <c r="IF265" s="58"/>
      <c r="IG265" s="58"/>
      <c r="IH265" s="58"/>
      <c r="II265" s="58"/>
      <c r="IJ265" s="58"/>
      <c r="IK265" s="58"/>
      <c r="IL265" s="58"/>
      <c r="IM265" s="58"/>
      <c r="IN265" s="58"/>
      <c r="IO265" s="58"/>
      <c r="IP265" s="58"/>
      <c r="IQ265" s="58"/>
      <c r="IR265" s="58"/>
      <c r="IS265" s="58"/>
    </row>
    <row r="266" spans="1:253" s="840" customFormat="1">
      <c r="A266"/>
      <c r="B266" s="7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58"/>
      <c r="GD266" s="58"/>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58"/>
      <c r="HN266" s="58"/>
      <c r="HO266" s="58"/>
      <c r="HP266" s="58"/>
      <c r="HQ266" s="58"/>
      <c r="HR266" s="58"/>
      <c r="HS266" s="58"/>
      <c r="HT266" s="58"/>
      <c r="HU266" s="58"/>
      <c r="HV266" s="58"/>
      <c r="HW266" s="58"/>
      <c r="HX266" s="58"/>
      <c r="HY266" s="58"/>
      <c r="HZ266" s="58"/>
      <c r="IA266" s="58"/>
      <c r="IB266" s="58"/>
      <c r="IC266" s="58"/>
      <c r="ID266" s="58"/>
      <c r="IE266" s="58"/>
      <c r="IF266" s="58"/>
      <c r="IG266" s="58"/>
      <c r="IH266" s="58"/>
      <c r="II266" s="58"/>
      <c r="IJ266" s="58"/>
      <c r="IK266" s="58"/>
      <c r="IL266" s="58"/>
      <c r="IM266" s="58"/>
      <c r="IN266" s="58"/>
      <c r="IO266" s="58"/>
      <c r="IP266" s="58"/>
      <c r="IQ266" s="58"/>
      <c r="IR266" s="58"/>
      <c r="IS266" s="58"/>
    </row>
    <row r="267" spans="1:253" s="840" customFormat="1">
      <c r="A267"/>
      <c r="B267" s="7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58"/>
      <c r="GD267" s="58"/>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58"/>
      <c r="HN267" s="58"/>
      <c r="HO267" s="58"/>
      <c r="HP267" s="58"/>
      <c r="HQ267" s="58"/>
      <c r="HR267" s="58"/>
      <c r="HS267" s="58"/>
      <c r="HT267" s="58"/>
      <c r="HU267" s="58"/>
      <c r="HV267" s="58"/>
      <c r="HW267" s="58"/>
      <c r="HX267" s="58"/>
      <c r="HY267" s="58"/>
      <c r="HZ267" s="58"/>
      <c r="IA267" s="58"/>
      <c r="IB267" s="58"/>
      <c r="IC267" s="58"/>
      <c r="ID267" s="58"/>
      <c r="IE267" s="58"/>
      <c r="IF267" s="58"/>
      <c r="IG267" s="58"/>
      <c r="IH267" s="58"/>
      <c r="II267" s="58"/>
      <c r="IJ267" s="58"/>
      <c r="IK267" s="58"/>
      <c r="IL267" s="58"/>
      <c r="IM267" s="58"/>
      <c r="IN267" s="58"/>
      <c r="IO267" s="58"/>
      <c r="IP267" s="58"/>
      <c r="IQ267" s="58"/>
      <c r="IR267" s="58"/>
      <c r="IS267" s="58"/>
    </row>
    <row r="268" spans="1:253" s="840" customFormat="1">
      <c r="A268"/>
      <c r="B268" s="7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c r="ID268" s="58"/>
      <c r="IE268" s="58"/>
      <c r="IF268" s="58"/>
      <c r="IG268" s="58"/>
      <c r="IH268" s="58"/>
      <c r="II268" s="58"/>
      <c r="IJ268" s="58"/>
      <c r="IK268" s="58"/>
      <c r="IL268" s="58"/>
      <c r="IM268" s="58"/>
      <c r="IN268" s="58"/>
      <c r="IO268" s="58"/>
      <c r="IP268" s="58"/>
      <c r="IQ268" s="58"/>
      <c r="IR268" s="58"/>
      <c r="IS268" s="58"/>
    </row>
    <row r="269" spans="1:253" s="840" customFormat="1">
      <c r="A269"/>
      <c r="B269" s="7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c r="ID269" s="58"/>
      <c r="IE269" s="58"/>
      <c r="IF269" s="58"/>
      <c r="IG269" s="58"/>
      <c r="IH269" s="58"/>
      <c r="II269" s="58"/>
      <c r="IJ269" s="58"/>
      <c r="IK269" s="58"/>
      <c r="IL269" s="58"/>
      <c r="IM269" s="58"/>
      <c r="IN269" s="58"/>
      <c r="IO269" s="58"/>
      <c r="IP269" s="58"/>
      <c r="IQ269" s="58"/>
      <c r="IR269" s="58"/>
      <c r="IS269" s="58"/>
    </row>
    <row r="270" spans="1:253" s="840" customFormat="1">
      <c r="A270"/>
      <c r="B270" s="7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58"/>
      <c r="GD270" s="58"/>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58"/>
      <c r="HN270" s="58"/>
      <c r="HO270" s="58"/>
      <c r="HP270" s="58"/>
      <c r="HQ270" s="58"/>
      <c r="HR270" s="58"/>
      <c r="HS270" s="58"/>
      <c r="HT270" s="58"/>
      <c r="HU270" s="58"/>
      <c r="HV270" s="58"/>
      <c r="HW270" s="58"/>
      <c r="HX270" s="58"/>
      <c r="HY270" s="58"/>
      <c r="HZ270" s="58"/>
      <c r="IA270" s="58"/>
      <c r="IB270" s="58"/>
      <c r="IC270" s="58"/>
      <c r="ID270" s="58"/>
      <c r="IE270" s="58"/>
      <c r="IF270" s="58"/>
      <c r="IG270" s="58"/>
      <c r="IH270" s="58"/>
      <c r="II270" s="58"/>
      <c r="IJ270" s="58"/>
      <c r="IK270" s="58"/>
      <c r="IL270" s="58"/>
      <c r="IM270" s="58"/>
      <c r="IN270" s="58"/>
      <c r="IO270" s="58"/>
      <c r="IP270" s="58"/>
      <c r="IQ270" s="58"/>
      <c r="IR270" s="58"/>
      <c r="IS270" s="58"/>
    </row>
    <row r="271" spans="1:253" s="840" customFormat="1">
      <c r="A271"/>
      <c r="B271" s="7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58"/>
      <c r="GD271" s="58"/>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58"/>
      <c r="HN271" s="58"/>
      <c r="HO271" s="58"/>
      <c r="HP271" s="58"/>
      <c r="HQ271" s="58"/>
      <c r="HR271" s="58"/>
      <c r="HS271" s="58"/>
      <c r="HT271" s="58"/>
      <c r="HU271" s="58"/>
      <c r="HV271" s="58"/>
      <c r="HW271" s="58"/>
      <c r="HX271" s="58"/>
      <c r="HY271" s="58"/>
      <c r="HZ271" s="58"/>
      <c r="IA271" s="58"/>
      <c r="IB271" s="58"/>
      <c r="IC271" s="58"/>
      <c r="ID271" s="58"/>
      <c r="IE271" s="58"/>
      <c r="IF271" s="58"/>
      <c r="IG271" s="58"/>
      <c r="IH271" s="58"/>
      <c r="II271" s="58"/>
      <c r="IJ271" s="58"/>
      <c r="IK271" s="58"/>
      <c r="IL271" s="58"/>
      <c r="IM271" s="58"/>
      <c r="IN271" s="58"/>
      <c r="IO271" s="58"/>
      <c r="IP271" s="58"/>
      <c r="IQ271" s="58"/>
      <c r="IR271" s="58"/>
      <c r="IS271" s="58"/>
    </row>
    <row r="272" spans="1:253" s="840" customFormat="1">
      <c r="A272"/>
      <c r="B272" s="7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c r="ID272" s="58"/>
      <c r="IE272" s="58"/>
      <c r="IF272" s="58"/>
      <c r="IG272" s="58"/>
      <c r="IH272" s="58"/>
      <c r="II272" s="58"/>
      <c r="IJ272" s="58"/>
      <c r="IK272" s="58"/>
      <c r="IL272" s="58"/>
      <c r="IM272" s="58"/>
      <c r="IN272" s="58"/>
      <c r="IO272" s="58"/>
      <c r="IP272" s="58"/>
      <c r="IQ272" s="58"/>
      <c r="IR272" s="58"/>
      <c r="IS272" s="58"/>
    </row>
    <row r="273" spans="1:253" s="840" customFormat="1">
      <c r="A273"/>
      <c r="B273" s="7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c r="ID273" s="58"/>
      <c r="IE273" s="58"/>
      <c r="IF273" s="58"/>
      <c r="IG273" s="58"/>
      <c r="IH273" s="58"/>
      <c r="II273" s="58"/>
      <c r="IJ273" s="58"/>
      <c r="IK273" s="58"/>
      <c r="IL273" s="58"/>
      <c r="IM273" s="58"/>
      <c r="IN273" s="58"/>
      <c r="IO273" s="58"/>
      <c r="IP273" s="58"/>
      <c r="IQ273" s="58"/>
      <c r="IR273" s="58"/>
      <c r="IS273" s="58"/>
    </row>
    <row r="274" spans="1:253" s="840" customFormat="1">
      <c r="A274"/>
      <c r="B274" s="7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58"/>
      <c r="GD274" s="58"/>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58"/>
      <c r="HN274" s="58"/>
      <c r="HO274" s="58"/>
      <c r="HP274" s="58"/>
      <c r="HQ274" s="58"/>
      <c r="HR274" s="58"/>
      <c r="HS274" s="58"/>
      <c r="HT274" s="58"/>
      <c r="HU274" s="58"/>
      <c r="HV274" s="58"/>
      <c r="HW274" s="58"/>
      <c r="HX274" s="58"/>
      <c r="HY274" s="58"/>
      <c r="HZ274" s="58"/>
      <c r="IA274" s="58"/>
      <c r="IB274" s="58"/>
      <c r="IC274" s="58"/>
      <c r="ID274" s="58"/>
      <c r="IE274" s="58"/>
      <c r="IF274" s="58"/>
      <c r="IG274" s="58"/>
      <c r="IH274" s="58"/>
      <c r="II274" s="58"/>
      <c r="IJ274" s="58"/>
      <c r="IK274" s="58"/>
      <c r="IL274" s="58"/>
      <c r="IM274" s="58"/>
      <c r="IN274" s="58"/>
      <c r="IO274" s="58"/>
      <c r="IP274" s="58"/>
      <c r="IQ274" s="58"/>
      <c r="IR274" s="58"/>
      <c r="IS274" s="58"/>
    </row>
    <row r="275" spans="1:253" s="840" customFormat="1">
      <c r="A275"/>
      <c r="B275" s="7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58"/>
      <c r="GD275" s="58"/>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58"/>
      <c r="HN275" s="58"/>
      <c r="HO275" s="58"/>
      <c r="HP275" s="58"/>
      <c r="HQ275" s="58"/>
      <c r="HR275" s="58"/>
      <c r="HS275" s="58"/>
      <c r="HT275" s="58"/>
      <c r="HU275" s="58"/>
      <c r="HV275" s="58"/>
      <c r="HW275" s="58"/>
      <c r="HX275" s="58"/>
      <c r="HY275" s="58"/>
      <c r="HZ275" s="58"/>
      <c r="IA275" s="58"/>
      <c r="IB275" s="58"/>
      <c r="IC275" s="58"/>
      <c r="ID275" s="58"/>
      <c r="IE275" s="58"/>
      <c r="IF275" s="58"/>
      <c r="IG275" s="58"/>
      <c r="IH275" s="58"/>
      <c r="II275" s="58"/>
      <c r="IJ275" s="58"/>
      <c r="IK275" s="58"/>
      <c r="IL275" s="58"/>
      <c r="IM275" s="58"/>
      <c r="IN275" s="58"/>
      <c r="IO275" s="58"/>
      <c r="IP275" s="58"/>
      <c r="IQ275" s="58"/>
      <c r="IR275" s="58"/>
      <c r="IS275" s="58"/>
    </row>
    <row r="276" spans="1:253" s="840" customFormat="1">
      <c r="A276"/>
      <c r="B276" s="7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58"/>
      <c r="GC276" s="58"/>
      <c r="GD276" s="58"/>
      <c r="GE276" s="58"/>
      <c r="GF276" s="58"/>
      <c r="GG276" s="58"/>
      <c r="GH276" s="58"/>
      <c r="GI276" s="58"/>
      <c r="GJ276" s="58"/>
      <c r="GK276" s="58"/>
      <c r="GL276" s="58"/>
      <c r="GM276" s="58"/>
      <c r="GN276" s="58"/>
      <c r="GO276" s="58"/>
      <c r="GP276" s="58"/>
      <c r="GQ276" s="58"/>
      <c r="GR276" s="58"/>
      <c r="GS276" s="58"/>
      <c r="GT276" s="58"/>
      <c r="GU276" s="58"/>
      <c r="GV276" s="58"/>
      <c r="GW276" s="58"/>
      <c r="GX276" s="58"/>
      <c r="GY276" s="58"/>
      <c r="GZ276" s="58"/>
      <c r="HA276" s="58"/>
      <c r="HB276" s="58"/>
      <c r="HC276" s="58"/>
      <c r="HD276" s="58"/>
      <c r="HE276" s="58"/>
      <c r="HF276" s="58"/>
      <c r="HG276" s="58"/>
      <c r="HH276" s="58"/>
      <c r="HI276" s="58"/>
      <c r="HJ276" s="58"/>
      <c r="HK276" s="58"/>
      <c r="HL276" s="58"/>
      <c r="HM276" s="58"/>
      <c r="HN276" s="58"/>
      <c r="HO276" s="58"/>
      <c r="HP276" s="58"/>
      <c r="HQ276" s="58"/>
      <c r="HR276" s="58"/>
      <c r="HS276" s="58"/>
      <c r="HT276" s="58"/>
      <c r="HU276" s="58"/>
      <c r="HV276" s="58"/>
      <c r="HW276" s="58"/>
      <c r="HX276" s="58"/>
      <c r="HY276" s="58"/>
      <c r="HZ276" s="58"/>
      <c r="IA276" s="58"/>
      <c r="IB276" s="58"/>
      <c r="IC276" s="58"/>
      <c r="ID276" s="58"/>
      <c r="IE276" s="58"/>
      <c r="IF276" s="58"/>
      <c r="IG276" s="58"/>
      <c r="IH276" s="58"/>
      <c r="II276" s="58"/>
      <c r="IJ276" s="58"/>
      <c r="IK276" s="58"/>
      <c r="IL276" s="58"/>
      <c r="IM276" s="58"/>
      <c r="IN276" s="58"/>
      <c r="IO276" s="58"/>
      <c r="IP276" s="58"/>
      <c r="IQ276" s="58"/>
      <c r="IR276" s="58"/>
      <c r="IS276" s="58"/>
    </row>
    <row r="277" spans="1:253" s="840" customFormat="1">
      <c r="A277"/>
      <c r="B277" s="7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c r="ID277" s="58"/>
      <c r="IE277" s="58"/>
      <c r="IF277" s="58"/>
      <c r="IG277" s="58"/>
      <c r="IH277" s="58"/>
      <c r="II277" s="58"/>
      <c r="IJ277" s="58"/>
      <c r="IK277" s="58"/>
      <c r="IL277" s="58"/>
      <c r="IM277" s="58"/>
      <c r="IN277" s="58"/>
      <c r="IO277" s="58"/>
      <c r="IP277" s="58"/>
      <c r="IQ277" s="58"/>
      <c r="IR277" s="58"/>
      <c r="IS277" s="58"/>
    </row>
    <row r="278" spans="1:253" s="840" customFormat="1">
      <c r="A278"/>
      <c r="B278" s="7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c r="ID278" s="58"/>
      <c r="IE278" s="58"/>
      <c r="IF278" s="58"/>
      <c r="IG278" s="58"/>
      <c r="IH278" s="58"/>
      <c r="II278" s="58"/>
      <c r="IJ278" s="58"/>
      <c r="IK278" s="58"/>
      <c r="IL278" s="58"/>
      <c r="IM278" s="58"/>
      <c r="IN278" s="58"/>
      <c r="IO278" s="58"/>
      <c r="IP278" s="58"/>
      <c r="IQ278" s="58"/>
      <c r="IR278" s="58"/>
      <c r="IS278" s="58"/>
    </row>
    <row r="279" spans="1:253" s="840" customFormat="1">
      <c r="A279"/>
      <c r="B279" s="7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58"/>
      <c r="GC279" s="58"/>
      <c r="GD279" s="58"/>
      <c r="GE279" s="58"/>
      <c r="GF279" s="58"/>
      <c r="GG279" s="58"/>
      <c r="GH279" s="58"/>
      <c r="GI279" s="58"/>
      <c r="GJ279" s="58"/>
      <c r="GK279" s="58"/>
      <c r="GL279" s="58"/>
      <c r="GM279" s="58"/>
      <c r="GN279" s="58"/>
      <c r="GO279" s="58"/>
      <c r="GP279" s="58"/>
      <c r="GQ279" s="58"/>
      <c r="GR279" s="58"/>
      <c r="GS279" s="58"/>
      <c r="GT279" s="58"/>
      <c r="GU279" s="58"/>
      <c r="GV279" s="58"/>
      <c r="GW279" s="58"/>
      <c r="GX279" s="58"/>
      <c r="GY279" s="58"/>
      <c r="GZ279" s="58"/>
      <c r="HA279" s="58"/>
      <c r="HB279" s="58"/>
      <c r="HC279" s="58"/>
      <c r="HD279" s="58"/>
      <c r="HE279" s="58"/>
      <c r="HF279" s="58"/>
      <c r="HG279" s="58"/>
      <c r="HH279" s="58"/>
      <c r="HI279" s="58"/>
      <c r="HJ279" s="58"/>
      <c r="HK279" s="58"/>
      <c r="HL279" s="58"/>
      <c r="HM279" s="58"/>
      <c r="HN279" s="58"/>
      <c r="HO279" s="58"/>
      <c r="HP279" s="58"/>
      <c r="HQ279" s="58"/>
      <c r="HR279" s="58"/>
      <c r="HS279" s="58"/>
      <c r="HT279" s="58"/>
      <c r="HU279" s="58"/>
      <c r="HV279" s="58"/>
      <c r="HW279" s="58"/>
      <c r="HX279" s="58"/>
      <c r="HY279" s="58"/>
      <c r="HZ279" s="58"/>
      <c r="IA279" s="58"/>
      <c r="IB279" s="58"/>
      <c r="IC279" s="58"/>
      <c r="ID279" s="58"/>
      <c r="IE279" s="58"/>
      <c r="IF279" s="58"/>
      <c r="IG279" s="58"/>
      <c r="IH279" s="58"/>
      <c r="II279" s="58"/>
      <c r="IJ279" s="58"/>
      <c r="IK279" s="58"/>
      <c r="IL279" s="58"/>
      <c r="IM279" s="58"/>
      <c r="IN279" s="58"/>
      <c r="IO279" s="58"/>
      <c r="IP279" s="58"/>
      <c r="IQ279" s="58"/>
      <c r="IR279" s="58"/>
      <c r="IS279" s="58"/>
    </row>
    <row r="280" spans="1:253" s="840" customFormat="1">
      <c r="A280"/>
      <c r="B280" s="7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58"/>
      <c r="GC280" s="58"/>
      <c r="GD280" s="58"/>
      <c r="GE280" s="58"/>
      <c r="GF280" s="58"/>
      <c r="GG280" s="58"/>
      <c r="GH280" s="58"/>
      <c r="GI280" s="58"/>
      <c r="GJ280" s="58"/>
      <c r="GK280" s="58"/>
      <c r="GL280" s="58"/>
      <c r="GM280" s="58"/>
      <c r="GN280" s="58"/>
      <c r="GO280" s="58"/>
      <c r="GP280" s="58"/>
      <c r="GQ280" s="58"/>
      <c r="GR280" s="58"/>
      <c r="GS280" s="58"/>
      <c r="GT280" s="58"/>
      <c r="GU280" s="58"/>
      <c r="GV280" s="58"/>
      <c r="GW280" s="58"/>
      <c r="GX280" s="58"/>
      <c r="GY280" s="58"/>
      <c r="GZ280" s="58"/>
      <c r="HA280" s="58"/>
      <c r="HB280" s="58"/>
      <c r="HC280" s="58"/>
      <c r="HD280" s="58"/>
      <c r="HE280" s="58"/>
      <c r="HF280" s="58"/>
      <c r="HG280" s="58"/>
      <c r="HH280" s="58"/>
      <c r="HI280" s="58"/>
      <c r="HJ280" s="58"/>
      <c r="HK280" s="58"/>
      <c r="HL280" s="58"/>
      <c r="HM280" s="58"/>
      <c r="HN280" s="58"/>
      <c r="HO280" s="58"/>
      <c r="HP280" s="58"/>
      <c r="HQ280" s="58"/>
      <c r="HR280" s="58"/>
      <c r="HS280" s="58"/>
      <c r="HT280" s="58"/>
      <c r="HU280" s="58"/>
      <c r="HV280" s="58"/>
      <c r="HW280" s="58"/>
      <c r="HX280" s="58"/>
      <c r="HY280" s="58"/>
      <c r="HZ280" s="58"/>
      <c r="IA280" s="58"/>
      <c r="IB280" s="58"/>
      <c r="IC280" s="58"/>
      <c r="ID280" s="58"/>
      <c r="IE280" s="58"/>
      <c r="IF280" s="58"/>
      <c r="IG280" s="58"/>
      <c r="IH280" s="58"/>
      <c r="II280" s="58"/>
      <c r="IJ280" s="58"/>
      <c r="IK280" s="58"/>
      <c r="IL280" s="58"/>
      <c r="IM280" s="58"/>
      <c r="IN280" s="58"/>
      <c r="IO280" s="58"/>
      <c r="IP280" s="58"/>
      <c r="IQ280" s="58"/>
      <c r="IR280" s="58"/>
      <c r="IS280" s="58"/>
    </row>
    <row r="281" spans="1:253" s="840" customFormat="1">
      <c r="A281"/>
      <c r="B281" s="7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58"/>
      <c r="GD281" s="58"/>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58"/>
      <c r="HN281" s="58"/>
      <c r="HO281" s="58"/>
      <c r="HP281" s="58"/>
      <c r="HQ281" s="58"/>
      <c r="HR281" s="58"/>
      <c r="HS281" s="58"/>
      <c r="HT281" s="58"/>
      <c r="HU281" s="58"/>
      <c r="HV281" s="58"/>
      <c r="HW281" s="58"/>
      <c r="HX281" s="58"/>
      <c r="HY281" s="58"/>
      <c r="HZ281" s="58"/>
      <c r="IA281" s="58"/>
      <c r="IB281" s="58"/>
      <c r="IC281" s="58"/>
      <c r="ID281" s="58"/>
      <c r="IE281" s="58"/>
      <c r="IF281" s="58"/>
      <c r="IG281" s="58"/>
      <c r="IH281" s="58"/>
      <c r="II281" s="58"/>
      <c r="IJ281" s="58"/>
      <c r="IK281" s="58"/>
      <c r="IL281" s="58"/>
      <c r="IM281" s="58"/>
      <c r="IN281" s="58"/>
      <c r="IO281" s="58"/>
      <c r="IP281" s="58"/>
      <c r="IQ281" s="58"/>
      <c r="IR281" s="58"/>
      <c r="IS281" s="58"/>
    </row>
    <row r="282" spans="1:253" s="840" customFormat="1">
      <c r="A282"/>
      <c r="B282" s="7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row>
    <row r="283" spans="1:253" s="840" customFormat="1">
      <c r="A283"/>
      <c r="B283" s="7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row>
    <row r="284" spans="1:253" s="840" customFormat="1">
      <c r="A284"/>
      <c r="B284" s="7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58"/>
      <c r="GC284" s="58"/>
      <c r="GD284" s="58"/>
      <c r="GE284" s="58"/>
      <c r="GF284" s="58"/>
      <c r="GG284" s="58"/>
      <c r="GH284" s="58"/>
      <c r="GI284" s="58"/>
      <c r="GJ284" s="58"/>
      <c r="GK284" s="58"/>
      <c r="GL284" s="58"/>
      <c r="GM284" s="58"/>
      <c r="GN284" s="58"/>
      <c r="GO284" s="58"/>
      <c r="GP284" s="58"/>
      <c r="GQ284" s="58"/>
      <c r="GR284" s="58"/>
      <c r="GS284" s="58"/>
      <c r="GT284" s="58"/>
      <c r="GU284" s="58"/>
      <c r="GV284" s="58"/>
      <c r="GW284" s="58"/>
      <c r="GX284" s="58"/>
      <c r="GY284" s="58"/>
      <c r="GZ284" s="58"/>
      <c r="HA284" s="58"/>
      <c r="HB284" s="58"/>
      <c r="HC284" s="58"/>
      <c r="HD284" s="58"/>
      <c r="HE284" s="58"/>
      <c r="HF284" s="58"/>
      <c r="HG284" s="58"/>
      <c r="HH284" s="58"/>
      <c r="HI284" s="58"/>
      <c r="HJ284" s="58"/>
      <c r="HK284" s="58"/>
      <c r="HL284" s="58"/>
      <c r="HM284" s="58"/>
      <c r="HN284" s="58"/>
      <c r="HO284" s="58"/>
      <c r="HP284" s="58"/>
      <c r="HQ284" s="58"/>
      <c r="HR284" s="58"/>
      <c r="HS284" s="58"/>
      <c r="HT284" s="58"/>
      <c r="HU284" s="58"/>
      <c r="HV284" s="58"/>
      <c r="HW284" s="58"/>
      <c r="HX284" s="58"/>
      <c r="HY284" s="58"/>
      <c r="HZ284" s="58"/>
      <c r="IA284" s="58"/>
      <c r="IB284" s="58"/>
      <c r="IC284" s="58"/>
      <c r="ID284" s="58"/>
      <c r="IE284" s="58"/>
      <c r="IF284" s="58"/>
      <c r="IG284" s="58"/>
      <c r="IH284" s="58"/>
      <c r="II284" s="58"/>
      <c r="IJ284" s="58"/>
      <c r="IK284" s="58"/>
      <c r="IL284" s="58"/>
      <c r="IM284" s="58"/>
      <c r="IN284" s="58"/>
      <c r="IO284" s="58"/>
      <c r="IP284" s="58"/>
      <c r="IQ284" s="58"/>
      <c r="IR284" s="58"/>
      <c r="IS284" s="58"/>
    </row>
    <row r="285" spans="1:253" s="840" customFormat="1">
      <c r="A285"/>
      <c r="B285" s="7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58"/>
      <c r="GD285" s="58"/>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58"/>
      <c r="HN285" s="58"/>
      <c r="HO285" s="58"/>
      <c r="HP285" s="58"/>
      <c r="HQ285" s="58"/>
      <c r="HR285" s="58"/>
      <c r="HS285" s="58"/>
      <c r="HT285" s="58"/>
      <c r="HU285" s="58"/>
      <c r="HV285" s="58"/>
      <c r="HW285" s="58"/>
      <c r="HX285" s="58"/>
      <c r="HY285" s="58"/>
      <c r="HZ285" s="58"/>
      <c r="IA285" s="58"/>
      <c r="IB285" s="58"/>
      <c r="IC285" s="58"/>
      <c r="ID285" s="58"/>
      <c r="IE285" s="58"/>
      <c r="IF285" s="58"/>
      <c r="IG285" s="58"/>
      <c r="IH285" s="58"/>
      <c r="II285" s="58"/>
      <c r="IJ285" s="58"/>
      <c r="IK285" s="58"/>
      <c r="IL285" s="58"/>
      <c r="IM285" s="58"/>
      <c r="IN285" s="58"/>
      <c r="IO285" s="58"/>
      <c r="IP285" s="58"/>
      <c r="IQ285" s="58"/>
      <c r="IR285" s="58"/>
      <c r="IS285" s="58"/>
    </row>
    <row r="286" spans="1:253" s="840" customFormat="1">
      <c r="A286"/>
      <c r="B286" s="7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58"/>
      <c r="GD286" s="58"/>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58"/>
      <c r="HN286" s="58"/>
      <c r="HO286" s="58"/>
      <c r="HP286" s="58"/>
      <c r="HQ286" s="58"/>
      <c r="HR286" s="58"/>
      <c r="HS286" s="58"/>
      <c r="HT286" s="58"/>
      <c r="HU286" s="58"/>
      <c r="HV286" s="58"/>
      <c r="HW286" s="58"/>
      <c r="HX286" s="58"/>
      <c r="HY286" s="58"/>
      <c r="HZ286" s="58"/>
      <c r="IA286" s="58"/>
      <c r="IB286" s="58"/>
      <c r="IC286" s="58"/>
      <c r="ID286" s="58"/>
      <c r="IE286" s="58"/>
      <c r="IF286" s="58"/>
      <c r="IG286" s="58"/>
      <c r="IH286" s="58"/>
      <c r="II286" s="58"/>
      <c r="IJ286" s="58"/>
      <c r="IK286" s="58"/>
      <c r="IL286" s="58"/>
      <c r="IM286" s="58"/>
      <c r="IN286" s="58"/>
      <c r="IO286" s="58"/>
      <c r="IP286" s="58"/>
      <c r="IQ286" s="58"/>
      <c r="IR286" s="58"/>
      <c r="IS286" s="58"/>
    </row>
    <row r="287" spans="1:253" s="840" customFormat="1">
      <c r="A287"/>
      <c r="B287" s="7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c r="GC287" s="58"/>
      <c r="GD287" s="58"/>
      <c r="GE287" s="58"/>
      <c r="GF287" s="58"/>
      <c r="GG287" s="58"/>
      <c r="GH287" s="58"/>
      <c r="GI287" s="58"/>
      <c r="GJ287" s="58"/>
      <c r="GK287" s="58"/>
      <c r="GL287" s="58"/>
      <c r="GM287" s="58"/>
      <c r="GN287" s="58"/>
      <c r="GO287" s="58"/>
      <c r="GP287" s="58"/>
      <c r="GQ287" s="58"/>
      <c r="GR287" s="58"/>
      <c r="GS287" s="58"/>
      <c r="GT287" s="58"/>
      <c r="GU287" s="58"/>
      <c r="GV287" s="58"/>
      <c r="GW287" s="58"/>
      <c r="GX287" s="58"/>
      <c r="GY287" s="58"/>
      <c r="GZ287" s="58"/>
      <c r="HA287" s="58"/>
      <c r="HB287" s="58"/>
      <c r="HC287" s="58"/>
      <c r="HD287" s="58"/>
      <c r="HE287" s="58"/>
      <c r="HF287" s="58"/>
      <c r="HG287" s="58"/>
      <c r="HH287" s="58"/>
      <c r="HI287" s="58"/>
      <c r="HJ287" s="58"/>
      <c r="HK287" s="58"/>
      <c r="HL287" s="58"/>
      <c r="HM287" s="58"/>
      <c r="HN287" s="58"/>
      <c r="HO287" s="58"/>
      <c r="HP287" s="58"/>
      <c r="HQ287" s="58"/>
      <c r="HR287" s="58"/>
      <c r="HS287" s="58"/>
      <c r="HT287" s="58"/>
      <c r="HU287" s="58"/>
      <c r="HV287" s="58"/>
      <c r="HW287" s="58"/>
      <c r="HX287" s="58"/>
      <c r="HY287" s="58"/>
      <c r="HZ287" s="58"/>
      <c r="IA287" s="58"/>
      <c r="IB287" s="58"/>
      <c r="IC287" s="58"/>
      <c r="ID287" s="58"/>
      <c r="IE287" s="58"/>
      <c r="IF287" s="58"/>
      <c r="IG287" s="58"/>
      <c r="IH287" s="58"/>
      <c r="II287" s="58"/>
      <c r="IJ287" s="58"/>
      <c r="IK287" s="58"/>
      <c r="IL287" s="58"/>
      <c r="IM287" s="58"/>
      <c r="IN287" s="58"/>
      <c r="IO287" s="58"/>
      <c r="IP287" s="58"/>
      <c r="IQ287" s="58"/>
      <c r="IR287" s="58"/>
      <c r="IS287" s="58"/>
    </row>
    <row r="288" spans="1:253" s="840" customFormat="1">
      <c r="A288"/>
      <c r="B288" s="7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58"/>
      <c r="GC288" s="58"/>
      <c r="GD288" s="58"/>
      <c r="GE288" s="58"/>
      <c r="GF288" s="58"/>
      <c r="GG288" s="58"/>
      <c r="GH288" s="58"/>
      <c r="GI288" s="58"/>
      <c r="GJ288" s="58"/>
      <c r="GK288" s="58"/>
      <c r="GL288" s="58"/>
      <c r="GM288" s="58"/>
      <c r="GN288" s="58"/>
      <c r="GO288" s="58"/>
      <c r="GP288" s="58"/>
      <c r="GQ288" s="58"/>
      <c r="GR288" s="58"/>
      <c r="GS288" s="58"/>
      <c r="GT288" s="58"/>
      <c r="GU288" s="58"/>
      <c r="GV288" s="58"/>
      <c r="GW288" s="58"/>
      <c r="GX288" s="58"/>
      <c r="GY288" s="58"/>
      <c r="GZ288" s="58"/>
      <c r="HA288" s="58"/>
      <c r="HB288" s="58"/>
      <c r="HC288" s="58"/>
      <c r="HD288" s="58"/>
      <c r="HE288" s="58"/>
      <c r="HF288" s="58"/>
      <c r="HG288" s="58"/>
      <c r="HH288" s="58"/>
      <c r="HI288" s="58"/>
      <c r="HJ288" s="58"/>
      <c r="HK288" s="58"/>
      <c r="HL288" s="58"/>
      <c r="HM288" s="58"/>
      <c r="HN288" s="58"/>
      <c r="HO288" s="58"/>
      <c r="HP288" s="58"/>
      <c r="HQ288" s="58"/>
      <c r="HR288" s="58"/>
      <c r="HS288" s="58"/>
      <c r="HT288" s="58"/>
      <c r="HU288" s="58"/>
      <c r="HV288" s="58"/>
      <c r="HW288" s="58"/>
      <c r="HX288" s="58"/>
      <c r="HY288" s="58"/>
      <c r="HZ288" s="58"/>
      <c r="IA288" s="58"/>
      <c r="IB288" s="58"/>
      <c r="IC288" s="58"/>
      <c r="ID288" s="58"/>
      <c r="IE288" s="58"/>
      <c r="IF288" s="58"/>
      <c r="IG288" s="58"/>
      <c r="IH288" s="58"/>
      <c r="II288" s="58"/>
      <c r="IJ288" s="58"/>
      <c r="IK288" s="58"/>
      <c r="IL288" s="58"/>
      <c r="IM288" s="58"/>
      <c r="IN288" s="58"/>
      <c r="IO288" s="58"/>
      <c r="IP288" s="58"/>
      <c r="IQ288" s="58"/>
      <c r="IR288" s="58"/>
      <c r="IS288" s="58"/>
    </row>
    <row r="289" spans="1:253" s="840" customFormat="1">
      <c r="A289"/>
      <c r="B289" s="7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row>
    <row r="290" spans="1:253" s="840" customFormat="1">
      <c r="A290"/>
      <c r="B290" s="7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58"/>
      <c r="GD290" s="58"/>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58"/>
      <c r="HN290" s="58"/>
      <c r="HO290" s="58"/>
      <c r="HP290" s="58"/>
      <c r="HQ290" s="58"/>
      <c r="HR290" s="58"/>
      <c r="HS290" s="58"/>
      <c r="HT290" s="58"/>
      <c r="HU290" s="58"/>
      <c r="HV290" s="58"/>
      <c r="HW290" s="58"/>
      <c r="HX290" s="58"/>
      <c r="HY290" s="58"/>
      <c r="HZ290" s="58"/>
      <c r="IA290" s="58"/>
      <c r="IB290" s="58"/>
      <c r="IC290" s="58"/>
      <c r="ID290" s="58"/>
      <c r="IE290" s="58"/>
      <c r="IF290" s="58"/>
      <c r="IG290" s="58"/>
      <c r="IH290" s="58"/>
      <c r="II290" s="58"/>
      <c r="IJ290" s="58"/>
      <c r="IK290" s="58"/>
      <c r="IL290" s="58"/>
      <c r="IM290" s="58"/>
      <c r="IN290" s="58"/>
      <c r="IO290" s="58"/>
      <c r="IP290" s="58"/>
      <c r="IQ290" s="58"/>
      <c r="IR290" s="58"/>
      <c r="IS290" s="58"/>
    </row>
    <row r="291" spans="1:253" s="840" customFormat="1">
      <c r="A291"/>
      <c r="B291" s="7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58"/>
      <c r="GC291" s="58"/>
      <c r="GD291" s="58"/>
      <c r="GE291" s="58"/>
      <c r="GF291" s="58"/>
      <c r="GG291" s="58"/>
      <c r="GH291" s="58"/>
      <c r="GI291" s="58"/>
      <c r="GJ291" s="58"/>
      <c r="GK291" s="58"/>
      <c r="GL291" s="58"/>
      <c r="GM291" s="58"/>
      <c r="GN291" s="58"/>
      <c r="GO291" s="58"/>
      <c r="GP291" s="58"/>
      <c r="GQ291" s="58"/>
      <c r="GR291" s="58"/>
      <c r="GS291" s="58"/>
      <c r="GT291" s="58"/>
      <c r="GU291" s="58"/>
      <c r="GV291" s="58"/>
      <c r="GW291" s="58"/>
      <c r="GX291" s="58"/>
      <c r="GY291" s="58"/>
      <c r="GZ291" s="58"/>
      <c r="HA291" s="58"/>
      <c r="HB291" s="58"/>
      <c r="HC291" s="58"/>
      <c r="HD291" s="58"/>
      <c r="HE291" s="58"/>
      <c r="HF291" s="58"/>
      <c r="HG291" s="58"/>
      <c r="HH291" s="58"/>
      <c r="HI291" s="58"/>
      <c r="HJ291" s="58"/>
      <c r="HK291" s="58"/>
      <c r="HL291" s="58"/>
      <c r="HM291" s="58"/>
      <c r="HN291" s="58"/>
      <c r="HO291" s="58"/>
      <c r="HP291" s="58"/>
      <c r="HQ291" s="58"/>
      <c r="HR291" s="58"/>
      <c r="HS291" s="58"/>
      <c r="HT291" s="58"/>
      <c r="HU291" s="58"/>
      <c r="HV291" s="58"/>
      <c r="HW291" s="58"/>
      <c r="HX291" s="58"/>
      <c r="HY291" s="58"/>
      <c r="HZ291" s="58"/>
      <c r="IA291" s="58"/>
      <c r="IB291" s="58"/>
      <c r="IC291" s="58"/>
      <c r="ID291" s="58"/>
      <c r="IE291" s="58"/>
      <c r="IF291" s="58"/>
      <c r="IG291" s="58"/>
      <c r="IH291" s="58"/>
      <c r="II291" s="58"/>
      <c r="IJ291" s="58"/>
      <c r="IK291" s="58"/>
      <c r="IL291" s="58"/>
      <c r="IM291" s="58"/>
      <c r="IN291" s="58"/>
      <c r="IO291" s="58"/>
      <c r="IP291" s="58"/>
      <c r="IQ291" s="58"/>
      <c r="IR291" s="58"/>
      <c r="IS291" s="58"/>
    </row>
    <row r="292" spans="1:253" s="840" customFormat="1">
      <c r="A292"/>
      <c r="B292" s="7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58"/>
      <c r="GC292" s="58"/>
      <c r="GD292" s="58"/>
      <c r="GE292" s="58"/>
      <c r="GF292" s="58"/>
      <c r="GG292" s="58"/>
      <c r="GH292" s="58"/>
      <c r="GI292" s="58"/>
      <c r="GJ292" s="58"/>
      <c r="GK292" s="58"/>
      <c r="GL292" s="58"/>
      <c r="GM292" s="58"/>
      <c r="GN292" s="58"/>
      <c r="GO292" s="58"/>
      <c r="GP292" s="58"/>
      <c r="GQ292" s="58"/>
      <c r="GR292" s="58"/>
      <c r="GS292" s="58"/>
      <c r="GT292" s="58"/>
      <c r="GU292" s="58"/>
      <c r="GV292" s="58"/>
      <c r="GW292" s="58"/>
      <c r="GX292" s="58"/>
      <c r="GY292" s="58"/>
      <c r="GZ292" s="58"/>
      <c r="HA292" s="58"/>
      <c r="HB292" s="58"/>
      <c r="HC292" s="58"/>
      <c r="HD292" s="58"/>
      <c r="HE292" s="58"/>
      <c r="HF292" s="58"/>
      <c r="HG292" s="58"/>
      <c r="HH292" s="58"/>
      <c r="HI292" s="58"/>
      <c r="HJ292" s="58"/>
      <c r="HK292" s="58"/>
      <c r="HL292" s="58"/>
      <c r="HM292" s="58"/>
      <c r="HN292" s="58"/>
      <c r="HO292" s="58"/>
      <c r="HP292" s="58"/>
      <c r="HQ292" s="58"/>
      <c r="HR292" s="58"/>
      <c r="HS292" s="58"/>
      <c r="HT292" s="58"/>
      <c r="HU292" s="58"/>
      <c r="HV292" s="58"/>
      <c r="HW292" s="58"/>
      <c r="HX292" s="58"/>
      <c r="HY292" s="58"/>
      <c r="HZ292" s="58"/>
      <c r="IA292" s="58"/>
      <c r="IB292" s="58"/>
      <c r="IC292" s="58"/>
      <c r="ID292" s="58"/>
      <c r="IE292" s="58"/>
      <c r="IF292" s="58"/>
      <c r="IG292" s="58"/>
      <c r="IH292" s="58"/>
      <c r="II292" s="58"/>
      <c r="IJ292" s="58"/>
      <c r="IK292" s="58"/>
      <c r="IL292" s="58"/>
      <c r="IM292" s="58"/>
      <c r="IN292" s="58"/>
      <c r="IO292" s="58"/>
      <c r="IP292" s="58"/>
      <c r="IQ292" s="58"/>
      <c r="IR292" s="58"/>
      <c r="IS292" s="58"/>
    </row>
    <row r="293" spans="1:253" s="840" customFormat="1">
      <c r="A293"/>
      <c r="B293" s="7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58"/>
      <c r="GD293" s="58"/>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58"/>
      <c r="HN293" s="58"/>
      <c r="HO293" s="58"/>
      <c r="HP293" s="58"/>
      <c r="HQ293" s="58"/>
      <c r="HR293" s="58"/>
      <c r="HS293" s="58"/>
      <c r="HT293" s="58"/>
      <c r="HU293" s="58"/>
      <c r="HV293" s="58"/>
      <c r="HW293" s="58"/>
      <c r="HX293" s="58"/>
      <c r="HY293" s="58"/>
      <c r="HZ293" s="58"/>
      <c r="IA293" s="58"/>
      <c r="IB293" s="58"/>
      <c r="IC293" s="58"/>
      <c r="ID293" s="58"/>
      <c r="IE293" s="58"/>
      <c r="IF293" s="58"/>
      <c r="IG293" s="58"/>
      <c r="IH293" s="58"/>
      <c r="II293" s="58"/>
      <c r="IJ293" s="58"/>
      <c r="IK293" s="58"/>
      <c r="IL293" s="58"/>
      <c r="IM293" s="58"/>
      <c r="IN293" s="58"/>
      <c r="IO293" s="58"/>
      <c r="IP293" s="58"/>
      <c r="IQ293" s="58"/>
      <c r="IR293" s="58"/>
      <c r="IS293" s="58"/>
    </row>
    <row r="294" spans="1:253" s="840" customFormat="1">
      <c r="A294"/>
      <c r="B294" s="7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58"/>
      <c r="GD294" s="58"/>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58"/>
      <c r="HN294" s="58"/>
      <c r="HO294" s="58"/>
      <c r="HP294" s="58"/>
      <c r="HQ294" s="58"/>
      <c r="HR294" s="58"/>
      <c r="HS294" s="58"/>
      <c r="HT294" s="58"/>
      <c r="HU294" s="58"/>
      <c r="HV294" s="58"/>
      <c r="HW294" s="58"/>
      <c r="HX294" s="58"/>
      <c r="HY294" s="58"/>
      <c r="HZ294" s="58"/>
      <c r="IA294" s="58"/>
      <c r="IB294" s="58"/>
      <c r="IC294" s="58"/>
      <c r="ID294" s="58"/>
      <c r="IE294" s="58"/>
      <c r="IF294" s="58"/>
      <c r="IG294" s="58"/>
      <c r="IH294" s="58"/>
      <c r="II294" s="58"/>
      <c r="IJ294" s="58"/>
      <c r="IK294" s="58"/>
      <c r="IL294" s="58"/>
      <c r="IM294" s="58"/>
      <c r="IN294" s="58"/>
      <c r="IO294" s="58"/>
      <c r="IP294" s="58"/>
      <c r="IQ294" s="58"/>
      <c r="IR294" s="58"/>
      <c r="IS294" s="58"/>
    </row>
    <row r="295" spans="1:253" s="840" customFormat="1">
      <c r="A295"/>
      <c r="B295" s="7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c r="ID295" s="58"/>
      <c r="IE295" s="58"/>
      <c r="IF295" s="58"/>
      <c r="IG295" s="58"/>
      <c r="IH295" s="58"/>
      <c r="II295" s="58"/>
      <c r="IJ295" s="58"/>
      <c r="IK295" s="58"/>
      <c r="IL295" s="58"/>
      <c r="IM295" s="58"/>
      <c r="IN295" s="58"/>
      <c r="IO295" s="58"/>
      <c r="IP295" s="58"/>
      <c r="IQ295" s="58"/>
      <c r="IR295" s="58"/>
      <c r="IS295" s="58"/>
    </row>
    <row r="296" spans="1:253" s="840" customFormat="1">
      <c r="A296"/>
      <c r="B296" s="7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c r="ID296" s="58"/>
      <c r="IE296" s="58"/>
      <c r="IF296" s="58"/>
      <c r="IG296" s="58"/>
      <c r="IH296" s="58"/>
      <c r="II296" s="58"/>
      <c r="IJ296" s="58"/>
      <c r="IK296" s="58"/>
      <c r="IL296" s="58"/>
      <c r="IM296" s="58"/>
      <c r="IN296" s="58"/>
      <c r="IO296" s="58"/>
      <c r="IP296" s="58"/>
      <c r="IQ296" s="58"/>
      <c r="IR296" s="58"/>
      <c r="IS296" s="58"/>
    </row>
    <row r="297" spans="1:253" s="840" customFormat="1">
      <c r="A297"/>
      <c r="B297" s="7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58"/>
      <c r="HN297" s="58"/>
      <c r="HO297" s="58"/>
      <c r="HP297" s="58"/>
      <c r="HQ297" s="58"/>
      <c r="HR297" s="58"/>
      <c r="HS297" s="58"/>
      <c r="HT297" s="58"/>
      <c r="HU297" s="58"/>
      <c r="HV297" s="58"/>
      <c r="HW297" s="58"/>
      <c r="HX297" s="58"/>
      <c r="HY297" s="58"/>
      <c r="HZ297" s="58"/>
      <c r="IA297" s="58"/>
      <c r="IB297" s="58"/>
      <c r="IC297" s="58"/>
      <c r="ID297" s="58"/>
      <c r="IE297" s="58"/>
      <c r="IF297" s="58"/>
      <c r="IG297" s="58"/>
      <c r="IH297" s="58"/>
      <c r="II297" s="58"/>
      <c r="IJ297" s="58"/>
      <c r="IK297" s="58"/>
      <c r="IL297" s="58"/>
      <c r="IM297" s="58"/>
      <c r="IN297" s="58"/>
      <c r="IO297" s="58"/>
      <c r="IP297" s="58"/>
      <c r="IQ297" s="58"/>
      <c r="IR297" s="58"/>
      <c r="IS297" s="58"/>
    </row>
    <row r="298" spans="1:253" s="840" customFormat="1">
      <c r="A298"/>
      <c r="B298" s="7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58"/>
      <c r="HN298" s="58"/>
      <c r="HO298" s="58"/>
      <c r="HP298" s="58"/>
      <c r="HQ298" s="58"/>
      <c r="HR298" s="58"/>
      <c r="HS298" s="58"/>
      <c r="HT298" s="58"/>
      <c r="HU298" s="58"/>
      <c r="HV298" s="58"/>
      <c r="HW298" s="58"/>
      <c r="HX298" s="58"/>
      <c r="HY298" s="58"/>
      <c r="HZ298" s="58"/>
      <c r="IA298" s="58"/>
      <c r="IB298" s="58"/>
      <c r="IC298" s="58"/>
      <c r="ID298" s="58"/>
      <c r="IE298" s="58"/>
      <c r="IF298" s="58"/>
      <c r="IG298" s="58"/>
      <c r="IH298" s="58"/>
      <c r="II298" s="58"/>
      <c r="IJ298" s="58"/>
      <c r="IK298" s="58"/>
      <c r="IL298" s="58"/>
      <c r="IM298" s="58"/>
      <c r="IN298" s="58"/>
      <c r="IO298" s="58"/>
      <c r="IP298" s="58"/>
      <c r="IQ298" s="58"/>
      <c r="IR298" s="58"/>
      <c r="IS298" s="58"/>
    </row>
    <row r="299" spans="1:253" s="840" customFormat="1">
      <c r="A299"/>
      <c r="B299" s="7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58"/>
      <c r="GC299" s="58"/>
      <c r="GD299" s="58"/>
      <c r="GE299" s="58"/>
      <c r="GF299" s="58"/>
      <c r="GG299" s="58"/>
      <c r="GH299" s="58"/>
      <c r="GI299" s="58"/>
      <c r="GJ299" s="58"/>
      <c r="GK299" s="58"/>
      <c r="GL299" s="58"/>
      <c r="GM299" s="58"/>
      <c r="GN299" s="58"/>
      <c r="GO299" s="58"/>
      <c r="GP299" s="58"/>
      <c r="GQ299" s="58"/>
      <c r="GR299" s="58"/>
      <c r="GS299" s="58"/>
      <c r="GT299" s="58"/>
      <c r="GU299" s="58"/>
      <c r="GV299" s="58"/>
      <c r="GW299" s="58"/>
      <c r="GX299" s="58"/>
      <c r="GY299" s="58"/>
      <c r="GZ299" s="58"/>
      <c r="HA299" s="58"/>
      <c r="HB299" s="58"/>
      <c r="HC299" s="58"/>
      <c r="HD299" s="58"/>
      <c r="HE299" s="58"/>
      <c r="HF299" s="58"/>
      <c r="HG299" s="58"/>
      <c r="HH299" s="58"/>
      <c r="HI299" s="58"/>
      <c r="HJ299" s="58"/>
      <c r="HK299" s="58"/>
      <c r="HL299" s="58"/>
      <c r="HM299" s="58"/>
      <c r="HN299" s="58"/>
      <c r="HO299" s="58"/>
      <c r="HP299" s="58"/>
      <c r="HQ299" s="58"/>
      <c r="HR299" s="58"/>
      <c r="HS299" s="58"/>
      <c r="HT299" s="58"/>
      <c r="HU299" s="58"/>
      <c r="HV299" s="58"/>
      <c r="HW299" s="58"/>
      <c r="HX299" s="58"/>
      <c r="HY299" s="58"/>
      <c r="HZ299" s="58"/>
      <c r="IA299" s="58"/>
      <c r="IB299" s="58"/>
      <c r="IC299" s="58"/>
      <c r="ID299" s="58"/>
      <c r="IE299" s="58"/>
      <c r="IF299" s="58"/>
      <c r="IG299" s="58"/>
      <c r="IH299" s="58"/>
      <c r="II299" s="58"/>
      <c r="IJ299" s="58"/>
      <c r="IK299" s="58"/>
      <c r="IL299" s="58"/>
      <c r="IM299" s="58"/>
      <c r="IN299" s="58"/>
      <c r="IO299" s="58"/>
      <c r="IP299" s="58"/>
      <c r="IQ299" s="58"/>
      <c r="IR299" s="58"/>
      <c r="IS299" s="58"/>
    </row>
    <row r="300" spans="1:253" s="840" customFormat="1">
      <c r="A300"/>
      <c r="B300" s="7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c r="ID300" s="58"/>
      <c r="IE300" s="58"/>
      <c r="IF300" s="58"/>
      <c r="IG300" s="58"/>
      <c r="IH300" s="58"/>
      <c r="II300" s="58"/>
      <c r="IJ300" s="58"/>
      <c r="IK300" s="58"/>
      <c r="IL300" s="58"/>
      <c r="IM300" s="58"/>
      <c r="IN300" s="58"/>
      <c r="IO300" s="58"/>
      <c r="IP300" s="58"/>
      <c r="IQ300" s="58"/>
      <c r="IR300" s="58"/>
      <c r="IS300" s="58"/>
    </row>
    <row r="301" spans="1:253" s="840" customFormat="1">
      <c r="A301"/>
      <c r="B301" s="7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c r="ID301" s="58"/>
      <c r="IE301" s="58"/>
      <c r="IF301" s="58"/>
      <c r="IG301" s="58"/>
      <c r="IH301" s="58"/>
      <c r="II301" s="58"/>
      <c r="IJ301" s="58"/>
      <c r="IK301" s="58"/>
      <c r="IL301" s="58"/>
      <c r="IM301" s="58"/>
      <c r="IN301" s="58"/>
      <c r="IO301" s="58"/>
      <c r="IP301" s="58"/>
      <c r="IQ301" s="58"/>
      <c r="IR301" s="58"/>
      <c r="IS301" s="58"/>
    </row>
    <row r="302" spans="1:253" s="840" customFormat="1">
      <c r="A302"/>
      <c r="B302" s="7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58"/>
      <c r="GD302" s="58"/>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58"/>
      <c r="HN302" s="58"/>
      <c r="HO302" s="58"/>
      <c r="HP302" s="58"/>
      <c r="HQ302" s="58"/>
      <c r="HR302" s="58"/>
      <c r="HS302" s="58"/>
      <c r="HT302" s="58"/>
      <c r="HU302" s="58"/>
      <c r="HV302" s="58"/>
      <c r="HW302" s="58"/>
      <c r="HX302" s="58"/>
      <c r="HY302" s="58"/>
      <c r="HZ302" s="58"/>
      <c r="IA302" s="58"/>
      <c r="IB302" s="58"/>
      <c r="IC302" s="58"/>
      <c r="ID302" s="58"/>
      <c r="IE302" s="58"/>
      <c r="IF302" s="58"/>
      <c r="IG302" s="58"/>
      <c r="IH302" s="58"/>
      <c r="II302" s="58"/>
      <c r="IJ302" s="58"/>
      <c r="IK302" s="58"/>
      <c r="IL302" s="58"/>
      <c r="IM302" s="58"/>
      <c r="IN302" s="58"/>
      <c r="IO302" s="58"/>
      <c r="IP302" s="58"/>
      <c r="IQ302" s="58"/>
      <c r="IR302" s="58"/>
      <c r="IS302" s="58"/>
    </row>
    <row r="303" spans="1:253">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8"/>
      <c r="DJ303" s="78"/>
      <c r="DK303" s="78"/>
      <c r="DL303" s="78"/>
      <c r="DM303" s="78"/>
      <c r="DN303" s="78"/>
      <c r="DO303" s="78"/>
      <c r="DP303" s="78"/>
      <c r="DQ303" s="78"/>
      <c r="DR303" s="78"/>
      <c r="DS303" s="78"/>
      <c r="DT303" s="78"/>
      <c r="DU303" s="78"/>
      <c r="DV303" s="78"/>
      <c r="DW303" s="78"/>
      <c r="DX303" s="78"/>
      <c r="DY303" s="78"/>
      <c r="DZ303" s="78"/>
      <c r="EA303" s="78"/>
      <c r="EB303" s="78"/>
      <c r="EC303" s="78"/>
      <c r="ED303" s="78"/>
      <c r="EE303" s="78"/>
      <c r="EF303" s="78"/>
      <c r="EG303" s="78"/>
      <c r="EH303" s="78"/>
      <c r="EI303" s="78"/>
      <c r="EJ303" s="78"/>
      <c r="EK303" s="78"/>
      <c r="EL303" s="78"/>
      <c r="EM303" s="78"/>
      <c r="EN303" s="78"/>
      <c r="EO303" s="78"/>
      <c r="EP303" s="78"/>
      <c r="EQ303" s="78"/>
      <c r="ER303" s="78"/>
      <c r="ES303" s="78"/>
      <c r="ET303" s="78"/>
      <c r="EU303" s="78"/>
      <c r="EV303" s="78"/>
      <c r="EW303" s="78"/>
      <c r="EX303" s="78"/>
      <c r="EY303" s="78"/>
      <c r="EZ303" s="78"/>
      <c r="FA303" s="78"/>
      <c r="FB303" s="78"/>
      <c r="FC303" s="78"/>
      <c r="FD303" s="78"/>
      <c r="FE303" s="78"/>
      <c r="FF303" s="78"/>
      <c r="FG303" s="78"/>
      <c r="FH303" s="78"/>
      <c r="FI303" s="78"/>
      <c r="FJ303" s="78"/>
      <c r="FK303" s="78"/>
      <c r="FL303" s="78"/>
      <c r="FM303" s="78"/>
      <c r="FN303" s="78"/>
      <c r="FO303" s="78"/>
      <c r="FP303" s="78"/>
      <c r="FQ303" s="78"/>
      <c r="FR303" s="78"/>
      <c r="FS303" s="78"/>
      <c r="FT303" s="78"/>
      <c r="FU303" s="78"/>
      <c r="FV303" s="78"/>
      <c r="FW303" s="78"/>
      <c r="FX303" s="78"/>
      <c r="FY303" s="78"/>
      <c r="FZ303" s="78"/>
      <c r="GA303" s="78"/>
      <c r="GB303" s="78"/>
      <c r="GC303" s="78"/>
      <c r="GD303" s="78"/>
      <c r="GE303" s="78"/>
      <c r="GF303" s="78"/>
      <c r="GG303" s="78"/>
      <c r="GH303" s="78"/>
      <c r="GI303" s="78"/>
      <c r="GJ303" s="78"/>
      <c r="GK303" s="78"/>
      <c r="GL303" s="78"/>
      <c r="GM303" s="78"/>
      <c r="GN303" s="78"/>
      <c r="GO303" s="78"/>
      <c r="GP303" s="78"/>
      <c r="GQ303" s="78"/>
      <c r="GR303" s="78"/>
      <c r="GS303" s="78"/>
      <c r="GT303" s="78"/>
      <c r="GU303" s="78"/>
      <c r="GV303" s="78"/>
      <c r="GW303" s="78"/>
      <c r="GX303" s="78"/>
      <c r="GY303" s="78"/>
      <c r="GZ303" s="78"/>
      <c r="HA303" s="78"/>
      <c r="HB303" s="78"/>
      <c r="HC303" s="78"/>
      <c r="HD303" s="78"/>
      <c r="HE303" s="78"/>
      <c r="HF303" s="78"/>
      <c r="HG303" s="78"/>
      <c r="HH303" s="78"/>
      <c r="HI303" s="78"/>
      <c r="HJ303" s="78"/>
      <c r="HK303" s="78"/>
      <c r="HL303" s="78"/>
      <c r="HM303" s="78"/>
      <c r="HN303" s="78"/>
      <c r="HO303" s="78"/>
      <c r="HP303" s="78"/>
      <c r="HQ303" s="78"/>
      <c r="HR303" s="78"/>
      <c r="HS303" s="78"/>
      <c r="HT303" s="78"/>
      <c r="HU303" s="78"/>
      <c r="HV303" s="78"/>
      <c r="HW303" s="78"/>
      <c r="HX303" s="78"/>
      <c r="HY303" s="78"/>
      <c r="HZ303" s="78"/>
      <c r="IA303" s="78"/>
      <c r="IB303" s="78"/>
      <c r="IC303" s="78"/>
      <c r="ID303" s="78"/>
      <c r="IE303" s="78"/>
      <c r="IF303" s="78"/>
      <c r="IG303" s="78"/>
      <c r="IH303" s="78"/>
      <c r="II303" s="78"/>
      <c r="IJ303" s="78"/>
      <c r="IK303" s="78"/>
      <c r="IL303" s="78"/>
      <c r="IM303" s="78"/>
      <c r="IN303" s="78"/>
      <c r="IO303" s="78"/>
      <c r="IP303" s="78"/>
      <c r="IQ303" s="78"/>
      <c r="IR303" s="78"/>
      <c r="IS303" s="78"/>
    </row>
    <row r="304" spans="1:253">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8"/>
      <c r="DJ304" s="78"/>
      <c r="DK304" s="78"/>
      <c r="DL304" s="78"/>
      <c r="DM304" s="78"/>
      <c r="DN304" s="78"/>
      <c r="DO304" s="78"/>
      <c r="DP304" s="78"/>
      <c r="DQ304" s="78"/>
      <c r="DR304" s="78"/>
      <c r="DS304" s="78"/>
      <c r="DT304" s="78"/>
      <c r="DU304" s="78"/>
      <c r="DV304" s="78"/>
      <c r="DW304" s="78"/>
      <c r="DX304" s="78"/>
      <c r="DY304" s="78"/>
      <c r="DZ304" s="78"/>
      <c r="EA304" s="78"/>
      <c r="EB304" s="78"/>
      <c r="EC304" s="78"/>
      <c r="ED304" s="78"/>
      <c r="EE304" s="78"/>
      <c r="EF304" s="78"/>
      <c r="EG304" s="78"/>
      <c r="EH304" s="78"/>
      <c r="EI304" s="78"/>
      <c r="EJ304" s="78"/>
      <c r="EK304" s="78"/>
      <c r="EL304" s="78"/>
      <c r="EM304" s="78"/>
      <c r="EN304" s="78"/>
      <c r="EO304" s="78"/>
      <c r="EP304" s="78"/>
      <c r="EQ304" s="78"/>
      <c r="ER304" s="78"/>
      <c r="ES304" s="78"/>
      <c r="ET304" s="78"/>
      <c r="EU304" s="78"/>
      <c r="EV304" s="78"/>
      <c r="EW304" s="78"/>
      <c r="EX304" s="78"/>
      <c r="EY304" s="78"/>
      <c r="EZ304" s="78"/>
      <c r="FA304" s="78"/>
      <c r="FB304" s="78"/>
      <c r="FC304" s="78"/>
      <c r="FD304" s="78"/>
      <c r="FE304" s="78"/>
      <c r="FF304" s="78"/>
      <c r="FG304" s="78"/>
      <c r="FH304" s="78"/>
      <c r="FI304" s="78"/>
      <c r="FJ304" s="78"/>
      <c r="FK304" s="78"/>
      <c r="FL304" s="78"/>
      <c r="FM304" s="78"/>
      <c r="FN304" s="78"/>
      <c r="FO304" s="78"/>
      <c r="FP304" s="78"/>
      <c r="FQ304" s="78"/>
      <c r="FR304" s="78"/>
      <c r="FS304" s="78"/>
      <c r="FT304" s="78"/>
      <c r="FU304" s="78"/>
      <c r="FV304" s="78"/>
      <c r="FW304" s="78"/>
      <c r="FX304" s="78"/>
      <c r="FY304" s="78"/>
      <c r="FZ304" s="78"/>
      <c r="GA304" s="78"/>
      <c r="GB304" s="78"/>
      <c r="GC304" s="78"/>
      <c r="GD304" s="78"/>
      <c r="GE304" s="78"/>
      <c r="GF304" s="78"/>
      <c r="GG304" s="78"/>
      <c r="GH304" s="78"/>
      <c r="GI304" s="78"/>
      <c r="GJ304" s="78"/>
      <c r="GK304" s="78"/>
      <c r="GL304" s="78"/>
      <c r="GM304" s="78"/>
      <c r="GN304" s="78"/>
      <c r="GO304" s="78"/>
      <c r="GP304" s="78"/>
      <c r="GQ304" s="78"/>
      <c r="GR304" s="78"/>
      <c r="GS304" s="78"/>
      <c r="GT304" s="78"/>
      <c r="GU304" s="78"/>
      <c r="GV304" s="78"/>
      <c r="GW304" s="78"/>
      <c r="GX304" s="78"/>
      <c r="GY304" s="78"/>
      <c r="GZ304" s="78"/>
      <c r="HA304" s="78"/>
      <c r="HB304" s="78"/>
      <c r="HC304" s="78"/>
      <c r="HD304" s="78"/>
      <c r="HE304" s="78"/>
      <c r="HF304" s="78"/>
      <c r="HG304" s="78"/>
      <c r="HH304" s="78"/>
      <c r="HI304" s="78"/>
      <c r="HJ304" s="78"/>
      <c r="HK304" s="78"/>
      <c r="HL304" s="78"/>
      <c r="HM304" s="78"/>
      <c r="HN304" s="78"/>
      <c r="HO304" s="78"/>
      <c r="HP304" s="78"/>
      <c r="HQ304" s="78"/>
      <c r="HR304" s="78"/>
      <c r="HS304" s="78"/>
      <c r="HT304" s="78"/>
      <c r="HU304" s="78"/>
      <c r="HV304" s="78"/>
      <c r="HW304" s="78"/>
      <c r="HX304" s="78"/>
      <c r="HY304" s="78"/>
      <c r="HZ304" s="78"/>
      <c r="IA304" s="78"/>
      <c r="IB304" s="78"/>
      <c r="IC304" s="78"/>
      <c r="ID304" s="78"/>
      <c r="IE304" s="78"/>
      <c r="IF304" s="78"/>
      <c r="IG304" s="78"/>
      <c r="IH304" s="78"/>
      <c r="II304" s="78"/>
      <c r="IJ304" s="78"/>
      <c r="IK304" s="78"/>
      <c r="IL304" s="78"/>
      <c r="IM304" s="78"/>
      <c r="IN304" s="78"/>
      <c r="IO304" s="78"/>
      <c r="IP304" s="78"/>
      <c r="IQ304" s="78"/>
      <c r="IR304" s="78"/>
      <c r="IS304" s="7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U852"/>
  <sheetViews>
    <sheetView workbookViewId="0">
      <pane xSplit="1" ySplit="5" topLeftCell="W6" activePane="bottomRight" state="frozen"/>
      <selection pane="topRight" activeCell="B1" sqref="B1"/>
      <selection pane="bottomLeft" activeCell="A6" sqref="A6"/>
      <selection pane="bottomRight" activeCell="W18" sqref="W18"/>
    </sheetView>
  </sheetViews>
  <sheetFormatPr baseColWidth="10" defaultRowHeight="12.75"/>
  <cols>
    <col min="1" max="1" width="85.7109375" customWidth="1"/>
    <col min="256" max="256" width="10.7109375" customWidth="1"/>
    <col min="257" max="257" width="85.7109375" customWidth="1"/>
    <col min="512" max="512" width="10.7109375" customWidth="1"/>
    <col min="513" max="513" width="85.7109375" customWidth="1"/>
    <col min="768" max="768" width="10.7109375" customWidth="1"/>
    <col min="769" max="769" width="85.7109375" customWidth="1"/>
    <col min="1024" max="1024" width="10.7109375" customWidth="1"/>
    <col min="1025" max="1025" width="85.7109375" customWidth="1"/>
    <col min="1280" max="1280" width="10.7109375" customWidth="1"/>
    <col min="1281" max="1281" width="85.7109375" customWidth="1"/>
    <col min="1536" max="1536" width="10.7109375" customWidth="1"/>
    <col min="1537" max="1537" width="85.7109375" customWidth="1"/>
    <col min="1792" max="1792" width="10.7109375" customWidth="1"/>
    <col min="1793" max="1793" width="85.7109375" customWidth="1"/>
    <col min="2048" max="2048" width="10.7109375" customWidth="1"/>
    <col min="2049" max="2049" width="85.7109375" customWidth="1"/>
    <col min="2304" max="2304" width="10.7109375" customWidth="1"/>
    <col min="2305" max="2305" width="85.7109375" customWidth="1"/>
    <col min="2560" max="2560" width="10.7109375" customWidth="1"/>
    <col min="2561" max="2561" width="85.7109375" customWidth="1"/>
    <col min="2816" max="2816" width="10.7109375" customWidth="1"/>
    <col min="2817" max="2817" width="85.7109375" customWidth="1"/>
    <col min="3072" max="3072" width="10.7109375" customWidth="1"/>
    <col min="3073" max="3073" width="85.7109375" customWidth="1"/>
    <col min="3328" max="3328" width="10.7109375" customWidth="1"/>
    <col min="3329" max="3329" width="85.7109375" customWidth="1"/>
    <col min="3584" max="3584" width="10.7109375" customWidth="1"/>
    <col min="3585" max="3585" width="85.7109375" customWidth="1"/>
    <col min="3840" max="3840" width="10.7109375" customWidth="1"/>
    <col min="3841" max="3841" width="85.7109375" customWidth="1"/>
    <col min="4096" max="4096" width="10.7109375" customWidth="1"/>
    <col min="4097" max="4097" width="85.7109375" customWidth="1"/>
    <col min="4352" max="4352" width="10.7109375" customWidth="1"/>
    <col min="4353" max="4353" width="85.7109375" customWidth="1"/>
    <col min="4608" max="4608" width="10.7109375" customWidth="1"/>
    <col min="4609" max="4609" width="85.7109375" customWidth="1"/>
    <col min="4864" max="4864" width="10.7109375" customWidth="1"/>
    <col min="4865" max="4865" width="85.7109375" customWidth="1"/>
    <col min="5120" max="5120" width="10.7109375" customWidth="1"/>
    <col min="5121" max="5121" width="85.7109375" customWidth="1"/>
    <col min="5376" max="5376" width="10.7109375" customWidth="1"/>
    <col min="5377" max="5377" width="85.7109375" customWidth="1"/>
    <col min="5632" max="5632" width="10.7109375" customWidth="1"/>
    <col min="5633" max="5633" width="85.7109375" customWidth="1"/>
    <col min="5888" max="5888" width="10.7109375" customWidth="1"/>
    <col min="5889" max="5889" width="85.7109375" customWidth="1"/>
    <col min="6144" max="6144" width="10.7109375" customWidth="1"/>
    <col min="6145" max="6145" width="85.7109375" customWidth="1"/>
    <col min="6400" max="6400" width="10.7109375" customWidth="1"/>
    <col min="6401" max="6401" width="85.7109375" customWidth="1"/>
    <col min="6656" max="6656" width="10.7109375" customWidth="1"/>
    <col min="6657" max="6657" width="85.7109375" customWidth="1"/>
    <col min="6912" max="6912" width="10.7109375" customWidth="1"/>
    <col min="6913" max="6913" width="85.7109375" customWidth="1"/>
    <col min="7168" max="7168" width="10.7109375" customWidth="1"/>
    <col min="7169" max="7169" width="85.7109375" customWidth="1"/>
    <col min="7424" max="7424" width="10.7109375" customWidth="1"/>
    <col min="7425" max="7425" width="85.7109375" customWidth="1"/>
    <col min="7680" max="7680" width="10.7109375" customWidth="1"/>
    <col min="7681" max="7681" width="85.7109375" customWidth="1"/>
    <col min="7936" max="7936" width="10.7109375" customWidth="1"/>
    <col min="7937" max="7937" width="85.7109375" customWidth="1"/>
    <col min="8192" max="8192" width="10.7109375" customWidth="1"/>
    <col min="8193" max="8193" width="85.7109375" customWidth="1"/>
    <col min="8448" max="8448" width="10.7109375" customWidth="1"/>
    <col min="8449" max="8449" width="85.7109375" customWidth="1"/>
    <col min="8704" max="8704" width="10.7109375" customWidth="1"/>
    <col min="8705" max="8705" width="85.7109375" customWidth="1"/>
    <col min="8960" max="8960" width="10.7109375" customWidth="1"/>
    <col min="8961" max="8961" width="85.7109375" customWidth="1"/>
    <col min="9216" max="9216" width="10.7109375" customWidth="1"/>
    <col min="9217" max="9217" width="85.7109375" customWidth="1"/>
    <col min="9472" max="9472" width="10.7109375" customWidth="1"/>
    <col min="9473" max="9473" width="85.7109375" customWidth="1"/>
    <col min="9728" max="9728" width="10.7109375" customWidth="1"/>
    <col min="9729" max="9729" width="85.7109375" customWidth="1"/>
    <col min="9984" max="9984" width="10.7109375" customWidth="1"/>
    <col min="9985" max="9985" width="85.7109375" customWidth="1"/>
    <col min="10240" max="10240" width="10.7109375" customWidth="1"/>
    <col min="10241" max="10241" width="85.7109375" customWidth="1"/>
    <col min="10496" max="10496" width="10.7109375" customWidth="1"/>
    <col min="10497" max="10497" width="85.7109375" customWidth="1"/>
    <col min="10752" max="10752" width="10.7109375" customWidth="1"/>
    <col min="10753" max="10753" width="85.7109375" customWidth="1"/>
    <col min="11008" max="11008" width="10.7109375" customWidth="1"/>
    <col min="11009" max="11009" width="85.7109375" customWidth="1"/>
    <col min="11264" max="11264" width="10.7109375" customWidth="1"/>
    <col min="11265" max="11265" width="85.7109375" customWidth="1"/>
    <col min="11520" max="11520" width="10.7109375" customWidth="1"/>
    <col min="11521" max="11521" width="85.7109375" customWidth="1"/>
    <col min="11776" max="11776" width="10.7109375" customWidth="1"/>
    <col min="11777" max="11777" width="85.7109375" customWidth="1"/>
    <col min="12032" max="12032" width="10.7109375" customWidth="1"/>
    <col min="12033" max="12033" width="85.7109375" customWidth="1"/>
    <col min="12288" max="12288" width="10.7109375" customWidth="1"/>
    <col min="12289" max="12289" width="85.7109375" customWidth="1"/>
    <col min="12544" max="12544" width="10.7109375" customWidth="1"/>
    <col min="12545" max="12545" width="85.7109375" customWidth="1"/>
    <col min="12800" max="12800" width="10.7109375" customWidth="1"/>
    <col min="12801" max="12801" width="85.7109375" customWidth="1"/>
    <col min="13056" max="13056" width="10.7109375" customWidth="1"/>
    <col min="13057" max="13057" width="85.7109375" customWidth="1"/>
    <col min="13312" max="13312" width="10.7109375" customWidth="1"/>
    <col min="13313" max="13313" width="85.7109375" customWidth="1"/>
    <col min="13568" max="13568" width="10.7109375" customWidth="1"/>
    <col min="13569" max="13569" width="85.7109375" customWidth="1"/>
    <col min="13824" max="13824" width="10.7109375" customWidth="1"/>
    <col min="13825" max="13825" width="85.7109375" customWidth="1"/>
    <col min="14080" max="14080" width="10.7109375" customWidth="1"/>
    <col min="14081" max="14081" width="85.7109375" customWidth="1"/>
    <col min="14336" max="14336" width="10.7109375" customWidth="1"/>
    <col min="14337" max="14337" width="85.7109375" customWidth="1"/>
    <col min="14592" max="14592" width="10.7109375" customWidth="1"/>
    <col min="14593" max="14593" width="85.7109375" customWidth="1"/>
    <col min="14848" max="14848" width="10.7109375" customWidth="1"/>
    <col min="14849" max="14849" width="85.7109375" customWidth="1"/>
    <col min="15104" max="15104" width="10.7109375" customWidth="1"/>
    <col min="15105" max="15105" width="85.7109375" customWidth="1"/>
    <col min="15360" max="15360" width="10.7109375" customWidth="1"/>
    <col min="15361" max="15361" width="85.7109375" customWidth="1"/>
    <col min="15616" max="15616" width="10.7109375" customWidth="1"/>
    <col min="15617" max="15617" width="85.7109375" customWidth="1"/>
    <col min="15872" max="15872" width="10.7109375" customWidth="1"/>
    <col min="15873" max="15873" width="85.7109375" customWidth="1"/>
    <col min="16128" max="16128" width="10.7109375" customWidth="1"/>
    <col min="16129" max="16129" width="85.7109375" customWidth="1"/>
  </cols>
  <sheetData>
    <row r="1" spans="1:255" ht="20.25">
      <c r="A1" s="74" t="s">
        <v>132</v>
      </c>
    </row>
    <row r="2" spans="1:255">
      <c r="A2" s="69"/>
    </row>
    <row r="3" spans="1:255" ht="15.75">
      <c r="A3" s="72" t="s">
        <v>109</v>
      </c>
    </row>
    <row r="4" spans="1:255">
      <c r="A4" s="75" t="s">
        <v>212</v>
      </c>
    </row>
    <row r="5" spans="1:255" ht="15">
      <c r="B5" s="839">
        <v>1995</v>
      </c>
      <c r="C5" s="839">
        <v>1996</v>
      </c>
      <c r="D5" s="839">
        <v>1997</v>
      </c>
      <c r="E5" s="839">
        <v>1998</v>
      </c>
      <c r="F5" s="839">
        <v>1999</v>
      </c>
      <c r="G5" s="839">
        <v>2000</v>
      </c>
      <c r="H5" s="839">
        <v>2001</v>
      </c>
      <c r="I5" s="839">
        <v>2002</v>
      </c>
      <c r="J5" s="839">
        <v>2003</v>
      </c>
      <c r="K5" s="839">
        <v>2004</v>
      </c>
      <c r="L5" s="839">
        <v>2005</v>
      </c>
      <c r="M5" s="839">
        <v>2006</v>
      </c>
      <c r="N5" s="839">
        <v>2007</v>
      </c>
      <c r="O5" s="839">
        <v>2008</v>
      </c>
      <c r="P5" s="839">
        <v>2009</v>
      </c>
      <c r="Q5" s="839">
        <v>2010</v>
      </c>
      <c r="R5" s="839">
        <v>2011</v>
      </c>
      <c r="S5" s="839">
        <v>2012</v>
      </c>
      <c r="T5" s="839">
        <v>2013</v>
      </c>
      <c r="U5" s="839">
        <v>2014</v>
      </c>
      <c r="V5" s="839">
        <v>2015</v>
      </c>
      <c r="W5" s="839">
        <v>2016</v>
      </c>
      <c r="X5" s="839">
        <v>2017</v>
      </c>
      <c r="Y5" s="839">
        <v>2018</v>
      </c>
      <c r="Z5" s="839">
        <v>2019</v>
      </c>
      <c r="AA5" s="839">
        <v>2020</v>
      </c>
      <c r="AB5" s="839">
        <v>2021</v>
      </c>
      <c r="AC5" s="839">
        <v>2022</v>
      </c>
      <c r="AD5" s="839"/>
      <c r="AE5" s="839"/>
      <c r="AF5" s="839"/>
      <c r="AG5" s="839"/>
      <c r="AH5" s="839"/>
      <c r="AI5" s="839"/>
      <c r="AJ5" s="839"/>
      <c r="AK5" s="839"/>
      <c r="AL5" s="839"/>
      <c r="AM5" s="839"/>
      <c r="AN5" s="839"/>
      <c r="AO5" s="839"/>
      <c r="AP5" s="839"/>
      <c r="AQ5" s="839"/>
      <c r="AR5" s="839"/>
      <c r="AS5" s="839"/>
      <c r="AT5" s="839"/>
      <c r="AU5" s="839"/>
      <c r="AV5" s="839"/>
      <c r="AW5" s="839"/>
      <c r="AX5" s="839"/>
      <c r="AY5" s="839"/>
      <c r="AZ5" s="839"/>
      <c r="BA5" s="839"/>
      <c r="BB5" s="839"/>
      <c r="BC5" s="839"/>
      <c r="BD5" s="839"/>
      <c r="BE5" s="839"/>
      <c r="BF5" s="839"/>
      <c r="BG5" s="839"/>
      <c r="BH5" s="839"/>
      <c r="BI5" s="839"/>
      <c r="BJ5" s="839"/>
      <c r="BK5" s="839"/>
      <c r="BL5" s="839"/>
      <c r="BM5" s="839"/>
      <c r="BN5" s="839"/>
      <c r="BO5" s="839"/>
      <c r="BP5" s="839"/>
      <c r="BQ5" s="839"/>
      <c r="BR5" s="839"/>
      <c r="BS5" s="839"/>
      <c r="BT5" s="839"/>
      <c r="BU5" s="839"/>
      <c r="BV5" s="839"/>
      <c r="BW5" s="839"/>
      <c r="BX5" s="839"/>
      <c r="BY5" s="839"/>
    </row>
    <row r="6" spans="1:255" s="840" customFormat="1">
      <c r="A6" s="78" t="s">
        <v>112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row>
    <row r="7" spans="1:255" s="840" customFormat="1">
      <c r="A7" s="78" t="s">
        <v>468</v>
      </c>
      <c r="B7" s="58">
        <v>118.453</v>
      </c>
      <c r="C7" s="58">
        <v>124.70399999999999</v>
      </c>
      <c r="D7" s="58">
        <v>124.139</v>
      </c>
      <c r="E7" s="58">
        <v>127.459</v>
      </c>
      <c r="F7" s="58">
        <v>132.94300000000001</v>
      </c>
      <c r="G7" s="58">
        <v>142.65600000000001</v>
      </c>
      <c r="H7" s="58">
        <v>146.25299999999999</v>
      </c>
      <c r="I7" s="58">
        <v>156.172</v>
      </c>
      <c r="J7" s="58">
        <v>165.15799999999999</v>
      </c>
      <c r="K7" s="58">
        <v>180.178</v>
      </c>
      <c r="L7" s="58">
        <v>188.96100000000001</v>
      </c>
      <c r="M7" s="58">
        <v>200.4</v>
      </c>
      <c r="N7" s="58">
        <v>214.44300000000001</v>
      </c>
      <c r="O7" s="58">
        <v>223.92400000000001</v>
      </c>
      <c r="P7" s="58">
        <v>231.458</v>
      </c>
      <c r="Q7" s="58">
        <v>230.387</v>
      </c>
      <c r="R7" s="58">
        <v>235.91</v>
      </c>
      <c r="S7" s="58">
        <v>244.45</v>
      </c>
      <c r="T7" s="58">
        <v>252.75</v>
      </c>
      <c r="U7" s="58">
        <v>253.244</v>
      </c>
      <c r="V7" s="58">
        <v>250.53899999999999</v>
      </c>
      <c r="W7" s="58">
        <v>248.929</v>
      </c>
      <c r="X7" s="58">
        <v>254.21600000000001</v>
      </c>
      <c r="Y7" s="58">
        <v>259.52999999999997</v>
      </c>
      <c r="Z7" s="58">
        <v>272.13400000000001</v>
      </c>
      <c r="AA7" s="949">
        <v>269.07299999999998</v>
      </c>
      <c r="AB7" s="949">
        <v>281.07600000000002</v>
      </c>
      <c r="AC7" s="949">
        <v>295.33499999999998</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row>
    <row r="8" spans="1:255" s="840" customFormat="1">
      <c r="A8" s="78" t="s">
        <v>469</v>
      </c>
      <c r="B8" s="58">
        <v>29.91</v>
      </c>
      <c r="C8" s="58">
        <v>31.117999999999999</v>
      </c>
      <c r="D8" s="58">
        <v>30.786999999999999</v>
      </c>
      <c r="E8" s="58">
        <v>31.353000000000002</v>
      </c>
      <c r="F8" s="58">
        <v>33.026000000000003</v>
      </c>
      <c r="G8" s="58">
        <v>35.621000000000002</v>
      </c>
      <c r="H8" s="58">
        <v>36.634</v>
      </c>
      <c r="I8" s="58">
        <v>35.317999999999998</v>
      </c>
      <c r="J8" s="58">
        <v>33.292000000000002</v>
      </c>
      <c r="K8" s="58">
        <v>35.598999999999997</v>
      </c>
      <c r="L8" s="58">
        <v>37.487000000000002</v>
      </c>
      <c r="M8" s="58">
        <v>39.735999999999997</v>
      </c>
      <c r="N8" s="58">
        <v>43.17</v>
      </c>
      <c r="O8" s="58">
        <v>45.076000000000001</v>
      </c>
      <c r="P8" s="58">
        <v>45.268999999999998</v>
      </c>
      <c r="Q8" s="58">
        <v>42.005000000000003</v>
      </c>
      <c r="R8" s="58">
        <v>41.767000000000003</v>
      </c>
      <c r="S8" s="58">
        <v>46.683</v>
      </c>
      <c r="T8" s="58">
        <v>47.941000000000003</v>
      </c>
      <c r="U8" s="58">
        <v>48.189</v>
      </c>
      <c r="V8" s="58">
        <v>47.198999999999998</v>
      </c>
      <c r="W8" s="58">
        <v>47.823999999999998</v>
      </c>
      <c r="X8" s="58">
        <v>47.597999999999999</v>
      </c>
      <c r="Y8" s="58">
        <v>48.128999999999998</v>
      </c>
      <c r="Z8" s="58">
        <v>49.737000000000002</v>
      </c>
      <c r="AA8" s="949">
        <v>49.225000000000001</v>
      </c>
      <c r="AB8" s="949">
        <v>50.884</v>
      </c>
      <c r="AC8" s="949">
        <v>54.607999999999997</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row>
    <row r="9" spans="1:255" s="840" customFormat="1">
      <c r="A9" s="78" t="s">
        <v>470</v>
      </c>
      <c r="B9" s="58">
        <v>9.1999999999999998E-2</v>
      </c>
      <c r="C9" s="58">
        <v>9.7000000000000003E-2</v>
      </c>
      <c r="D9" s="58">
        <v>0.10100000000000001</v>
      </c>
      <c r="E9" s="58">
        <v>0.112</v>
      </c>
      <c r="F9" s="58">
        <v>0.11799999999999999</v>
      </c>
      <c r="G9" s="58">
        <v>0.14699999999999999</v>
      </c>
      <c r="H9" s="58">
        <v>0.14599999999999999</v>
      </c>
      <c r="I9" s="58">
        <v>0.18</v>
      </c>
      <c r="J9" s="58">
        <v>0.20499999999999999</v>
      </c>
      <c r="K9" s="58">
        <v>0.33600000000000002</v>
      </c>
      <c r="L9" s="58">
        <v>0.45700000000000002</v>
      </c>
      <c r="M9" s="58">
        <v>0.71399999999999997</v>
      </c>
      <c r="N9" s="58">
        <v>0.86599999999999999</v>
      </c>
      <c r="O9" s="58">
        <v>0.88300000000000001</v>
      </c>
      <c r="P9" s="58">
        <v>0.98099999999999998</v>
      </c>
      <c r="Q9" s="58">
        <v>0.71399999999999997</v>
      </c>
      <c r="R9" s="58">
        <v>0.60799999999999998</v>
      </c>
      <c r="S9" s="58">
        <v>0.64400000000000002</v>
      </c>
      <c r="T9" s="58">
        <v>0.81399999999999995</v>
      </c>
      <c r="U9" s="58">
        <v>0.92600000000000005</v>
      </c>
      <c r="V9" s="58">
        <v>0.84799999999999998</v>
      </c>
      <c r="W9" s="58">
        <v>0.79100000000000004</v>
      </c>
      <c r="X9" s="58">
        <v>1.0589999999999999</v>
      </c>
      <c r="Y9" s="58">
        <v>1.7689999999999999</v>
      </c>
      <c r="Z9" s="58">
        <v>2.7440000000000002</v>
      </c>
      <c r="AA9" s="949">
        <v>2.1869999999999998</v>
      </c>
      <c r="AB9" s="949">
        <v>1.2989999999999999</v>
      </c>
      <c r="AC9" s="949">
        <v>1.845</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row>
    <row r="10" spans="1:255" s="840" customFormat="1">
      <c r="A10" s="78" t="s">
        <v>471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949"/>
      <c r="AB10" s="949"/>
      <c r="AC10" s="949"/>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row>
    <row r="11" spans="1:255" s="840" customFormat="1">
      <c r="A11" s="78" t="s">
        <v>472</v>
      </c>
      <c r="B11" s="58">
        <v>23.105</v>
      </c>
      <c r="C11" s="58">
        <v>24</v>
      </c>
      <c r="D11" s="58">
        <v>24.155000000000001</v>
      </c>
      <c r="E11" s="58">
        <v>25.009</v>
      </c>
      <c r="F11" s="58">
        <v>27.838000000000001</v>
      </c>
      <c r="G11" s="58">
        <v>30.622</v>
      </c>
      <c r="H11" s="58">
        <v>30.513999999999999</v>
      </c>
      <c r="I11" s="58">
        <v>29.635000000000002</v>
      </c>
      <c r="J11" s="58">
        <v>28.117999999999999</v>
      </c>
      <c r="K11" s="58">
        <v>30.375</v>
      </c>
      <c r="L11" s="58">
        <v>32.447000000000003</v>
      </c>
      <c r="M11" s="58">
        <v>33.656999999999996</v>
      </c>
      <c r="N11" s="58">
        <v>35.753</v>
      </c>
      <c r="O11" s="58">
        <v>36.159999999999997</v>
      </c>
      <c r="P11" s="58">
        <v>38.408999999999999</v>
      </c>
      <c r="Q11" s="58">
        <v>35.792000000000002</v>
      </c>
      <c r="R11" s="58">
        <v>35.448</v>
      </c>
      <c r="S11" s="58">
        <v>40.195</v>
      </c>
      <c r="T11" s="58">
        <v>39.802</v>
      </c>
      <c r="U11" s="58">
        <v>40.018999999999998</v>
      </c>
      <c r="V11" s="58">
        <v>40.674999999999997</v>
      </c>
      <c r="W11" s="58">
        <v>41.435000000000002</v>
      </c>
      <c r="X11" s="58">
        <v>41.314999999999998</v>
      </c>
      <c r="Y11" s="58">
        <v>41.293999999999997</v>
      </c>
      <c r="Z11" s="58">
        <v>42.084000000000003</v>
      </c>
      <c r="AA11" s="949">
        <v>42.326999999999998</v>
      </c>
      <c r="AB11" s="949">
        <v>45.076000000000001</v>
      </c>
      <c r="AC11" s="949">
        <v>48.335000000000001</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row>
    <row r="12" spans="1:255" s="840" customFormat="1">
      <c r="A12" s="78" t="s">
        <v>473</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949"/>
      <c r="AB12" s="949"/>
      <c r="AC12" s="949"/>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row>
    <row r="13" spans="1:255" s="840" customFormat="1">
      <c r="A13" s="78" t="s">
        <v>474</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949"/>
      <c r="AB13" s="949"/>
      <c r="AC13" s="949"/>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row>
    <row r="14" spans="1:255" s="840" customFormat="1">
      <c r="A14" s="78" t="s">
        <v>475</v>
      </c>
      <c r="B14" s="58">
        <v>0.252</v>
      </c>
      <c r="C14" s="58">
        <v>0.25800000000000001</v>
      </c>
      <c r="D14" s="58">
        <v>0.27500000000000002</v>
      </c>
      <c r="E14" s="58">
        <v>0.28499999999999998</v>
      </c>
      <c r="F14" s="58">
        <v>0.32600000000000001</v>
      </c>
      <c r="G14" s="58">
        <v>0.36299999999999999</v>
      </c>
      <c r="H14" s="58">
        <v>0.34699999999999998</v>
      </c>
      <c r="I14" s="58">
        <v>0.34699999999999998</v>
      </c>
      <c r="J14" s="58">
        <v>0.33700000000000002</v>
      </c>
      <c r="K14" s="58">
        <v>0.379</v>
      </c>
      <c r="L14" s="58">
        <v>0.40100000000000002</v>
      </c>
      <c r="M14" s="58">
        <v>0.41599999999999998</v>
      </c>
      <c r="N14" s="58">
        <v>0.442</v>
      </c>
      <c r="O14" s="58">
        <v>0.45500000000000002</v>
      </c>
      <c r="P14" s="58">
        <v>0.50700000000000001</v>
      </c>
      <c r="Q14" s="58">
        <v>0.56699999999999995</v>
      </c>
      <c r="R14" s="58">
        <v>0.61399999999999999</v>
      </c>
      <c r="S14" s="58">
        <v>0.54100000000000004</v>
      </c>
      <c r="T14" s="58">
        <v>1.786</v>
      </c>
      <c r="U14" s="58">
        <v>1.6539999999999999</v>
      </c>
      <c r="V14" s="58">
        <v>0.39600000000000002</v>
      </c>
      <c r="W14" s="58">
        <v>0.39400000000000002</v>
      </c>
      <c r="X14" s="58">
        <v>0.40799999999999997</v>
      </c>
      <c r="Y14" s="58">
        <v>0.432</v>
      </c>
      <c r="Z14" s="58">
        <v>0.45100000000000001</v>
      </c>
      <c r="AA14" s="949">
        <v>0.44900000000000001</v>
      </c>
      <c r="AB14" s="949">
        <v>0.435</v>
      </c>
      <c r="AC14" s="949">
        <v>0.443</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row>
    <row r="15" spans="1:255" s="840" customFormat="1">
      <c r="A15" s="78" t="s">
        <v>476</v>
      </c>
      <c r="B15" s="58">
        <v>6.4619999999999997</v>
      </c>
      <c r="C15" s="58">
        <v>6.7629999999999999</v>
      </c>
      <c r="D15" s="58">
        <v>6.2560000000000002</v>
      </c>
      <c r="E15" s="58">
        <v>5.9489999999999998</v>
      </c>
      <c r="F15" s="58">
        <v>4.7439999999999998</v>
      </c>
      <c r="G15" s="58">
        <v>4.4889999999999999</v>
      </c>
      <c r="H15" s="58">
        <v>5.6260000000000003</v>
      </c>
      <c r="I15" s="58">
        <v>5.1550000000000002</v>
      </c>
      <c r="J15" s="58">
        <v>4.6319999999999997</v>
      </c>
      <c r="K15" s="58">
        <v>4.51</v>
      </c>
      <c r="L15" s="58">
        <v>4.1820000000000004</v>
      </c>
      <c r="M15" s="58">
        <v>4.9489999999999998</v>
      </c>
      <c r="N15" s="58">
        <v>6.1070000000000002</v>
      </c>
      <c r="O15" s="58">
        <v>7.5759999999999996</v>
      </c>
      <c r="P15" s="58">
        <v>5.3730000000000002</v>
      </c>
      <c r="Q15" s="58">
        <v>4.9320000000000004</v>
      </c>
      <c r="R15" s="58">
        <v>5.0970000000000004</v>
      </c>
      <c r="S15" s="58">
        <v>5.3029999999999999</v>
      </c>
      <c r="T15" s="58">
        <v>5.5389999999999997</v>
      </c>
      <c r="U15" s="58">
        <v>5.5890000000000004</v>
      </c>
      <c r="V15" s="58">
        <v>5.28</v>
      </c>
      <c r="W15" s="58">
        <v>5.2030000000000003</v>
      </c>
      <c r="X15" s="58">
        <v>4.8170000000000002</v>
      </c>
      <c r="Y15" s="58">
        <v>4.6340000000000003</v>
      </c>
      <c r="Z15" s="58">
        <v>4.4569999999999999</v>
      </c>
      <c r="AA15" s="949">
        <v>4.2619999999999996</v>
      </c>
      <c r="AB15" s="949">
        <v>4.0739999999999998</v>
      </c>
      <c r="AC15" s="949">
        <v>3.9849999999999999</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row>
    <row r="16" spans="1:255" s="840" customFormat="1">
      <c r="A16" s="78" t="s">
        <v>477</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949"/>
      <c r="AB16" s="949"/>
      <c r="AC16" s="949"/>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row>
    <row r="17" spans="1:255" s="840" customFormat="1">
      <c r="A17" s="78" t="s">
        <v>478</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949"/>
      <c r="AB17" s="949"/>
      <c r="AC17" s="949"/>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row>
    <row r="18" spans="1:255" s="840" customFormat="1">
      <c r="A18" s="78" t="s">
        <v>479</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949"/>
      <c r="AB18" s="949"/>
      <c r="AC18" s="949"/>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row>
    <row r="19" spans="1:255" s="840" customFormat="1">
      <c r="A19" s="78" t="s">
        <v>480</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949"/>
      <c r="AB19" s="949"/>
      <c r="AC19" s="949"/>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row>
    <row r="20" spans="1:255" s="840" customFormat="1">
      <c r="A20" s="78" t="s">
        <v>481</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949"/>
      <c r="AB20" s="949"/>
      <c r="AC20" s="949"/>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row>
    <row r="21" spans="1:255" s="840" customFormat="1">
      <c r="A21" s="78" t="s">
        <v>482</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949"/>
      <c r="AB21" s="949"/>
      <c r="AC21" s="949"/>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row>
    <row r="22" spans="1:255" s="840" customFormat="1">
      <c r="A22" s="78" t="s">
        <v>483</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949"/>
      <c r="AB22" s="949"/>
      <c r="AC22" s="949"/>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row>
    <row r="23" spans="1:255" s="840" customFormat="1">
      <c r="A23" s="78" t="s">
        <v>484</v>
      </c>
      <c r="B23" s="58">
        <v>1.923</v>
      </c>
      <c r="C23" s="58">
        <v>2.0179999999999998</v>
      </c>
      <c r="D23" s="58">
        <v>2.0449999999999999</v>
      </c>
      <c r="E23" s="58">
        <v>2.1850000000000001</v>
      </c>
      <c r="F23" s="58">
        <v>2.3140000000000001</v>
      </c>
      <c r="G23" s="58">
        <v>2.6429999999999998</v>
      </c>
      <c r="H23" s="58">
        <v>3.6850000000000001</v>
      </c>
      <c r="I23" s="58">
        <v>4.1989999999999998</v>
      </c>
      <c r="J23" s="58">
        <v>4.625</v>
      </c>
      <c r="K23" s="58">
        <v>4.83</v>
      </c>
      <c r="L23" s="58">
        <v>5.3090000000000002</v>
      </c>
      <c r="M23" s="58">
        <v>5.6879999999999997</v>
      </c>
      <c r="N23" s="58">
        <v>6.0739999999999998</v>
      </c>
      <c r="O23" s="58">
        <v>6.5119999999999996</v>
      </c>
      <c r="P23" s="58">
        <v>6.7649999999999997</v>
      </c>
      <c r="Q23" s="58">
        <v>6.9610000000000003</v>
      </c>
      <c r="R23" s="58">
        <v>7.008</v>
      </c>
      <c r="S23" s="58">
        <v>7.1429999999999998</v>
      </c>
      <c r="T23" s="58">
        <v>7.2140000000000004</v>
      </c>
      <c r="U23" s="58">
        <v>7.3419999999999996</v>
      </c>
      <c r="V23" s="58">
        <v>7.4249999999999998</v>
      </c>
      <c r="W23" s="58">
        <v>7.4809999999999999</v>
      </c>
      <c r="X23" s="58">
        <v>7.7050000000000001</v>
      </c>
      <c r="Y23" s="58">
        <v>7.8120000000000003</v>
      </c>
      <c r="Z23" s="58">
        <v>8.1649999999999991</v>
      </c>
      <c r="AA23" s="949">
        <v>8.3030000000000008</v>
      </c>
      <c r="AB23" s="949">
        <v>8.61</v>
      </c>
      <c r="AC23" s="949">
        <v>9.1639999999999997</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row>
    <row r="24" spans="1:255" s="840" customFormat="1">
      <c r="A24" s="78" t="s">
        <v>485</v>
      </c>
      <c r="B24" s="58">
        <v>0.376</v>
      </c>
      <c r="C24" s="58">
        <v>0.39700000000000002</v>
      </c>
      <c r="D24" s="58">
        <v>0.38800000000000001</v>
      </c>
      <c r="E24" s="58">
        <v>0.41399999999999998</v>
      </c>
      <c r="F24" s="58">
        <v>0.438</v>
      </c>
      <c r="G24" s="58">
        <v>0.47699999999999998</v>
      </c>
      <c r="H24" s="58">
        <v>0.69499999999999995</v>
      </c>
      <c r="I24" s="58">
        <v>0.83099999999999996</v>
      </c>
      <c r="J24" s="58">
        <v>0.91600000000000004</v>
      </c>
      <c r="K24" s="58">
        <v>0.95899999999999996</v>
      </c>
      <c r="L24" s="58">
        <v>1.052</v>
      </c>
      <c r="M24" s="58">
        <v>1.1459999999999999</v>
      </c>
      <c r="N24" s="58">
        <v>1.226</v>
      </c>
      <c r="O24" s="58">
        <v>1.3049999999999999</v>
      </c>
      <c r="P24" s="58">
        <v>1.3560000000000001</v>
      </c>
      <c r="Q24" s="58">
        <v>1.4870000000000001</v>
      </c>
      <c r="R24" s="58">
        <v>1.55</v>
      </c>
      <c r="S24" s="58">
        <v>1.6060000000000001</v>
      </c>
      <c r="T24" s="58">
        <v>1.6739999999999999</v>
      </c>
      <c r="U24" s="58">
        <v>1.7470000000000001</v>
      </c>
      <c r="V24" s="58">
        <v>1.7889999999999999</v>
      </c>
      <c r="W24" s="58">
        <v>1.9039999999999999</v>
      </c>
      <c r="X24" s="58">
        <v>2.0409999999999999</v>
      </c>
      <c r="Y24" s="58">
        <v>2.0699999999999998</v>
      </c>
      <c r="Z24" s="58">
        <v>2.2029999999999998</v>
      </c>
      <c r="AA24" s="949">
        <v>2.2189999999999999</v>
      </c>
      <c r="AB24" s="949">
        <v>2.3109999999999999</v>
      </c>
      <c r="AC24" s="949">
        <v>2.5430000000000001</v>
      </c>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row>
    <row r="25" spans="1:255" s="840" customFormat="1">
      <c r="A25" s="78" t="s">
        <v>486</v>
      </c>
      <c r="B25" s="58">
        <v>1.5429999999999999</v>
      </c>
      <c r="C25" s="58">
        <v>1.6180000000000001</v>
      </c>
      <c r="D25" s="58">
        <v>1.651</v>
      </c>
      <c r="E25" s="58">
        <v>1.766</v>
      </c>
      <c r="F25" s="58">
        <v>1.871</v>
      </c>
      <c r="G25" s="58">
        <v>2.1589999999999998</v>
      </c>
      <c r="H25" s="58">
        <v>2.9809999999999999</v>
      </c>
      <c r="I25" s="58">
        <v>3.3610000000000002</v>
      </c>
      <c r="J25" s="58">
        <v>3.702</v>
      </c>
      <c r="K25" s="58">
        <v>3.863</v>
      </c>
      <c r="L25" s="58">
        <v>4.2489999999999997</v>
      </c>
      <c r="M25" s="58">
        <v>4.5309999999999997</v>
      </c>
      <c r="N25" s="58">
        <v>4.8410000000000002</v>
      </c>
      <c r="O25" s="58">
        <v>5.1980000000000004</v>
      </c>
      <c r="P25" s="58">
        <v>5.3879999999999999</v>
      </c>
      <c r="Q25" s="58">
        <v>5.452</v>
      </c>
      <c r="R25" s="58">
        <v>5.4420000000000002</v>
      </c>
      <c r="S25" s="58">
        <v>5.524</v>
      </c>
      <c r="T25" s="58">
        <v>5.524</v>
      </c>
      <c r="U25" s="58">
        <v>5.5789999999999997</v>
      </c>
      <c r="V25" s="58">
        <v>5.609</v>
      </c>
      <c r="W25" s="58">
        <v>5.5609999999999999</v>
      </c>
      <c r="X25" s="58">
        <v>5.6509999999999998</v>
      </c>
      <c r="Y25" s="58">
        <v>5.7279999999999998</v>
      </c>
      <c r="Z25" s="58">
        <v>5.9480000000000004</v>
      </c>
      <c r="AA25" s="949">
        <v>6.0720000000000001</v>
      </c>
      <c r="AB25" s="949">
        <v>6.2869999999999999</v>
      </c>
      <c r="AC25" s="949">
        <v>6.6070000000000002</v>
      </c>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row>
    <row r="26" spans="1:255" s="840" customFormat="1">
      <c r="A26" s="78" t="s">
        <v>487</v>
      </c>
      <c r="B26" s="58">
        <v>4.0000000000000001E-3</v>
      </c>
      <c r="C26" s="58">
        <v>4.0000000000000001E-3</v>
      </c>
      <c r="D26" s="58">
        <v>5.0000000000000001E-3</v>
      </c>
      <c r="E26" s="58">
        <v>5.0000000000000001E-3</v>
      </c>
      <c r="F26" s="58">
        <v>5.0000000000000001E-3</v>
      </c>
      <c r="G26" s="58">
        <v>6.0000000000000001E-3</v>
      </c>
      <c r="H26" s="58">
        <v>8.0000000000000002E-3</v>
      </c>
      <c r="I26" s="58">
        <v>7.0000000000000001E-3</v>
      </c>
      <c r="J26" s="58">
        <v>7.0000000000000001E-3</v>
      </c>
      <c r="K26" s="58">
        <v>8.0000000000000002E-3</v>
      </c>
      <c r="L26" s="58">
        <v>8.0000000000000002E-3</v>
      </c>
      <c r="M26" s="58">
        <v>0.01</v>
      </c>
      <c r="N26" s="58">
        <v>0.01</v>
      </c>
      <c r="O26" s="58">
        <v>0.01</v>
      </c>
      <c r="P26" s="58">
        <v>0.02</v>
      </c>
      <c r="Q26" s="58">
        <v>2.1999999999999999E-2</v>
      </c>
      <c r="R26" s="58">
        <v>1.6E-2</v>
      </c>
      <c r="S26" s="58">
        <v>1.2E-2</v>
      </c>
      <c r="T26" s="58">
        <v>1.4999999999999999E-2</v>
      </c>
      <c r="U26" s="58">
        <v>1.6E-2</v>
      </c>
      <c r="V26" s="58">
        <v>1.6E-2</v>
      </c>
      <c r="W26" s="58">
        <v>1.2999999999999999E-2</v>
      </c>
      <c r="X26" s="58">
        <v>1.2999999999999999E-2</v>
      </c>
      <c r="Y26" s="58">
        <v>1.4E-2</v>
      </c>
      <c r="Z26" s="58">
        <v>1.2999999999999999E-2</v>
      </c>
      <c r="AA26" s="949">
        <v>1.2E-2</v>
      </c>
      <c r="AB26" s="949">
        <v>1.0999999999999999E-2</v>
      </c>
      <c r="AC26" s="949">
        <v>1.2999999999999999E-2</v>
      </c>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row>
    <row r="27" spans="1:255" s="840" customFormat="1">
      <c r="A27" s="78" t="s">
        <v>488</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949"/>
      <c r="AB27" s="949"/>
      <c r="AC27" s="949"/>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row>
    <row r="28" spans="1:255" s="840" customFormat="1">
      <c r="A28" s="78" t="s">
        <v>489</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949"/>
      <c r="AB28" s="949"/>
      <c r="AC28" s="949"/>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row>
    <row r="29" spans="1:255" s="840" customFormat="1">
      <c r="A29" s="78" t="s">
        <v>490</v>
      </c>
      <c r="B29" s="58"/>
      <c r="C29" s="58"/>
      <c r="D29" s="58"/>
      <c r="E29" s="58"/>
      <c r="F29" s="58"/>
      <c r="G29" s="58"/>
      <c r="H29" s="58"/>
      <c r="I29" s="58"/>
      <c r="J29" s="58"/>
      <c r="K29" s="58"/>
      <c r="L29" s="58"/>
      <c r="M29" s="58"/>
      <c r="N29" s="58"/>
      <c r="O29" s="58"/>
      <c r="P29" s="58"/>
      <c r="Q29" s="58"/>
      <c r="R29" s="58"/>
      <c r="S29" s="58"/>
      <c r="T29" s="58"/>
      <c r="U29" s="58"/>
      <c r="V29" s="58">
        <v>1.0999999999999999E-2</v>
      </c>
      <c r="W29" s="58">
        <v>2E-3</v>
      </c>
      <c r="X29" s="58"/>
      <c r="Y29" s="58">
        <v>1E-3</v>
      </c>
      <c r="Z29" s="58">
        <v>1E-3</v>
      </c>
      <c r="AA29" s="949">
        <v>0</v>
      </c>
      <c r="AB29" s="949">
        <v>1E-3</v>
      </c>
      <c r="AC29" s="949">
        <v>1E-3</v>
      </c>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row>
    <row r="30" spans="1:255" s="840" customFormat="1">
      <c r="A30" s="78" t="s">
        <v>491</v>
      </c>
      <c r="B30" s="58">
        <v>30.55</v>
      </c>
      <c r="C30" s="58">
        <v>34.026000000000003</v>
      </c>
      <c r="D30" s="58">
        <v>31.574000000000002</v>
      </c>
      <c r="E30" s="58">
        <v>31.256</v>
      </c>
      <c r="F30" s="58">
        <v>29.808</v>
      </c>
      <c r="G30" s="58">
        <v>35.027000000000001</v>
      </c>
      <c r="H30" s="58">
        <v>31.728999999999999</v>
      </c>
      <c r="I30" s="58">
        <v>33.536999999999999</v>
      </c>
      <c r="J30" s="58">
        <v>35.838000000000001</v>
      </c>
      <c r="K30" s="58">
        <v>38.155999999999999</v>
      </c>
      <c r="L30" s="58">
        <v>39.847000000000001</v>
      </c>
      <c r="M30" s="58">
        <v>41.213999999999999</v>
      </c>
      <c r="N30" s="58">
        <v>43.978000000000002</v>
      </c>
      <c r="O30" s="58">
        <v>45.036999999999999</v>
      </c>
      <c r="P30" s="58">
        <v>45.091999999999999</v>
      </c>
      <c r="Q30" s="58">
        <v>45.125999999999998</v>
      </c>
      <c r="R30" s="58">
        <v>45.548000000000002</v>
      </c>
      <c r="S30" s="58">
        <v>47.057000000000002</v>
      </c>
      <c r="T30" s="58">
        <v>48.881999999999998</v>
      </c>
      <c r="U30" s="58">
        <v>48.206000000000003</v>
      </c>
      <c r="V30" s="58">
        <v>47.594999999999999</v>
      </c>
      <c r="W30" s="58">
        <v>46.338999999999999</v>
      </c>
      <c r="X30" s="58">
        <v>48.359000000000002</v>
      </c>
      <c r="Y30" s="58">
        <v>50.18</v>
      </c>
      <c r="Z30" s="58">
        <v>53.636000000000003</v>
      </c>
      <c r="AA30" s="949">
        <v>55.889000000000003</v>
      </c>
      <c r="AB30" s="949">
        <v>57.603999999999999</v>
      </c>
      <c r="AC30" s="949">
        <v>56.863</v>
      </c>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row>
    <row r="31" spans="1:255" s="840" customFormat="1">
      <c r="A31" s="78" t="s">
        <v>492</v>
      </c>
      <c r="B31" s="58">
        <v>1.395</v>
      </c>
      <c r="C31" s="58">
        <v>1.556</v>
      </c>
      <c r="D31" s="58">
        <v>1.411</v>
      </c>
      <c r="E31" s="58">
        <v>1.39</v>
      </c>
      <c r="F31" s="58">
        <v>1.3140000000000001</v>
      </c>
      <c r="G31" s="58">
        <v>1.5529999999999999</v>
      </c>
      <c r="H31" s="58">
        <v>1.444</v>
      </c>
      <c r="I31" s="58">
        <v>1.5740000000000001</v>
      </c>
      <c r="J31" s="58">
        <v>1.627</v>
      </c>
      <c r="K31" s="58">
        <v>1.7649999999999999</v>
      </c>
      <c r="L31" s="58">
        <v>1.8360000000000001</v>
      </c>
      <c r="M31" s="58">
        <v>1.8640000000000001</v>
      </c>
      <c r="N31" s="58">
        <v>2.0070000000000001</v>
      </c>
      <c r="O31" s="58">
        <v>2.0870000000000002</v>
      </c>
      <c r="P31" s="58">
        <v>2.1680000000000001</v>
      </c>
      <c r="Q31" s="58">
        <v>2.02</v>
      </c>
      <c r="R31" s="58">
        <v>2.1480000000000001</v>
      </c>
      <c r="S31" s="58">
        <v>5.7590000000000003</v>
      </c>
      <c r="T31" s="58">
        <v>5.343</v>
      </c>
      <c r="U31" s="58">
        <v>5.109</v>
      </c>
      <c r="V31" s="58">
        <v>4.8730000000000002</v>
      </c>
      <c r="W31" s="58">
        <v>4.0910000000000002</v>
      </c>
      <c r="X31" s="58">
        <v>4.0780000000000003</v>
      </c>
      <c r="Y31" s="58">
        <v>3.923</v>
      </c>
      <c r="Z31" s="58">
        <v>4.0179999999999998</v>
      </c>
      <c r="AA31" s="949">
        <v>4.1550000000000002</v>
      </c>
      <c r="AB31" s="949">
        <v>4.0279999999999996</v>
      </c>
      <c r="AC31" s="949">
        <v>3.883</v>
      </c>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row>
    <row r="32" spans="1:255" s="840" customFormat="1">
      <c r="A32" s="78" t="s">
        <v>493</v>
      </c>
      <c r="B32" s="58">
        <v>3.81</v>
      </c>
      <c r="C32" s="58">
        <v>4.4390000000000001</v>
      </c>
      <c r="D32" s="58">
        <v>4.3689999999999998</v>
      </c>
      <c r="E32" s="58">
        <v>4.2750000000000004</v>
      </c>
      <c r="F32" s="58">
        <v>4.1740000000000004</v>
      </c>
      <c r="G32" s="58">
        <v>4.4610000000000003</v>
      </c>
      <c r="H32" s="58">
        <v>3.5880000000000001</v>
      </c>
      <c r="I32" s="58">
        <v>3.9279999999999999</v>
      </c>
      <c r="J32" s="58">
        <v>4.3079999999999998</v>
      </c>
      <c r="K32" s="58">
        <v>4.4489999999999998</v>
      </c>
      <c r="L32" s="58">
        <v>4.7009999999999996</v>
      </c>
      <c r="M32" s="58">
        <v>4.9320000000000004</v>
      </c>
      <c r="N32" s="58">
        <v>5.2220000000000004</v>
      </c>
      <c r="O32" s="58">
        <v>5.4370000000000003</v>
      </c>
      <c r="P32" s="58">
        <v>5.7439999999999998</v>
      </c>
      <c r="Q32" s="58">
        <v>6</v>
      </c>
      <c r="R32" s="58">
        <v>6.1</v>
      </c>
      <c r="S32" s="58">
        <v>2.4129999999999998</v>
      </c>
      <c r="T32" s="58">
        <v>2.399</v>
      </c>
      <c r="U32" s="58">
        <v>2.496</v>
      </c>
      <c r="V32" s="58">
        <v>2.593</v>
      </c>
      <c r="W32" s="58">
        <v>2.444</v>
      </c>
      <c r="X32" s="58">
        <v>2.5339999999999998</v>
      </c>
      <c r="Y32" s="58">
        <v>2.706</v>
      </c>
      <c r="Z32" s="58">
        <v>2.65</v>
      </c>
      <c r="AA32" s="949">
        <v>2.5880000000000001</v>
      </c>
      <c r="AB32" s="949">
        <v>2.7029999999999998</v>
      </c>
      <c r="AC32" s="949">
        <v>2.5830000000000002</v>
      </c>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row>
    <row r="33" spans="1:255" s="840" customFormat="1">
      <c r="A33" s="78" t="s">
        <v>494</v>
      </c>
      <c r="B33" s="58">
        <v>1.39</v>
      </c>
      <c r="C33" s="58">
        <v>1.506</v>
      </c>
      <c r="D33" s="58">
        <v>1.365</v>
      </c>
      <c r="E33" s="58">
        <v>1.353</v>
      </c>
      <c r="F33" s="58">
        <v>1.2589999999999999</v>
      </c>
      <c r="G33" s="58">
        <v>1.5640000000000001</v>
      </c>
      <c r="H33" s="58">
        <v>1.3959999999999999</v>
      </c>
      <c r="I33" s="58">
        <v>1.306</v>
      </c>
      <c r="J33" s="58">
        <v>1.4139999999999999</v>
      </c>
      <c r="K33" s="58">
        <v>1.494</v>
      </c>
      <c r="L33" s="58">
        <v>1.6080000000000001</v>
      </c>
      <c r="M33" s="58">
        <v>1.679</v>
      </c>
      <c r="N33" s="58">
        <v>1.8089999999999999</v>
      </c>
      <c r="O33" s="58">
        <v>1.782</v>
      </c>
      <c r="P33" s="58">
        <v>1.6659999999999999</v>
      </c>
      <c r="Q33" s="58">
        <v>1.748</v>
      </c>
      <c r="R33" s="58">
        <v>1.8560000000000001</v>
      </c>
      <c r="S33" s="58">
        <v>1.927</v>
      </c>
      <c r="T33" s="58">
        <v>1.9059999999999999</v>
      </c>
      <c r="U33" s="58">
        <v>1.861</v>
      </c>
      <c r="V33" s="58">
        <v>1.8360000000000001</v>
      </c>
      <c r="W33" s="58">
        <v>1.7769999999999999</v>
      </c>
      <c r="X33" s="58">
        <v>1.897</v>
      </c>
      <c r="Y33" s="58">
        <v>1.9870000000000001</v>
      </c>
      <c r="Z33" s="58">
        <v>2.11</v>
      </c>
      <c r="AA33" s="949">
        <v>2.0390000000000001</v>
      </c>
      <c r="AB33" s="949">
        <v>2.1930000000000001</v>
      </c>
      <c r="AC33" s="949">
        <v>2.3820000000000001</v>
      </c>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row>
    <row r="34" spans="1:255" s="840" customFormat="1">
      <c r="A34" s="78" t="s">
        <v>495</v>
      </c>
      <c r="B34" s="58">
        <v>3.3000000000000002E-2</v>
      </c>
      <c r="C34" s="58">
        <v>3.9E-2</v>
      </c>
      <c r="D34" s="58">
        <v>3.7999999999999999E-2</v>
      </c>
      <c r="E34" s="58">
        <v>3.5999999999999997E-2</v>
      </c>
      <c r="F34" s="58">
        <v>3.5999999999999997E-2</v>
      </c>
      <c r="G34" s="58">
        <v>4.1000000000000002E-2</v>
      </c>
      <c r="H34" s="58">
        <v>3.4000000000000002E-2</v>
      </c>
      <c r="I34" s="58">
        <v>3.5999999999999997E-2</v>
      </c>
      <c r="J34" s="58">
        <v>4.1000000000000002E-2</v>
      </c>
      <c r="K34" s="58">
        <v>0.04</v>
      </c>
      <c r="L34" s="58">
        <v>4.2000000000000003E-2</v>
      </c>
      <c r="M34" s="58">
        <v>4.3999999999999997E-2</v>
      </c>
      <c r="N34" s="58">
        <v>4.5999999999999999E-2</v>
      </c>
      <c r="O34" s="58">
        <v>4.8000000000000001E-2</v>
      </c>
      <c r="P34" s="58">
        <v>4.9000000000000002E-2</v>
      </c>
      <c r="Q34" s="58">
        <v>4.8000000000000001E-2</v>
      </c>
      <c r="R34" s="58">
        <v>4.2000000000000003E-2</v>
      </c>
      <c r="S34" s="58">
        <v>4.2000000000000003E-2</v>
      </c>
      <c r="T34" s="58">
        <v>3.5999999999999997E-2</v>
      </c>
      <c r="U34" s="58">
        <v>3.5000000000000003E-2</v>
      </c>
      <c r="V34" s="58">
        <v>3.5000000000000003E-2</v>
      </c>
      <c r="W34" s="58">
        <v>3.7999999999999999E-2</v>
      </c>
      <c r="X34" s="58">
        <v>3.6999999999999998E-2</v>
      </c>
      <c r="Y34" s="58">
        <v>3.7999999999999999E-2</v>
      </c>
      <c r="Z34" s="58">
        <v>3.7999999999999999E-2</v>
      </c>
      <c r="AA34" s="949">
        <v>4.2000000000000003E-2</v>
      </c>
      <c r="AB34" s="949">
        <v>3.6999999999999998E-2</v>
      </c>
      <c r="AC34" s="949">
        <v>3.6999999999999998E-2</v>
      </c>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row>
    <row r="35" spans="1:255" s="840" customFormat="1">
      <c r="A35" s="78" t="s">
        <v>496</v>
      </c>
      <c r="B35" s="58">
        <v>19.556999999999999</v>
      </c>
      <c r="C35" s="58">
        <v>21.492999999999999</v>
      </c>
      <c r="D35" s="58">
        <v>19.811</v>
      </c>
      <c r="E35" s="58">
        <v>19.670999999999999</v>
      </c>
      <c r="F35" s="58">
        <v>18.684000000000001</v>
      </c>
      <c r="G35" s="58">
        <v>22.408000000000001</v>
      </c>
      <c r="H35" s="58">
        <v>20.67</v>
      </c>
      <c r="I35" s="58">
        <v>21.786000000000001</v>
      </c>
      <c r="J35" s="58">
        <v>23.364000000000001</v>
      </c>
      <c r="K35" s="58">
        <v>24.951000000000001</v>
      </c>
      <c r="L35" s="58">
        <v>25.914999999999999</v>
      </c>
      <c r="M35" s="58">
        <v>26.783000000000001</v>
      </c>
      <c r="N35" s="58">
        <v>28.684000000000001</v>
      </c>
      <c r="O35" s="58">
        <v>29.181000000000001</v>
      </c>
      <c r="P35" s="58">
        <v>28.69</v>
      </c>
      <c r="Q35" s="58">
        <v>28.712</v>
      </c>
      <c r="R35" s="58">
        <v>30.11</v>
      </c>
      <c r="S35" s="58">
        <v>31.788</v>
      </c>
      <c r="T35" s="58">
        <v>33.429000000000002</v>
      </c>
      <c r="U35" s="58">
        <v>32.625</v>
      </c>
      <c r="V35" s="58">
        <v>32.701999999999998</v>
      </c>
      <c r="W35" s="58">
        <v>31.92</v>
      </c>
      <c r="X35" s="58">
        <v>33.320999999999998</v>
      </c>
      <c r="Y35" s="58">
        <v>34.969000000000001</v>
      </c>
      <c r="Z35" s="58">
        <v>37.531999999999996</v>
      </c>
      <c r="AA35" s="949">
        <v>38.817999999999998</v>
      </c>
      <c r="AB35" s="949">
        <v>40.615000000000002</v>
      </c>
      <c r="AC35" s="949">
        <v>39.889000000000003</v>
      </c>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row>
    <row r="36" spans="1:255" s="840" customFormat="1">
      <c r="A36" s="78" t="s">
        <v>497</v>
      </c>
      <c r="B36" s="58">
        <v>4.3999999999999997E-2</v>
      </c>
      <c r="C36" s="58">
        <v>5.2999999999999999E-2</v>
      </c>
      <c r="D36" s="58">
        <v>4.2000000000000003E-2</v>
      </c>
      <c r="E36" s="58">
        <v>0.04</v>
      </c>
      <c r="F36" s="58">
        <v>3.9E-2</v>
      </c>
      <c r="G36" s="58">
        <v>4.1000000000000002E-2</v>
      </c>
      <c r="H36" s="58">
        <v>3.9E-2</v>
      </c>
      <c r="I36" s="58">
        <v>4.2000000000000003E-2</v>
      </c>
      <c r="J36" s="58">
        <v>4.3999999999999997E-2</v>
      </c>
      <c r="K36" s="58">
        <v>4.5999999999999999E-2</v>
      </c>
      <c r="L36" s="58">
        <v>4.5999999999999999E-2</v>
      </c>
      <c r="M36" s="58">
        <v>0.05</v>
      </c>
      <c r="N36" s="58">
        <v>5.2999999999999999E-2</v>
      </c>
      <c r="O36" s="58">
        <v>5.6000000000000001E-2</v>
      </c>
      <c r="P36" s="58">
        <v>5.8000000000000003E-2</v>
      </c>
      <c r="Q36" s="58">
        <v>5.8999999999999997E-2</v>
      </c>
      <c r="R36" s="58">
        <v>5.7000000000000002E-2</v>
      </c>
      <c r="S36" s="58">
        <v>5.7000000000000002E-2</v>
      </c>
      <c r="T36" s="58">
        <v>6.6000000000000003E-2</v>
      </c>
      <c r="U36" s="58">
        <v>4.8000000000000001E-2</v>
      </c>
      <c r="V36" s="58">
        <v>9.5000000000000001E-2</v>
      </c>
      <c r="W36" s="58">
        <v>0.17899999999999999</v>
      </c>
      <c r="X36" s="58">
        <v>0.27300000000000002</v>
      </c>
      <c r="Y36" s="58">
        <v>0.317</v>
      </c>
      <c r="Z36" s="58">
        <v>0.41199999999999998</v>
      </c>
      <c r="AA36" s="949">
        <v>0.503</v>
      </c>
      <c r="AB36" s="949">
        <v>0.85699999999999998</v>
      </c>
      <c r="AC36" s="949">
        <v>0.92600000000000005</v>
      </c>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row>
    <row r="37" spans="1:255" s="840" customFormat="1">
      <c r="A37" s="78" t="s">
        <v>498</v>
      </c>
      <c r="B37" s="58">
        <v>4.157</v>
      </c>
      <c r="C37" s="58">
        <v>4.7510000000000003</v>
      </c>
      <c r="D37" s="58">
        <v>4.3559999999999999</v>
      </c>
      <c r="E37" s="58">
        <v>4.3129999999999997</v>
      </c>
      <c r="F37" s="58">
        <v>4.1319999999999997</v>
      </c>
      <c r="G37" s="58">
        <v>4.7670000000000003</v>
      </c>
      <c r="H37" s="58">
        <v>4.399</v>
      </c>
      <c r="I37" s="58">
        <v>4.7039999999999997</v>
      </c>
      <c r="J37" s="58">
        <v>4.8639999999999999</v>
      </c>
      <c r="K37" s="58">
        <v>5.2290000000000001</v>
      </c>
      <c r="L37" s="58">
        <v>5.5019999999999998</v>
      </c>
      <c r="M37" s="58">
        <v>5.6509999999999998</v>
      </c>
      <c r="N37" s="58">
        <v>5.9370000000000003</v>
      </c>
      <c r="O37" s="58">
        <v>6.22</v>
      </c>
      <c r="P37" s="58">
        <v>6.4939999999999998</v>
      </c>
      <c r="Q37" s="58">
        <v>6.2919999999999998</v>
      </c>
      <c r="R37" s="58">
        <v>4.9619999999999997</v>
      </c>
      <c r="S37" s="58">
        <v>4.7770000000000001</v>
      </c>
      <c r="T37" s="58">
        <v>4.6070000000000002</v>
      </c>
      <c r="U37" s="58">
        <v>4.8570000000000002</v>
      </c>
      <c r="V37" s="58">
        <v>4.3259999999999996</v>
      </c>
      <c r="W37" s="58">
        <v>4.8239999999999998</v>
      </c>
      <c r="X37" s="58">
        <v>5.165</v>
      </c>
      <c r="Y37" s="58">
        <v>5.2919999999999998</v>
      </c>
      <c r="Z37" s="58">
        <v>5.8959999999999999</v>
      </c>
      <c r="AA37" s="949">
        <v>6.7839999999999998</v>
      </c>
      <c r="AB37" s="949">
        <v>6.2060000000000004</v>
      </c>
      <c r="AC37" s="949">
        <v>6.2030000000000003</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row>
    <row r="38" spans="1:255" s="840" customFormat="1">
      <c r="A38" s="78" t="s">
        <v>499</v>
      </c>
      <c r="B38" s="58"/>
      <c r="C38" s="58"/>
      <c r="D38" s="58"/>
      <c r="E38" s="58"/>
      <c r="F38" s="58"/>
      <c r="G38" s="58"/>
      <c r="H38" s="58"/>
      <c r="I38" s="58"/>
      <c r="J38" s="58"/>
      <c r="K38" s="58"/>
      <c r="L38" s="58"/>
      <c r="M38" s="58"/>
      <c r="N38" s="58"/>
      <c r="O38" s="58"/>
      <c r="P38" s="58"/>
      <c r="Q38" s="58"/>
      <c r="R38" s="58"/>
      <c r="S38" s="58"/>
      <c r="T38" s="58">
        <v>0.42299999999999999</v>
      </c>
      <c r="U38" s="58">
        <v>0.49299999999999999</v>
      </c>
      <c r="V38" s="58">
        <v>0.498</v>
      </c>
      <c r="W38" s="58">
        <v>0.46500000000000002</v>
      </c>
      <c r="X38" s="58">
        <v>0.52800000000000002</v>
      </c>
      <c r="Y38" s="58">
        <v>0.46500000000000002</v>
      </c>
      <c r="Z38" s="58">
        <v>0.50800000000000001</v>
      </c>
      <c r="AA38" s="949">
        <v>0.45900000000000002</v>
      </c>
      <c r="AB38" s="949">
        <v>0.496</v>
      </c>
      <c r="AC38" s="949">
        <v>0.49099999999999999</v>
      </c>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row>
    <row r="39" spans="1:255" s="840" customFormat="1">
      <c r="A39" s="78" t="s">
        <v>500</v>
      </c>
      <c r="B39" s="58">
        <v>0.16400000000000001</v>
      </c>
      <c r="C39" s="58">
        <v>0.19</v>
      </c>
      <c r="D39" s="58">
        <v>0.18099999999999999</v>
      </c>
      <c r="E39" s="58">
        <v>0.17799999999999999</v>
      </c>
      <c r="F39" s="58">
        <v>0.17</v>
      </c>
      <c r="G39" s="58">
        <v>0.193</v>
      </c>
      <c r="H39" s="58">
        <v>0.161</v>
      </c>
      <c r="I39" s="58">
        <v>0.161</v>
      </c>
      <c r="J39" s="58">
        <v>0.17599999999999999</v>
      </c>
      <c r="K39" s="58">
        <v>0.183</v>
      </c>
      <c r="L39" s="58">
        <v>0.19600000000000001</v>
      </c>
      <c r="M39" s="58">
        <v>0.20899999999999999</v>
      </c>
      <c r="N39" s="58">
        <v>0.22</v>
      </c>
      <c r="O39" s="58">
        <v>0.22600000000000001</v>
      </c>
      <c r="P39" s="58">
        <v>0.224</v>
      </c>
      <c r="Q39" s="58">
        <v>0.249</v>
      </c>
      <c r="R39" s="58">
        <v>0.27400000000000002</v>
      </c>
      <c r="S39" s="58">
        <v>0.29499999999999998</v>
      </c>
      <c r="T39" s="58">
        <v>0.67300000000000004</v>
      </c>
      <c r="U39" s="58">
        <v>0.68100000000000005</v>
      </c>
      <c r="V39" s="58">
        <v>0.63600000000000001</v>
      </c>
      <c r="W39" s="58">
        <v>0.6</v>
      </c>
      <c r="X39" s="58">
        <v>0.52800000000000002</v>
      </c>
      <c r="Y39" s="58">
        <v>0.48299999999999998</v>
      </c>
      <c r="Z39" s="58">
        <v>0.47199999999999998</v>
      </c>
      <c r="AA39" s="949">
        <v>0.5</v>
      </c>
      <c r="AB39" s="949">
        <v>0.46899999999999997</v>
      </c>
      <c r="AC39" s="949">
        <v>0.46899999999999997</v>
      </c>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row>
    <row r="40" spans="1:255" s="840" customFormat="1">
      <c r="A40" s="78" t="s">
        <v>501</v>
      </c>
      <c r="B40" s="58">
        <v>5.4930000000000003</v>
      </c>
      <c r="C40" s="58">
        <v>5.7320000000000002</v>
      </c>
      <c r="D40" s="58">
        <v>6.4870000000000001</v>
      </c>
      <c r="E40" s="58">
        <v>6.8339999999999996</v>
      </c>
      <c r="F40" s="58">
        <v>7.1920000000000002</v>
      </c>
      <c r="G40" s="58">
        <v>8.52</v>
      </c>
      <c r="H40" s="58">
        <v>9.2460000000000004</v>
      </c>
      <c r="I40" s="58">
        <v>10.130000000000001</v>
      </c>
      <c r="J40" s="58">
        <v>11.138999999999999</v>
      </c>
      <c r="K40" s="58">
        <v>12.241</v>
      </c>
      <c r="L40" s="58">
        <v>13.35</v>
      </c>
      <c r="M40" s="58">
        <v>14.176</v>
      </c>
      <c r="N40" s="58">
        <v>14.863</v>
      </c>
      <c r="O40" s="58">
        <v>15.653</v>
      </c>
      <c r="P40" s="58">
        <v>16.957000000000001</v>
      </c>
      <c r="Q40" s="58">
        <v>17.457000000000001</v>
      </c>
      <c r="R40" s="58">
        <v>18.643000000000001</v>
      </c>
      <c r="S40" s="58">
        <v>18.727</v>
      </c>
      <c r="T40" s="58">
        <v>19.079000000000001</v>
      </c>
      <c r="U40" s="58">
        <v>19.416</v>
      </c>
      <c r="V40" s="58">
        <v>19.297999999999998</v>
      </c>
      <c r="W40" s="58">
        <v>18.437999999999999</v>
      </c>
      <c r="X40" s="58">
        <v>18.981999999999999</v>
      </c>
      <c r="Y40" s="58">
        <v>20.221</v>
      </c>
      <c r="Z40" s="58">
        <v>20.922999999999998</v>
      </c>
      <c r="AA40" s="949">
        <v>20.742000000000001</v>
      </c>
      <c r="AB40" s="949">
        <v>22.047000000000001</v>
      </c>
      <c r="AC40" s="949">
        <v>24.158000000000001</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row>
    <row r="41" spans="1:255" s="840" customFormat="1">
      <c r="A41" s="78" t="s">
        <v>502</v>
      </c>
      <c r="B41" s="58">
        <v>2.9689999999999999</v>
      </c>
      <c r="C41" s="58">
        <v>3.2029999999999998</v>
      </c>
      <c r="D41" s="58">
        <v>3.7240000000000002</v>
      </c>
      <c r="E41" s="58">
        <v>3.9550000000000001</v>
      </c>
      <c r="F41" s="58">
        <v>4.0289999999999999</v>
      </c>
      <c r="G41" s="58">
        <v>4.6829999999999998</v>
      </c>
      <c r="H41" s="58">
        <v>4.82</v>
      </c>
      <c r="I41" s="58">
        <v>5.5780000000000003</v>
      </c>
      <c r="J41" s="58">
        <v>6.3810000000000002</v>
      </c>
      <c r="K41" s="58">
        <v>6.9390000000000001</v>
      </c>
      <c r="L41" s="58">
        <v>7.3479999999999999</v>
      </c>
      <c r="M41" s="58">
        <v>7.79</v>
      </c>
      <c r="N41" s="58">
        <v>8.0389999999999997</v>
      </c>
      <c r="O41" s="58">
        <v>8.4269999999999996</v>
      </c>
      <c r="P41" s="58">
        <v>8.9920000000000009</v>
      </c>
      <c r="Q41" s="58">
        <v>9.5549999999999997</v>
      </c>
      <c r="R41" s="58">
        <v>10.26</v>
      </c>
      <c r="S41" s="58">
        <v>10.602</v>
      </c>
      <c r="T41" s="58">
        <v>10.874000000000001</v>
      </c>
      <c r="U41" s="58">
        <v>11.287000000000001</v>
      </c>
      <c r="V41" s="58">
        <v>11.288</v>
      </c>
      <c r="W41" s="58">
        <v>10.923</v>
      </c>
      <c r="X41" s="58">
        <v>11.154999999999999</v>
      </c>
      <c r="Y41" s="58">
        <v>11.661</v>
      </c>
      <c r="Z41" s="58">
        <v>12.065</v>
      </c>
      <c r="AA41" s="949">
        <v>12.095000000000001</v>
      </c>
      <c r="AB41" s="949">
        <v>12.88</v>
      </c>
      <c r="AC41" s="949">
        <v>14.055</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row>
    <row r="42" spans="1:255" s="840" customFormat="1">
      <c r="A42" s="78" t="s">
        <v>503</v>
      </c>
      <c r="B42" s="58">
        <v>1.778</v>
      </c>
      <c r="C42" s="58">
        <v>1.7190000000000001</v>
      </c>
      <c r="D42" s="58">
        <v>1.8839999999999999</v>
      </c>
      <c r="E42" s="58">
        <v>1.9810000000000001</v>
      </c>
      <c r="F42" s="58">
        <v>2.238</v>
      </c>
      <c r="G42" s="58">
        <v>2.6120000000000001</v>
      </c>
      <c r="H42" s="58">
        <v>2.835</v>
      </c>
      <c r="I42" s="58">
        <v>2.9129999999999998</v>
      </c>
      <c r="J42" s="58">
        <v>3.1040000000000001</v>
      </c>
      <c r="K42" s="58">
        <v>3.4729999999999999</v>
      </c>
      <c r="L42" s="58">
        <v>3.9820000000000002</v>
      </c>
      <c r="M42" s="58">
        <v>4.1349999999999998</v>
      </c>
      <c r="N42" s="58">
        <v>4.4219999999999997</v>
      </c>
      <c r="O42" s="58">
        <v>4.7460000000000004</v>
      </c>
      <c r="P42" s="58">
        <v>5.0149999999999997</v>
      </c>
      <c r="Q42" s="58">
        <v>4.8369999999999997</v>
      </c>
      <c r="R42" s="58">
        <v>4.9429999999999996</v>
      </c>
      <c r="S42" s="58">
        <v>4.9189999999999996</v>
      </c>
      <c r="T42" s="58">
        <v>4.7809999999999997</v>
      </c>
      <c r="U42" s="58">
        <v>4.6040000000000001</v>
      </c>
      <c r="V42" s="58">
        <v>4.4729999999999999</v>
      </c>
      <c r="W42" s="58">
        <v>4.2770000000000001</v>
      </c>
      <c r="X42" s="58">
        <v>4.4370000000000003</v>
      </c>
      <c r="Y42" s="58">
        <v>4.6929999999999996</v>
      </c>
      <c r="Z42" s="58">
        <v>5.0309999999999997</v>
      </c>
      <c r="AA42" s="949">
        <v>4.7530000000000001</v>
      </c>
      <c r="AB42" s="949">
        <v>5</v>
      </c>
      <c r="AC42" s="949">
        <v>5.4960000000000004</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row>
    <row r="43" spans="1:255" s="840" customFormat="1">
      <c r="A43" s="78" t="s">
        <v>504</v>
      </c>
      <c r="B43" s="58">
        <v>0.35399999999999998</v>
      </c>
      <c r="C43" s="58">
        <v>0.39600000000000002</v>
      </c>
      <c r="D43" s="58">
        <v>0.38500000000000001</v>
      </c>
      <c r="E43" s="58">
        <v>0.39400000000000002</v>
      </c>
      <c r="F43" s="58">
        <v>0.38200000000000001</v>
      </c>
      <c r="G43" s="58">
        <v>0.57899999999999996</v>
      </c>
      <c r="H43" s="58">
        <v>0.86</v>
      </c>
      <c r="I43" s="58">
        <v>0.91200000000000003</v>
      </c>
      <c r="J43" s="58">
        <v>0.81399999999999995</v>
      </c>
      <c r="K43" s="58">
        <v>0.90400000000000003</v>
      </c>
      <c r="L43" s="58">
        <v>1.0149999999999999</v>
      </c>
      <c r="M43" s="58">
        <v>1.1539999999999999</v>
      </c>
      <c r="N43" s="58">
        <v>1.2330000000000001</v>
      </c>
      <c r="O43" s="58">
        <v>1.286</v>
      </c>
      <c r="P43" s="58">
        <v>1.6479999999999999</v>
      </c>
      <c r="Q43" s="58">
        <v>1.6719999999999999</v>
      </c>
      <c r="R43" s="58">
        <v>1.865</v>
      </c>
      <c r="S43" s="58">
        <v>1.4970000000000001</v>
      </c>
      <c r="T43" s="58">
        <v>1.6379999999999999</v>
      </c>
      <c r="U43" s="58">
        <v>1.732</v>
      </c>
      <c r="V43" s="58">
        <v>1.7130000000000001</v>
      </c>
      <c r="W43" s="58">
        <v>1.597</v>
      </c>
      <c r="X43" s="58">
        <v>1.655</v>
      </c>
      <c r="Y43" s="58">
        <v>1.9550000000000001</v>
      </c>
      <c r="Z43" s="58">
        <v>1.7909999999999999</v>
      </c>
      <c r="AA43" s="949">
        <v>1.829</v>
      </c>
      <c r="AB43" s="949">
        <v>1.915</v>
      </c>
      <c r="AC43" s="949">
        <v>1.9650000000000001</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row>
    <row r="44" spans="1:255" s="840" customFormat="1">
      <c r="A44" s="78" t="s">
        <v>505</v>
      </c>
      <c r="B44" s="58">
        <v>0.29799999999999999</v>
      </c>
      <c r="C44" s="58">
        <v>0.317</v>
      </c>
      <c r="D44" s="58">
        <v>0.38400000000000001</v>
      </c>
      <c r="E44" s="58">
        <v>0.39700000000000002</v>
      </c>
      <c r="F44" s="58">
        <v>0.41799999999999998</v>
      </c>
      <c r="G44" s="58">
        <v>0.501</v>
      </c>
      <c r="H44" s="58">
        <v>0.55500000000000005</v>
      </c>
      <c r="I44" s="58">
        <v>0.56599999999999995</v>
      </c>
      <c r="J44" s="58">
        <v>0.625</v>
      </c>
      <c r="K44" s="58">
        <v>0.69899999999999995</v>
      </c>
      <c r="L44" s="58">
        <v>0.75700000000000001</v>
      </c>
      <c r="M44" s="58">
        <v>0.81899999999999995</v>
      </c>
      <c r="N44" s="58">
        <v>0.88600000000000001</v>
      </c>
      <c r="O44" s="58">
        <v>0.89700000000000002</v>
      </c>
      <c r="P44" s="58">
        <v>0.98699999999999999</v>
      </c>
      <c r="Q44" s="58">
        <v>1.0720000000000001</v>
      </c>
      <c r="R44" s="58">
        <v>1.242</v>
      </c>
      <c r="S44" s="58">
        <v>1.3540000000000001</v>
      </c>
      <c r="T44" s="58">
        <v>1.407</v>
      </c>
      <c r="U44" s="58">
        <v>1.4219999999999999</v>
      </c>
      <c r="V44" s="58">
        <v>1.4570000000000001</v>
      </c>
      <c r="W44" s="58">
        <v>1.26</v>
      </c>
      <c r="X44" s="58">
        <v>1.3069999999999999</v>
      </c>
      <c r="Y44" s="58">
        <v>1.4410000000000001</v>
      </c>
      <c r="Z44" s="58">
        <v>1.5249999999999999</v>
      </c>
      <c r="AA44" s="949">
        <v>1.5029999999999999</v>
      </c>
      <c r="AB44" s="949">
        <v>1.56</v>
      </c>
      <c r="AC44" s="949">
        <v>1.5940000000000001</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row>
    <row r="45" spans="1:255" s="840" customFormat="1">
      <c r="A45" s="78" t="s">
        <v>506</v>
      </c>
      <c r="B45" s="58">
        <v>1E-3</v>
      </c>
      <c r="C45" s="58">
        <v>1E-3</v>
      </c>
      <c r="D45" s="58">
        <v>1E-3</v>
      </c>
      <c r="E45" s="58">
        <v>1E-3</v>
      </c>
      <c r="F45" s="58">
        <v>1E-3</v>
      </c>
      <c r="G45" s="58">
        <v>2E-3</v>
      </c>
      <c r="H45" s="58">
        <v>2E-3</v>
      </c>
      <c r="I45" s="58">
        <v>3.0000000000000001E-3</v>
      </c>
      <c r="J45" s="58">
        <v>2E-3</v>
      </c>
      <c r="K45" s="58">
        <v>3.0000000000000001E-3</v>
      </c>
      <c r="L45" s="58">
        <v>3.0000000000000001E-3</v>
      </c>
      <c r="M45" s="58">
        <v>3.0000000000000001E-3</v>
      </c>
      <c r="N45" s="58">
        <v>3.0000000000000001E-3</v>
      </c>
      <c r="O45" s="58">
        <v>3.0000000000000001E-3</v>
      </c>
      <c r="P45" s="58">
        <v>3.0000000000000001E-3</v>
      </c>
      <c r="Q45" s="58">
        <v>-1E-3</v>
      </c>
      <c r="R45" s="58">
        <v>-1E-3</v>
      </c>
      <c r="S45" s="58"/>
      <c r="T45" s="58">
        <v>1E-3</v>
      </c>
      <c r="U45" s="58">
        <v>6.0000000000000001E-3</v>
      </c>
      <c r="V45" s="58">
        <v>1.4E-2</v>
      </c>
      <c r="W45" s="58">
        <v>5.1999999999999998E-2</v>
      </c>
      <c r="X45" s="58">
        <v>6.9000000000000006E-2</v>
      </c>
      <c r="Y45" s="58">
        <v>0.108</v>
      </c>
      <c r="Z45" s="58">
        <v>0.14399999999999999</v>
      </c>
      <c r="AA45" s="949">
        <v>0.17899999999999999</v>
      </c>
      <c r="AB45" s="949">
        <v>0.29299999999999998</v>
      </c>
      <c r="AC45" s="949">
        <v>0.64700000000000002</v>
      </c>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row>
    <row r="46" spans="1:255" s="840" customFormat="1">
      <c r="A46" s="78" t="s">
        <v>507</v>
      </c>
      <c r="B46" s="58">
        <v>9.1999999999999998E-2</v>
      </c>
      <c r="C46" s="58">
        <v>9.7000000000000003E-2</v>
      </c>
      <c r="D46" s="58">
        <v>0.107</v>
      </c>
      <c r="E46" s="58">
        <v>0.107</v>
      </c>
      <c r="F46" s="58">
        <v>0.125</v>
      </c>
      <c r="G46" s="58">
        <v>0.14299999999999999</v>
      </c>
      <c r="H46" s="58">
        <v>0.17499999999999999</v>
      </c>
      <c r="I46" s="58">
        <v>0.158</v>
      </c>
      <c r="J46" s="58">
        <v>0.21099999999999999</v>
      </c>
      <c r="K46" s="58">
        <v>0.223</v>
      </c>
      <c r="L46" s="58">
        <v>0.245</v>
      </c>
      <c r="M46" s="58">
        <v>0.27400000000000002</v>
      </c>
      <c r="N46" s="58">
        <v>0.28100000000000003</v>
      </c>
      <c r="O46" s="58">
        <v>0.29299999999999998</v>
      </c>
      <c r="P46" s="58">
        <v>0.312</v>
      </c>
      <c r="Q46" s="58">
        <v>0.32200000000000001</v>
      </c>
      <c r="R46" s="58">
        <v>0.33400000000000002</v>
      </c>
      <c r="S46" s="58">
        <v>0.35499999999999998</v>
      </c>
      <c r="T46" s="58">
        <v>0.377</v>
      </c>
      <c r="U46" s="58">
        <v>0.36499999999999999</v>
      </c>
      <c r="V46" s="58">
        <v>0.35299999999999998</v>
      </c>
      <c r="W46" s="58">
        <v>0.32800000000000001</v>
      </c>
      <c r="X46" s="58">
        <v>0.35899999999999999</v>
      </c>
      <c r="Y46" s="58">
        <v>0.36399999999999999</v>
      </c>
      <c r="Z46" s="58">
        <v>0.36699999999999999</v>
      </c>
      <c r="AA46" s="949">
        <v>0.38400000000000001</v>
      </c>
      <c r="AB46" s="949">
        <v>0.39900000000000002</v>
      </c>
      <c r="AC46" s="949">
        <v>0.40100000000000002</v>
      </c>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row>
    <row r="47" spans="1:255" s="840" customFormat="1">
      <c r="A47" s="78" t="s">
        <v>508</v>
      </c>
      <c r="B47" s="58">
        <v>7.9649999999999999</v>
      </c>
      <c r="C47" s="58">
        <v>8.2650000000000006</v>
      </c>
      <c r="D47" s="58">
        <v>8.516</v>
      </c>
      <c r="E47" s="58">
        <v>8.4079999999999995</v>
      </c>
      <c r="F47" s="58">
        <v>9.5009999999999994</v>
      </c>
      <c r="G47" s="58">
        <v>11.095000000000001</v>
      </c>
      <c r="H47" s="58">
        <v>12.46</v>
      </c>
      <c r="I47" s="58">
        <v>14.577999999999999</v>
      </c>
      <c r="J47" s="58">
        <v>15.38</v>
      </c>
      <c r="K47" s="58">
        <v>16.489999999999998</v>
      </c>
      <c r="L47" s="58">
        <v>16.722000000000001</v>
      </c>
      <c r="M47" s="58">
        <v>17.709</v>
      </c>
      <c r="N47" s="58">
        <v>19.166</v>
      </c>
      <c r="O47" s="58">
        <v>20.132999999999999</v>
      </c>
      <c r="P47" s="58">
        <v>21.113</v>
      </c>
      <c r="Q47" s="58">
        <v>19.882999999999999</v>
      </c>
      <c r="R47" s="58">
        <v>20.475999999999999</v>
      </c>
      <c r="S47" s="58">
        <v>19.826000000000001</v>
      </c>
      <c r="T47" s="58">
        <v>20.876000000000001</v>
      </c>
      <c r="U47" s="58">
        <v>20.067</v>
      </c>
      <c r="V47" s="58">
        <v>19.402000000000001</v>
      </c>
      <c r="W47" s="58">
        <v>19.181000000000001</v>
      </c>
      <c r="X47" s="58">
        <v>19.323</v>
      </c>
      <c r="Y47" s="58">
        <v>20.016999999999999</v>
      </c>
      <c r="Z47" s="58">
        <v>22.266999999999999</v>
      </c>
      <c r="AA47" s="949">
        <v>20.861000000000001</v>
      </c>
      <c r="AB47" s="949">
        <v>22.658999999999999</v>
      </c>
      <c r="AC47" s="949">
        <v>25.45</v>
      </c>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row>
    <row r="48" spans="1:255" s="840" customFormat="1">
      <c r="A48" s="78" t="s">
        <v>509</v>
      </c>
      <c r="B48" s="58">
        <v>1.069</v>
      </c>
      <c r="C48" s="58">
        <v>1.1659999999999999</v>
      </c>
      <c r="D48" s="58">
        <v>0.86899999999999999</v>
      </c>
      <c r="E48" s="58">
        <v>0.83199999999999996</v>
      </c>
      <c r="F48" s="58">
        <v>0.85099999999999998</v>
      </c>
      <c r="G48" s="58">
        <v>1.0209999999999999</v>
      </c>
      <c r="H48" s="58">
        <v>1.2629999999999999</v>
      </c>
      <c r="I48" s="58">
        <v>1.7709999999999999</v>
      </c>
      <c r="J48" s="58">
        <v>1.8080000000000001</v>
      </c>
      <c r="K48" s="58">
        <v>1.8660000000000001</v>
      </c>
      <c r="L48" s="58">
        <v>1.744</v>
      </c>
      <c r="M48" s="58">
        <v>1.7350000000000001</v>
      </c>
      <c r="N48" s="58">
        <v>1.887</v>
      </c>
      <c r="O48" s="58">
        <v>1.9510000000000001</v>
      </c>
      <c r="P48" s="58">
        <v>2.0990000000000002</v>
      </c>
      <c r="Q48" s="58">
        <v>2.0640000000000001</v>
      </c>
      <c r="R48" s="58">
        <v>1.7629999999999999</v>
      </c>
      <c r="S48" s="58">
        <v>1.8640000000000001</v>
      </c>
      <c r="T48" s="58">
        <v>2.089</v>
      </c>
      <c r="U48" s="58">
        <v>1.9079999999999999</v>
      </c>
      <c r="V48" s="58">
        <v>2.2320000000000002</v>
      </c>
      <c r="W48" s="58">
        <v>2.3980000000000001</v>
      </c>
      <c r="X48" s="58">
        <v>2.1749999999999998</v>
      </c>
      <c r="Y48" s="58">
        <v>2.339</v>
      </c>
      <c r="Z48" s="58">
        <v>2.3940000000000001</v>
      </c>
      <c r="AA48" s="949">
        <v>2.3730000000000002</v>
      </c>
      <c r="AB48" s="949">
        <v>2.633</v>
      </c>
      <c r="AC48" s="949">
        <v>3.3439999999999999</v>
      </c>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row>
    <row r="49" spans="1:255" s="840" customFormat="1">
      <c r="A49" s="78" t="s">
        <v>510</v>
      </c>
      <c r="B49" s="58">
        <v>4.7229999999999999</v>
      </c>
      <c r="C49" s="58">
        <v>4.9340000000000002</v>
      </c>
      <c r="D49" s="58">
        <v>5.4349999999999996</v>
      </c>
      <c r="E49" s="58">
        <v>5.4050000000000002</v>
      </c>
      <c r="F49" s="58">
        <v>6.0730000000000004</v>
      </c>
      <c r="G49" s="58">
        <v>7.0640000000000001</v>
      </c>
      <c r="H49" s="58">
        <v>7.8360000000000003</v>
      </c>
      <c r="I49" s="58">
        <v>9.1579999999999995</v>
      </c>
      <c r="J49" s="58">
        <v>9.8049999999999997</v>
      </c>
      <c r="K49" s="58">
        <v>10.592000000000001</v>
      </c>
      <c r="L49" s="58">
        <v>10.775</v>
      </c>
      <c r="M49" s="58">
        <v>11.39</v>
      </c>
      <c r="N49" s="58">
        <v>12.433</v>
      </c>
      <c r="O49" s="58">
        <v>13.154999999999999</v>
      </c>
      <c r="P49" s="58">
        <v>13.929</v>
      </c>
      <c r="Q49" s="58">
        <v>13.173</v>
      </c>
      <c r="R49" s="58">
        <v>14.249000000000001</v>
      </c>
      <c r="S49" s="58">
        <v>13.807</v>
      </c>
      <c r="T49" s="58">
        <v>14.428000000000001</v>
      </c>
      <c r="U49" s="58">
        <v>13.831</v>
      </c>
      <c r="V49" s="58">
        <v>12.875</v>
      </c>
      <c r="W49" s="58">
        <v>12.465</v>
      </c>
      <c r="X49" s="58">
        <v>12.705</v>
      </c>
      <c r="Y49" s="58">
        <v>13.028</v>
      </c>
      <c r="Z49" s="58">
        <v>14.846</v>
      </c>
      <c r="AA49" s="949">
        <v>13.625999999999999</v>
      </c>
      <c r="AB49" s="949">
        <v>14.569000000000001</v>
      </c>
      <c r="AC49" s="949">
        <v>15.945</v>
      </c>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row>
    <row r="50" spans="1:255" s="840" customFormat="1">
      <c r="A50" s="78" t="s">
        <v>511</v>
      </c>
      <c r="B50" s="58">
        <v>1.194</v>
      </c>
      <c r="C50" s="58">
        <v>1.153</v>
      </c>
      <c r="D50" s="58">
        <v>1.198</v>
      </c>
      <c r="E50" s="58">
        <v>1.1819999999999999</v>
      </c>
      <c r="F50" s="58">
        <v>1.4490000000000001</v>
      </c>
      <c r="G50" s="58">
        <v>1.748</v>
      </c>
      <c r="H50" s="58">
        <v>1.982</v>
      </c>
      <c r="I50" s="58">
        <v>2.1320000000000001</v>
      </c>
      <c r="J50" s="58">
        <v>2.1920000000000002</v>
      </c>
      <c r="K50" s="58">
        <v>2.363</v>
      </c>
      <c r="L50" s="58">
        <v>2.4820000000000002</v>
      </c>
      <c r="M50" s="58">
        <v>2.7090000000000001</v>
      </c>
      <c r="N50" s="58">
        <v>2.895</v>
      </c>
      <c r="O50" s="58">
        <v>3.016</v>
      </c>
      <c r="P50" s="58">
        <v>3.012</v>
      </c>
      <c r="Q50" s="58">
        <v>2.9510000000000001</v>
      </c>
      <c r="R50" s="58">
        <v>2.9180000000000001</v>
      </c>
      <c r="S50" s="58">
        <v>2.69</v>
      </c>
      <c r="T50" s="58">
        <v>2.8540000000000001</v>
      </c>
      <c r="U50" s="58">
        <v>2.8220000000000001</v>
      </c>
      <c r="V50" s="58">
        <v>2.82</v>
      </c>
      <c r="W50" s="58">
        <v>2.6949999999999998</v>
      </c>
      <c r="X50" s="58">
        <v>2.7989999999999999</v>
      </c>
      <c r="Y50" s="58">
        <v>2.9049999999999998</v>
      </c>
      <c r="Z50" s="58">
        <v>3.1349999999999998</v>
      </c>
      <c r="AA50" s="949">
        <v>3.0289999999999999</v>
      </c>
      <c r="AB50" s="949">
        <v>3.2410000000000001</v>
      </c>
      <c r="AC50" s="949">
        <v>3.4540000000000002</v>
      </c>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c r="IT50" s="58"/>
      <c r="IU50" s="58"/>
    </row>
    <row r="51" spans="1:255" s="840" customFormat="1">
      <c r="A51" s="78" t="s">
        <v>512</v>
      </c>
      <c r="B51" s="58">
        <v>0.55600000000000005</v>
      </c>
      <c r="C51" s="58">
        <v>0.56200000000000006</v>
      </c>
      <c r="D51" s="58">
        <v>0.60499999999999998</v>
      </c>
      <c r="E51" s="58">
        <v>0.56299999999999994</v>
      </c>
      <c r="F51" s="58">
        <v>0.69899999999999995</v>
      </c>
      <c r="G51" s="58">
        <v>0.83299999999999996</v>
      </c>
      <c r="H51" s="58">
        <v>0.90500000000000003</v>
      </c>
      <c r="I51" s="58">
        <v>0.98199999999999998</v>
      </c>
      <c r="J51" s="58">
        <v>1.0209999999999999</v>
      </c>
      <c r="K51" s="58">
        <v>1.0980000000000001</v>
      </c>
      <c r="L51" s="58">
        <v>1.111</v>
      </c>
      <c r="M51" s="58">
        <v>1.2210000000000001</v>
      </c>
      <c r="N51" s="58">
        <v>1.272</v>
      </c>
      <c r="O51" s="58">
        <v>1.3089999999999999</v>
      </c>
      <c r="P51" s="58">
        <v>1.319</v>
      </c>
      <c r="Q51" s="58">
        <v>1.349</v>
      </c>
      <c r="R51" s="58">
        <v>1.444</v>
      </c>
      <c r="S51" s="58">
        <v>1.385</v>
      </c>
      <c r="T51" s="58">
        <v>1.423</v>
      </c>
      <c r="U51" s="58">
        <v>1.4279999999999999</v>
      </c>
      <c r="V51" s="58">
        <v>1.407</v>
      </c>
      <c r="W51" s="58">
        <v>1.353</v>
      </c>
      <c r="X51" s="58">
        <v>1.409</v>
      </c>
      <c r="Y51" s="58">
        <v>1.4870000000000001</v>
      </c>
      <c r="Z51" s="58">
        <v>1.528</v>
      </c>
      <c r="AA51" s="949">
        <v>1.4650000000000001</v>
      </c>
      <c r="AB51" s="949">
        <v>1.4850000000000001</v>
      </c>
      <c r="AC51" s="949">
        <v>1.6180000000000001</v>
      </c>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c r="IT51" s="58"/>
      <c r="IU51" s="58"/>
    </row>
    <row r="52" spans="1:255" s="840" customFormat="1">
      <c r="A52" s="78" t="s">
        <v>513</v>
      </c>
      <c r="B52" s="58">
        <v>6.0000000000000001E-3</v>
      </c>
      <c r="C52" s="58">
        <v>7.0000000000000001E-3</v>
      </c>
      <c r="D52" s="58">
        <v>4.0000000000000001E-3</v>
      </c>
      <c r="E52" s="58">
        <v>4.0000000000000001E-3</v>
      </c>
      <c r="F52" s="58">
        <v>3.0000000000000001E-3</v>
      </c>
      <c r="G52" s="58">
        <v>3.0000000000000001E-3</v>
      </c>
      <c r="H52" s="58">
        <v>4.0000000000000001E-3</v>
      </c>
      <c r="I52" s="58">
        <v>7.0000000000000001E-3</v>
      </c>
      <c r="J52" s="58">
        <v>7.0000000000000001E-3</v>
      </c>
      <c r="K52" s="58">
        <v>8.0000000000000002E-3</v>
      </c>
      <c r="L52" s="58">
        <v>6.0000000000000001E-3</v>
      </c>
      <c r="M52" s="58">
        <v>6.0000000000000001E-3</v>
      </c>
      <c r="N52" s="58">
        <v>7.0000000000000001E-3</v>
      </c>
      <c r="O52" s="58">
        <v>8.0000000000000002E-3</v>
      </c>
      <c r="P52" s="58">
        <v>8.9999999999999993E-3</v>
      </c>
      <c r="Q52" s="58"/>
      <c r="R52" s="58">
        <v>-1E-3</v>
      </c>
      <c r="S52" s="58">
        <v>1E-3</v>
      </c>
      <c r="T52" s="58">
        <v>1E-3</v>
      </c>
      <c r="U52" s="58"/>
      <c r="V52" s="58"/>
      <c r="W52" s="58"/>
      <c r="X52" s="58"/>
      <c r="Y52" s="58"/>
      <c r="Z52" s="58"/>
      <c r="AA52" s="949"/>
      <c r="AB52" s="949"/>
      <c r="AC52" s="949"/>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row>
    <row r="53" spans="1:255" s="840" customFormat="1">
      <c r="A53" s="78" t="s">
        <v>514</v>
      </c>
      <c r="B53" s="58">
        <v>0.41599999999999998</v>
      </c>
      <c r="C53" s="58">
        <v>0.442</v>
      </c>
      <c r="D53" s="58">
        <v>0.40500000000000003</v>
      </c>
      <c r="E53" s="58">
        <v>0.42299999999999999</v>
      </c>
      <c r="F53" s="58">
        <v>0.42599999999999999</v>
      </c>
      <c r="G53" s="58">
        <v>0.42799999999999999</v>
      </c>
      <c r="H53" s="58">
        <v>0.47199999999999998</v>
      </c>
      <c r="I53" s="58">
        <v>0.52800000000000002</v>
      </c>
      <c r="J53" s="58">
        <v>0.54900000000000004</v>
      </c>
      <c r="K53" s="58">
        <v>0.56499999999999995</v>
      </c>
      <c r="L53" s="58">
        <v>0.60399999999999998</v>
      </c>
      <c r="M53" s="58">
        <v>0.64600000000000002</v>
      </c>
      <c r="N53" s="58">
        <v>0.67100000000000004</v>
      </c>
      <c r="O53" s="58">
        <v>0.69399999999999995</v>
      </c>
      <c r="P53" s="58">
        <v>0.746</v>
      </c>
      <c r="Q53" s="58">
        <v>0.34599999999999997</v>
      </c>
      <c r="R53" s="58">
        <v>0.10299999999999999</v>
      </c>
      <c r="S53" s="58">
        <v>7.9000000000000001E-2</v>
      </c>
      <c r="T53" s="58">
        <v>8.2000000000000003E-2</v>
      </c>
      <c r="U53" s="58">
        <v>7.8E-2</v>
      </c>
      <c r="V53" s="58">
        <v>6.8000000000000005E-2</v>
      </c>
      <c r="W53" s="58">
        <v>0.27100000000000002</v>
      </c>
      <c r="X53" s="58">
        <v>0.23499999999999999</v>
      </c>
      <c r="Y53" s="58">
        <v>0.25800000000000001</v>
      </c>
      <c r="Z53" s="58">
        <v>0.36399999999999999</v>
      </c>
      <c r="AA53" s="949">
        <v>0.36799999999999999</v>
      </c>
      <c r="AB53" s="949">
        <v>0.73099999999999998</v>
      </c>
      <c r="AC53" s="949">
        <v>1.089</v>
      </c>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c r="IT53" s="58"/>
      <c r="IU53" s="58"/>
    </row>
    <row r="54" spans="1:255" s="840" customFormat="1">
      <c r="A54" s="78" t="s">
        <v>515</v>
      </c>
      <c r="B54" s="58">
        <v>0.77700000000000002</v>
      </c>
      <c r="C54" s="58">
        <v>0.81399999999999995</v>
      </c>
      <c r="D54" s="58">
        <v>0.83199999999999996</v>
      </c>
      <c r="E54" s="58">
        <v>0.872</v>
      </c>
      <c r="F54" s="58">
        <v>0.94</v>
      </c>
      <c r="G54" s="58">
        <v>1.0549999999999999</v>
      </c>
      <c r="H54" s="58">
        <v>1.107</v>
      </c>
      <c r="I54" s="58">
        <v>1.1970000000000001</v>
      </c>
      <c r="J54" s="58">
        <v>1.2789999999999999</v>
      </c>
      <c r="K54" s="58">
        <v>1.359</v>
      </c>
      <c r="L54" s="58">
        <v>1.508</v>
      </c>
      <c r="M54" s="58">
        <v>1.55</v>
      </c>
      <c r="N54" s="58">
        <v>1.649</v>
      </c>
      <c r="O54" s="58">
        <v>1.68</v>
      </c>
      <c r="P54" s="58">
        <v>1.649</v>
      </c>
      <c r="Q54" s="58">
        <v>1.6519999999999999</v>
      </c>
      <c r="R54" s="58">
        <v>1.7250000000000001</v>
      </c>
      <c r="S54" s="58">
        <v>1.784</v>
      </c>
      <c r="T54" s="58">
        <v>1.82</v>
      </c>
      <c r="U54" s="58">
        <v>1.8089999999999999</v>
      </c>
      <c r="V54" s="58">
        <v>1.7749999999999999</v>
      </c>
      <c r="W54" s="58">
        <v>1.752</v>
      </c>
      <c r="X54" s="58">
        <v>1.8480000000000001</v>
      </c>
      <c r="Y54" s="58">
        <v>1.879</v>
      </c>
      <c r="Z54" s="58">
        <v>1.88</v>
      </c>
      <c r="AA54" s="949">
        <v>2.198</v>
      </c>
      <c r="AB54" s="949">
        <v>1.98</v>
      </c>
      <c r="AC54" s="949">
        <v>2.0209999999999999</v>
      </c>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row>
    <row r="55" spans="1:255" s="840" customFormat="1">
      <c r="A55" s="78" t="s">
        <v>516</v>
      </c>
      <c r="B55" s="58">
        <v>8.0000000000000002E-3</v>
      </c>
      <c r="C55" s="58">
        <v>8.9999999999999993E-3</v>
      </c>
      <c r="D55" s="58">
        <v>0.01</v>
      </c>
      <c r="E55" s="58">
        <v>0.01</v>
      </c>
      <c r="F55" s="58">
        <v>0.01</v>
      </c>
      <c r="G55" s="58">
        <v>1.0999999999999999E-2</v>
      </c>
      <c r="H55" s="58">
        <v>1.0999999999999999E-2</v>
      </c>
      <c r="I55" s="58">
        <v>1.2E-2</v>
      </c>
      <c r="J55" s="58">
        <v>1.2999999999999999E-2</v>
      </c>
      <c r="K55" s="58">
        <v>1.2999999999999999E-2</v>
      </c>
      <c r="L55" s="58">
        <v>1.4E-2</v>
      </c>
      <c r="M55" s="58">
        <v>1.4999999999999999E-2</v>
      </c>
      <c r="N55" s="58">
        <v>1.4999999999999999E-2</v>
      </c>
      <c r="O55" s="58">
        <v>1.4999999999999999E-2</v>
      </c>
      <c r="P55" s="58"/>
      <c r="Q55" s="58"/>
      <c r="R55" s="58"/>
      <c r="S55" s="58"/>
      <c r="T55" s="58"/>
      <c r="U55" s="58"/>
      <c r="V55" s="58"/>
      <c r="W55" s="58"/>
      <c r="X55" s="58"/>
      <c r="Y55" s="58"/>
      <c r="Z55" s="58"/>
      <c r="AA55" s="949"/>
      <c r="AB55" s="949"/>
      <c r="AC55" s="949"/>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row>
    <row r="56" spans="1:255" s="840" customFormat="1">
      <c r="A56" s="78" t="s">
        <v>517</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949"/>
      <c r="AB56" s="949"/>
      <c r="AC56" s="949"/>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row>
    <row r="57" spans="1:255" s="840" customFormat="1">
      <c r="A57" s="78" t="s">
        <v>518</v>
      </c>
      <c r="B57" s="58">
        <v>5.0000000000000001E-3</v>
      </c>
      <c r="C57" s="58">
        <v>5.0000000000000001E-3</v>
      </c>
      <c r="D57" s="58">
        <v>5.0000000000000001E-3</v>
      </c>
      <c r="E57" s="58">
        <v>5.0000000000000001E-3</v>
      </c>
      <c r="F57" s="58">
        <v>5.0000000000000001E-3</v>
      </c>
      <c r="G57" s="58">
        <v>6.0000000000000001E-3</v>
      </c>
      <c r="H57" s="58">
        <v>7.0000000000000001E-3</v>
      </c>
      <c r="I57" s="58">
        <v>8.0000000000000002E-3</v>
      </c>
      <c r="J57" s="58">
        <v>8.9999999999999993E-3</v>
      </c>
      <c r="K57" s="58">
        <v>0.01</v>
      </c>
      <c r="L57" s="58">
        <v>9.5000000000000001E-2</v>
      </c>
      <c r="M57" s="58">
        <v>5.2999999999999999E-2</v>
      </c>
      <c r="N57" s="58">
        <v>5.5E-2</v>
      </c>
      <c r="O57" s="58">
        <v>5.8999999999999997E-2</v>
      </c>
      <c r="P57" s="58"/>
      <c r="Q57" s="58"/>
      <c r="R57" s="58"/>
      <c r="S57" s="58"/>
      <c r="T57" s="58"/>
      <c r="U57" s="58"/>
      <c r="V57" s="58"/>
      <c r="W57" s="58"/>
      <c r="X57" s="58"/>
      <c r="Y57" s="58"/>
      <c r="Z57" s="58"/>
      <c r="AA57" s="949"/>
      <c r="AB57" s="949"/>
      <c r="AC57" s="949"/>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c r="IT57" s="58"/>
      <c r="IU57" s="58"/>
    </row>
    <row r="58" spans="1:255" s="840" customFormat="1">
      <c r="A58" s="78" t="s">
        <v>519</v>
      </c>
      <c r="B58" s="58">
        <v>0.437</v>
      </c>
      <c r="C58" s="58">
        <v>0.45700000000000002</v>
      </c>
      <c r="D58" s="58">
        <v>0.46899999999999997</v>
      </c>
      <c r="E58" s="58">
        <v>0.49199999999999999</v>
      </c>
      <c r="F58" s="58">
        <v>0.53100000000000003</v>
      </c>
      <c r="G58" s="58">
        <v>0.61099999999999999</v>
      </c>
      <c r="H58" s="58">
        <v>0.63700000000000001</v>
      </c>
      <c r="I58" s="58">
        <v>0.68400000000000005</v>
      </c>
      <c r="J58" s="58">
        <v>0.72899999999999998</v>
      </c>
      <c r="K58" s="58">
        <v>0.78100000000000003</v>
      </c>
      <c r="L58" s="58">
        <v>0.81899999999999995</v>
      </c>
      <c r="M58" s="58">
        <v>0.86899999999999999</v>
      </c>
      <c r="N58" s="58">
        <v>0.92400000000000004</v>
      </c>
      <c r="O58" s="58">
        <v>0.91400000000000003</v>
      </c>
      <c r="P58" s="58">
        <v>0.91</v>
      </c>
      <c r="Q58" s="58">
        <v>0.90400000000000003</v>
      </c>
      <c r="R58" s="58">
        <v>0.98299999999999998</v>
      </c>
      <c r="S58" s="58">
        <v>0.998</v>
      </c>
      <c r="T58" s="58">
        <v>1.0209999999999999</v>
      </c>
      <c r="U58" s="58">
        <v>0.98799999999999999</v>
      </c>
      <c r="V58" s="58">
        <v>0.95899999999999996</v>
      </c>
      <c r="W58" s="58">
        <v>0.97299999999999998</v>
      </c>
      <c r="X58" s="58">
        <v>1.0329999999999999</v>
      </c>
      <c r="Y58" s="58">
        <v>1.054</v>
      </c>
      <c r="Z58" s="58">
        <v>1.107</v>
      </c>
      <c r="AA58" s="949">
        <v>1.1140000000000001</v>
      </c>
      <c r="AB58" s="949">
        <v>1.131</v>
      </c>
      <c r="AC58" s="949">
        <v>1.1719999999999999</v>
      </c>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c r="IT58" s="58"/>
      <c r="IU58" s="58"/>
    </row>
    <row r="59" spans="1:255" s="840" customFormat="1">
      <c r="A59" s="78" t="s">
        <v>520</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949"/>
      <c r="AB59" s="949"/>
      <c r="AC59" s="949"/>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row>
    <row r="60" spans="1:255" s="840" customFormat="1">
      <c r="A60" s="78" t="s">
        <v>521</v>
      </c>
      <c r="B60" s="58">
        <v>0.32700000000000001</v>
      </c>
      <c r="C60" s="58">
        <v>0.34399999999999997</v>
      </c>
      <c r="D60" s="58">
        <v>0.34599999999999997</v>
      </c>
      <c r="E60" s="58">
        <v>0.36499999999999999</v>
      </c>
      <c r="F60" s="58">
        <v>0.39400000000000002</v>
      </c>
      <c r="G60" s="58">
        <v>0.42899999999999999</v>
      </c>
      <c r="H60" s="58">
        <v>0.45200000000000001</v>
      </c>
      <c r="I60" s="58">
        <v>0.49299999999999999</v>
      </c>
      <c r="J60" s="58">
        <v>0.52600000000000002</v>
      </c>
      <c r="K60" s="58">
        <v>0.55500000000000005</v>
      </c>
      <c r="L60" s="58">
        <v>0.57999999999999996</v>
      </c>
      <c r="M60" s="58">
        <v>0.61299999999999999</v>
      </c>
      <c r="N60" s="58">
        <v>0.65500000000000003</v>
      </c>
      <c r="O60" s="58">
        <v>0.69</v>
      </c>
      <c r="P60" s="58">
        <v>0.73899999999999999</v>
      </c>
      <c r="Q60" s="58">
        <v>0.748</v>
      </c>
      <c r="R60" s="58">
        <v>0.74099999999999999</v>
      </c>
      <c r="S60" s="58">
        <v>0.78600000000000003</v>
      </c>
      <c r="T60" s="58">
        <v>0.79900000000000004</v>
      </c>
      <c r="U60" s="58">
        <v>0.82099999999999995</v>
      </c>
      <c r="V60" s="58">
        <v>0.81599999999999995</v>
      </c>
      <c r="W60" s="58">
        <v>0.77900000000000003</v>
      </c>
      <c r="X60" s="58">
        <v>0.81499999999999995</v>
      </c>
      <c r="Y60" s="58">
        <v>0.82399999999999995</v>
      </c>
      <c r="Z60" s="58">
        <v>0.77300000000000002</v>
      </c>
      <c r="AA60" s="949">
        <v>1.0840000000000001</v>
      </c>
      <c r="AB60" s="949">
        <v>0.84899999999999998</v>
      </c>
      <c r="AC60" s="949">
        <v>0.84899999999999998</v>
      </c>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row>
    <row r="61" spans="1:255" s="840" customFormat="1">
      <c r="A61" s="78" t="s">
        <v>522</v>
      </c>
      <c r="B61" s="58">
        <v>7.0389999999999997</v>
      </c>
      <c r="C61" s="58">
        <v>7.0709999999999997</v>
      </c>
      <c r="D61" s="58">
        <v>7.7309999999999999</v>
      </c>
      <c r="E61" s="58">
        <v>8.6649999999999991</v>
      </c>
      <c r="F61" s="58">
        <v>9.1630000000000003</v>
      </c>
      <c r="G61" s="58">
        <v>10.362</v>
      </c>
      <c r="H61" s="58">
        <v>11.901999999999999</v>
      </c>
      <c r="I61" s="58">
        <v>13.958</v>
      </c>
      <c r="J61" s="58">
        <v>15.624000000000001</v>
      </c>
      <c r="K61" s="58">
        <v>16.411000000000001</v>
      </c>
      <c r="L61" s="58">
        <v>17.445</v>
      </c>
      <c r="M61" s="58">
        <v>18.728000000000002</v>
      </c>
      <c r="N61" s="58">
        <v>19.817</v>
      </c>
      <c r="O61" s="58">
        <v>20.056000000000001</v>
      </c>
      <c r="P61" s="58">
        <v>20.795000000000002</v>
      </c>
      <c r="Q61" s="58">
        <v>21.748000000000001</v>
      </c>
      <c r="R61" s="58">
        <v>22.940999999999999</v>
      </c>
      <c r="S61" s="58">
        <v>23.759</v>
      </c>
      <c r="T61" s="58">
        <v>25.076000000000001</v>
      </c>
      <c r="U61" s="58">
        <v>24.454000000000001</v>
      </c>
      <c r="V61" s="58">
        <v>23.231999999999999</v>
      </c>
      <c r="W61" s="58">
        <v>22.72</v>
      </c>
      <c r="X61" s="58">
        <v>23.411999999999999</v>
      </c>
      <c r="Y61" s="58">
        <v>23.954999999999998</v>
      </c>
      <c r="Z61" s="58">
        <v>25.683</v>
      </c>
      <c r="AA61" s="949">
        <v>23.99</v>
      </c>
      <c r="AB61" s="949">
        <v>24.771000000000001</v>
      </c>
      <c r="AC61" s="949">
        <v>27.44</v>
      </c>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c r="IT61" s="58"/>
      <c r="IU61" s="58"/>
    </row>
    <row r="62" spans="1:255" s="840" customFormat="1">
      <c r="A62" s="78" t="s">
        <v>523</v>
      </c>
      <c r="B62" s="58">
        <v>3.6880000000000002</v>
      </c>
      <c r="C62" s="58">
        <v>3.6829999999999998</v>
      </c>
      <c r="D62" s="58">
        <v>4.0140000000000002</v>
      </c>
      <c r="E62" s="58">
        <v>4.5090000000000003</v>
      </c>
      <c r="F62" s="58">
        <v>4.7779999999999996</v>
      </c>
      <c r="G62" s="58">
        <v>5.3920000000000003</v>
      </c>
      <c r="H62" s="58">
        <v>6.1740000000000004</v>
      </c>
      <c r="I62" s="58">
        <v>7.1390000000000002</v>
      </c>
      <c r="J62" s="58">
        <v>7.9560000000000004</v>
      </c>
      <c r="K62" s="58">
        <v>8.4030000000000005</v>
      </c>
      <c r="L62" s="58">
        <v>8.9380000000000006</v>
      </c>
      <c r="M62" s="58">
        <v>9.4819999999999993</v>
      </c>
      <c r="N62" s="58">
        <v>10.029</v>
      </c>
      <c r="O62" s="58">
        <v>10.11</v>
      </c>
      <c r="P62" s="58">
        <v>10.452</v>
      </c>
      <c r="Q62" s="58">
        <v>10.891</v>
      </c>
      <c r="R62" s="58">
        <v>11.355</v>
      </c>
      <c r="S62" s="58">
        <v>11.714</v>
      </c>
      <c r="T62" s="58">
        <v>12.385</v>
      </c>
      <c r="U62" s="58">
        <v>12.073</v>
      </c>
      <c r="V62" s="58">
        <v>11.664</v>
      </c>
      <c r="W62" s="58">
        <v>11.430999999999999</v>
      </c>
      <c r="X62" s="58">
        <v>11.879</v>
      </c>
      <c r="Y62" s="58">
        <v>12.096</v>
      </c>
      <c r="Z62" s="58">
        <v>13.069000000000001</v>
      </c>
      <c r="AA62" s="949">
        <v>12.093999999999999</v>
      </c>
      <c r="AB62" s="949">
        <v>12.318</v>
      </c>
      <c r="AC62" s="949">
        <v>13.879</v>
      </c>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c r="IT62" s="58"/>
      <c r="IU62" s="58"/>
    </row>
    <row r="63" spans="1:255" s="840" customFormat="1">
      <c r="A63" s="78" t="s">
        <v>524</v>
      </c>
      <c r="B63" s="58">
        <v>3.2320000000000002</v>
      </c>
      <c r="C63" s="58">
        <v>3.2759999999999998</v>
      </c>
      <c r="D63" s="58">
        <v>3.5960000000000001</v>
      </c>
      <c r="E63" s="58">
        <v>4.0190000000000001</v>
      </c>
      <c r="F63" s="58">
        <v>4.2409999999999997</v>
      </c>
      <c r="G63" s="58">
        <v>4.7720000000000002</v>
      </c>
      <c r="H63" s="58">
        <v>5.4980000000000002</v>
      </c>
      <c r="I63" s="58">
        <v>6.56</v>
      </c>
      <c r="J63" s="58">
        <v>7.3680000000000003</v>
      </c>
      <c r="K63" s="58">
        <v>7.7039999999999997</v>
      </c>
      <c r="L63" s="58">
        <v>8.1859999999999999</v>
      </c>
      <c r="M63" s="58">
        <v>8.91</v>
      </c>
      <c r="N63" s="58">
        <v>9.4380000000000006</v>
      </c>
      <c r="O63" s="58">
        <v>9.6080000000000005</v>
      </c>
      <c r="P63" s="58">
        <v>9.9629999999999992</v>
      </c>
      <c r="Q63" s="58">
        <v>10.454000000000001</v>
      </c>
      <c r="R63" s="58">
        <v>11.159000000000001</v>
      </c>
      <c r="S63" s="58">
        <v>11.587999999999999</v>
      </c>
      <c r="T63" s="58">
        <v>12.207000000000001</v>
      </c>
      <c r="U63" s="58">
        <v>11.914</v>
      </c>
      <c r="V63" s="58">
        <v>11.112</v>
      </c>
      <c r="W63" s="58">
        <v>10.846</v>
      </c>
      <c r="X63" s="58">
        <v>11.07</v>
      </c>
      <c r="Y63" s="58">
        <v>11.308</v>
      </c>
      <c r="Z63" s="58">
        <v>12.032999999999999</v>
      </c>
      <c r="AA63" s="949">
        <v>11.353999999999999</v>
      </c>
      <c r="AB63" s="949">
        <v>11.868</v>
      </c>
      <c r="AC63" s="949">
        <v>12.765000000000001</v>
      </c>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row>
    <row r="64" spans="1:255" s="840" customFormat="1">
      <c r="A64" s="78" t="s">
        <v>525</v>
      </c>
      <c r="B64" s="58"/>
      <c r="C64" s="58"/>
      <c r="D64" s="58">
        <v>1E-3</v>
      </c>
      <c r="E64" s="58">
        <v>1E-3</v>
      </c>
      <c r="F64" s="58">
        <v>1E-3</v>
      </c>
      <c r="G64" s="58">
        <v>1E-3</v>
      </c>
      <c r="H64" s="58">
        <v>1E-3</v>
      </c>
      <c r="I64" s="58">
        <v>2E-3</v>
      </c>
      <c r="J64" s="58">
        <v>2E-3</v>
      </c>
      <c r="K64" s="58">
        <v>2E-3</v>
      </c>
      <c r="L64" s="58">
        <v>2E-3</v>
      </c>
      <c r="M64" s="58">
        <v>2E-3</v>
      </c>
      <c r="N64" s="58">
        <v>2E-3</v>
      </c>
      <c r="O64" s="58">
        <v>2E-3</v>
      </c>
      <c r="P64" s="58">
        <v>1E-3</v>
      </c>
      <c r="Q64" s="58">
        <v>1E-3</v>
      </c>
      <c r="R64" s="58">
        <v>1E-3</v>
      </c>
      <c r="S64" s="58"/>
      <c r="T64" s="58"/>
      <c r="U64" s="58"/>
      <c r="V64" s="58"/>
      <c r="W64" s="58">
        <v>3.0000000000000001E-3</v>
      </c>
      <c r="X64" s="58">
        <v>3.0000000000000001E-3</v>
      </c>
      <c r="Y64" s="58">
        <v>1.6E-2</v>
      </c>
      <c r="Z64" s="58">
        <v>2.4E-2</v>
      </c>
      <c r="AA64" s="949">
        <v>2.8000000000000001E-2</v>
      </c>
      <c r="AB64" s="949">
        <v>6.0999999999999999E-2</v>
      </c>
      <c r="AC64" s="949">
        <v>0.17599999999999999</v>
      </c>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c r="IT64" s="58"/>
      <c r="IU64" s="58"/>
    </row>
    <row r="65" spans="1:255" s="840" customFormat="1">
      <c r="A65" s="78" t="s">
        <v>526</v>
      </c>
      <c r="B65" s="58">
        <v>0.11899999999999999</v>
      </c>
      <c r="C65" s="58">
        <v>0.114</v>
      </c>
      <c r="D65" s="58">
        <v>0.11899999999999999</v>
      </c>
      <c r="E65" s="58">
        <v>0.13600000000000001</v>
      </c>
      <c r="F65" s="58">
        <v>0.14199999999999999</v>
      </c>
      <c r="G65" s="58">
        <v>0.19600000000000001</v>
      </c>
      <c r="H65" s="58">
        <v>0.22700000000000001</v>
      </c>
      <c r="I65" s="58">
        <v>0.25700000000000001</v>
      </c>
      <c r="J65" s="58">
        <v>0.29899999999999999</v>
      </c>
      <c r="K65" s="58">
        <v>0.30199999999999999</v>
      </c>
      <c r="L65" s="58">
        <v>0.31900000000000001</v>
      </c>
      <c r="M65" s="58">
        <v>0.33300000000000002</v>
      </c>
      <c r="N65" s="58">
        <v>0.34799999999999998</v>
      </c>
      <c r="O65" s="58">
        <v>0.33500000000000002</v>
      </c>
      <c r="P65" s="58">
        <v>0.373</v>
      </c>
      <c r="Q65" s="58">
        <v>0.39900000000000002</v>
      </c>
      <c r="R65" s="58">
        <v>0.41899999999999998</v>
      </c>
      <c r="S65" s="58">
        <v>0.44</v>
      </c>
      <c r="T65" s="58">
        <v>0.48199999999999998</v>
      </c>
      <c r="U65" s="58">
        <v>0.46300000000000002</v>
      </c>
      <c r="V65" s="58">
        <v>0.43099999999999999</v>
      </c>
      <c r="W65" s="58">
        <v>0.433</v>
      </c>
      <c r="X65" s="58">
        <v>0.45300000000000001</v>
      </c>
      <c r="Y65" s="58">
        <v>0.47399999999999998</v>
      </c>
      <c r="Z65" s="58">
        <v>0.498</v>
      </c>
      <c r="AA65" s="949">
        <v>0.46200000000000002</v>
      </c>
      <c r="AB65" s="949">
        <v>0.46300000000000002</v>
      </c>
      <c r="AC65" s="949">
        <v>0.54700000000000004</v>
      </c>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c r="IT65" s="58"/>
      <c r="IU65" s="58"/>
    </row>
    <row r="66" spans="1:255" s="840" customFormat="1">
      <c r="A66" s="78" t="s">
        <v>527</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949"/>
      <c r="AB66" s="949"/>
      <c r="AC66" s="949"/>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c r="IT66" s="58"/>
      <c r="IU66" s="58"/>
    </row>
    <row r="67" spans="1:255" s="840" customFormat="1">
      <c r="A67" s="78" t="s">
        <v>528</v>
      </c>
      <c r="B67" s="58"/>
      <c r="C67" s="58"/>
      <c r="D67" s="58"/>
      <c r="E67" s="58"/>
      <c r="F67" s="58"/>
      <c r="G67" s="58"/>
      <c r="H67" s="58"/>
      <c r="I67" s="58"/>
      <c r="J67" s="58"/>
      <c r="K67" s="58"/>
      <c r="L67" s="58"/>
      <c r="M67" s="58"/>
      <c r="N67" s="58"/>
      <c r="O67" s="58"/>
      <c r="P67" s="58">
        <v>5.0000000000000001E-3</v>
      </c>
      <c r="Q67" s="58">
        <v>3.0000000000000001E-3</v>
      </c>
      <c r="R67" s="58">
        <v>6.0000000000000001E-3</v>
      </c>
      <c r="S67" s="58">
        <v>1.7000000000000001E-2</v>
      </c>
      <c r="T67" s="58">
        <v>3.0000000000000001E-3</v>
      </c>
      <c r="U67" s="58">
        <v>3.0000000000000001E-3</v>
      </c>
      <c r="V67" s="58">
        <v>2.5000000000000001E-2</v>
      </c>
      <c r="W67" s="58">
        <v>7.0000000000000001E-3</v>
      </c>
      <c r="X67" s="58">
        <v>7.0000000000000001E-3</v>
      </c>
      <c r="Y67" s="58">
        <v>6.0999999999999999E-2</v>
      </c>
      <c r="Z67" s="58">
        <v>0.06</v>
      </c>
      <c r="AA67" s="949">
        <v>5.1999999999999998E-2</v>
      </c>
      <c r="AB67" s="949">
        <v>6.0999999999999999E-2</v>
      </c>
      <c r="AC67" s="949">
        <v>7.2999999999999995E-2</v>
      </c>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c r="IT67" s="58"/>
      <c r="IU67" s="58"/>
    </row>
    <row r="68" spans="1:255" s="840" customFormat="1">
      <c r="A68" s="78" t="s">
        <v>529</v>
      </c>
      <c r="B68" s="58">
        <v>15.381</v>
      </c>
      <c r="C68" s="58">
        <v>14.831</v>
      </c>
      <c r="D68" s="58">
        <v>16.07</v>
      </c>
      <c r="E68" s="58">
        <v>16.8</v>
      </c>
      <c r="F68" s="58">
        <v>19.076000000000001</v>
      </c>
      <c r="G68" s="58">
        <v>20.49</v>
      </c>
      <c r="H68" s="58">
        <v>22.506</v>
      </c>
      <c r="I68" s="58">
        <v>24.395</v>
      </c>
      <c r="J68" s="58">
        <v>25.774999999999999</v>
      </c>
      <c r="K68" s="58">
        <v>26.315999999999999</v>
      </c>
      <c r="L68" s="58">
        <v>27.824999999999999</v>
      </c>
      <c r="M68" s="58">
        <v>29.266999999999999</v>
      </c>
      <c r="N68" s="58">
        <v>31.451000000000001</v>
      </c>
      <c r="O68" s="58">
        <v>34.235999999999997</v>
      </c>
      <c r="P68" s="58">
        <v>33.829000000000001</v>
      </c>
      <c r="Q68" s="58">
        <v>33.865000000000002</v>
      </c>
      <c r="R68" s="58">
        <v>34.054000000000002</v>
      </c>
      <c r="S68" s="58">
        <v>35.441000000000003</v>
      </c>
      <c r="T68" s="58">
        <v>36.438000000000002</v>
      </c>
      <c r="U68" s="58">
        <v>37.064999999999998</v>
      </c>
      <c r="V68" s="58">
        <v>37.020000000000003</v>
      </c>
      <c r="W68" s="58">
        <v>36.874000000000002</v>
      </c>
      <c r="X68" s="58">
        <v>37.54</v>
      </c>
      <c r="Y68" s="58">
        <v>37.061999999999998</v>
      </c>
      <c r="Z68" s="58">
        <v>37.926000000000002</v>
      </c>
      <c r="AA68" s="949">
        <v>35.338999999999999</v>
      </c>
      <c r="AB68" s="949">
        <v>38.716000000000001</v>
      </c>
      <c r="AC68" s="949">
        <v>40.409999999999997</v>
      </c>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c r="IT68" s="58"/>
      <c r="IU68" s="58"/>
    </row>
    <row r="69" spans="1:255" s="840" customFormat="1">
      <c r="A69" s="78" t="s">
        <v>530</v>
      </c>
      <c r="B69" s="58">
        <v>3.8809999999999998</v>
      </c>
      <c r="C69" s="58">
        <v>3.698</v>
      </c>
      <c r="D69" s="58">
        <v>4.0090000000000003</v>
      </c>
      <c r="E69" s="58">
        <v>4.2279999999999998</v>
      </c>
      <c r="F69" s="58">
        <v>4.9619999999999997</v>
      </c>
      <c r="G69" s="58">
        <v>5.1509999999999998</v>
      </c>
      <c r="H69" s="58">
        <v>5.5640000000000001</v>
      </c>
      <c r="I69" s="58">
        <v>6.1210000000000004</v>
      </c>
      <c r="J69" s="58">
        <v>6.5339999999999998</v>
      </c>
      <c r="K69" s="58">
        <v>6.6529999999999996</v>
      </c>
      <c r="L69" s="58">
        <v>6.8609999999999998</v>
      </c>
      <c r="M69" s="58">
        <v>6.9909999999999997</v>
      </c>
      <c r="N69" s="58">
        <v>7.46</v>
      </c>
      <c r="O69" s="58">
        <v>8.24</v>
      </c>
      <c r="P69" s="58">
        <v>8.4580000000000002</v>
      </c>
      <c r="Q69" s="58">
        <v>8.6159999999999997</v>
      </c>
      <c r="R69" s="58">
        <v>8.9580000000000002</v>
      </c>
      <c r="S69" s="58">
        <v>6.1550000000000002</v>
      </c>
      <c r="T69" s="58">
        <v>9.6440000000000001</v>
      </c>
      <c r="U69" s="58">
        <v>10.180999999999999</v>
      </c>
      <c r="V69" s="58">
        <v>9.7110000000000003</v>
      </c>
      <c r="W69" s="58">
        <v>9.59</v>
      </c>
      <c r="X69" s="58">
        <v>10.122999999999999</v>
      </c>
      <c r="Y69" s="58">
        <v>10.395</v>
      </c>
      <c r="Z69" s="58">
        <v>10.792</v>
      </c>
      <c r="AA69" s="949">
        <v>10.121</v>
      </c>
      <c r="AB69" s="949">
        <v>10.759</v>
      </c>
      <c r="AC69" s="949">
        <v>11.545999999999999</v>
      </c>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c r="IB69" s="58"/>
      <c r="IC69" s="58"/>
      <c r="ID69" s="58"/>
      <c r="IE69" s="58"/>
      <c r="IF69" s="58"/>
      <c r="IG69" s="58"/>
      <c r="IH69" s="58"/>
      <c r="II69" s="58"/>
      <c r="IJ69" s="58"/>
      <c r="IK69" s="58"/>
      <c r="IL69" s="58"/>
      <c r="IM69" s="58"/>
      <c r="IN69" s="58"/>
      <c r="IO69" s="58"/>
      <c r="IP69" s="58"/>
      <c r="IQ69" s="58"/>
      <c r="IR69" s="58"/>
      <c r="IS69" s="58"/>
      <c r="IT69" s="58"/>
      <c r="IU69" s="58"/>
    </row>
    <row r="70" spans="1:255" s="840" customFormat="1">
      <c r="A70" s="78" t="s">
        <v>531</v>
      </c>
      <c r="B70" s="58">
        <v>7.2270000000000003</v>
      </c>
      <c r="C70" s="58">
        <v>6.8719999999999999</v>
      </c>
      <c r="D70" s="58">
        <v>7.3970000000000002</v>
      </c>
      <c r="E70" s="58">
        <v>7.7009999999999996</v>
      </c>
      <c r="F70" s="58">
        <v>8.9369999999999994</v>
      </c>
      <c r="G70" s="58">
        <v>9.3219999999999992</v>
      </c>
      <c r="H70" s="58">
        <v>9.9489999999999998</v>
      </c>
      <c r="I70" s="58">
        <v>11.082000000000001</v>
      </c>
      <c r="J70" s="58">
        <v>11.723000000000001</v>
      </c>
      <c r="K70" s="58">
        <v>11.959</v>
      </c>
      <c r="L70" s="58">
        <v>12.409000000000001</v>
      </c>
      <c r="M70" s="58">
        <v>12.855</v>
      </c>
      <c r="N70" s="58">
        <v>13.664</v>
      </c>
      <c r="O70" s="58">
        <v>14.922000000000001</v>
      </c>
      <c r="P70" s="58">
        <v>15.217000000000001</v>
      </c>
      <c r="Q70" s="58">
        <v>15.141</v>
      </c>
      <c r="R70" s="58">
        <v>14.986000000000001</v>
      </c>
      <c r="S70" s="58">
        <v>18.602</v>
      </c>
      <c r="T70" s="58">
        <v>15.964</v>
      </c>
      <c r="U70" s="58">
        <v>15.712</v>
      </c>
      <c r="V70" s="58">
        <v>16.452999999999999</v>
      </c>
      <c r="W70" s="58">
        <v>16.452000000000002</v>
      </c>
      <c r="X70" s="58">
        <v>16.672999999999998</v>
      </c>
      <c r="Y70" s="58">
        <v>16.271999999999998</v>
      </c>
      <c r="Z70" s="58">
        <v>16.291</v>
      </c>
      <c r="AA70" s="949">
        <v>15.641999999999999</v>
      </c>
      <c r="AB70" s="949">
        <v>17.495999999999999</v>
      </c>
      <c r="AC70" s="949">
        <v>17.771000000000001</v>
      </c>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c r="IB70" s="58"/>
      <c r="IC70" s="58"/>
      <c r="ID70" s="58"/>
      <c r="IE70" s="58"/>
      <c r="IF70" s="58"/>
      <c r="IG70" s="58"/>
      <c r="IH70" s="58"/>
      <c r="II70" s="58"/>
      <c r="IJ70" s="58"/>
      <c r="IK70" s="58"/>
      <c r="IL70" s="58"/>
      <c r="IM70" s="58"/>
      <c r="IN70" s="58"/>
      <c r="IO70" s="58"/>
      <c r="IP70" s="58"/>
      <c r="IQ70" s="58"/>
      <c r="IR70" s="58"/>
      <c r="IS70" s="58"/>
      <c r="IT70" s="58"/>
      <c r="IU70" s="58"/>
    </row>
    <row r="71" spans="1:255" s="840" customFormat="1">
      <c r="A71" s="78" t="s">
        <v>532</v>
      </c>
      <c r="B71" s="58">
        <v>0.17599999999999999</v>
      </c>
      <c r="C71" s="58">
        <v>0.16700000000000001</v>
      </c>
      <c r="D71" s="58">
        <v>0.187</v>
      </c>
      <c r="E71" s="58">
        <v>0.19600000000000001</v>
      </c>
      <c r="F71" s="58">
        <v>0.215</v>
      </c>
      <c r="G71" s="58">
        <v>0.23300000000000001</v>
      </c>
      <c r="H71" s="58">
        <v>0.23899999999999999</v>
      </c>
      <c r="I71" s="58">
        <v>0.26300000000000001</v>
      </c>
      <c r="J71" s="58">
        <v>0.28599999999999998</v>
      </c>
      <c r="K71" s="58">
        <v>0.28899999999999998</v>
      </c>
      <c r="L71" s="58">
        <v>0.29499999999999998</v>
      </c>
      <c r="M71" s="58">
        <v>0.3</v>
      </c>
      <c r="N71" s="58">
        <v>0.314</v>
      </c>
      <c r="O71" s="58">
        <v>0.34399999999999997</v>
      </c>
      <c r="P71" s="58">
        <v>0.36599999999999999</v>
      </c>
      <c r="Q71" s="58">
        <v>0.437</v>
      </c>
      <c r="R71" s="58">
        <v>0.40100000000000002</v>
      </c>
      <c r="S71" s="58">
        <v>0.376</v>
      </c>
      <c r="T71" s="58">
        <v>0.39200000000000002</v>
      </c>
      <c r="U71" s="58">
        <v>0.40400000000000003</v>
      </c>
      <c r="V71" s="58">
        <v>0.50600000000000001</v>
      </c>
      <c r="W71" s="58">
        <v>0.51300000000000001</v>
      </c>
      <c r="X71" s="58">
        <v>0.502</v>
      </c>
      <c r="Y71" s="58">
        <v>0.48799999999999999</v>
      </c>
      <c r="Z71" s="58">
        <v>0.49399999999999999</v>
      </c>
      <c r="AA71" s="949">
        <v>0.38100000000000001</v>
      </c>
      <c r="AB71" s="949">
        <v>0.497</v>
      </c>
      <c r="AC71" s="949">
        <v>0.435</v>
      </c>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c r="IT71" s="58"/>
      <c r="IU71" s="58"/>
    </row>
    <row r="72" spans="1:255" s="840" customFormat="1">
      <c r="A72" s="78" t="s">
        <v>533</v>
      </c>
      <c r="B72" s="58">
        <v>0.35199999999999998</v>
      </c>
      <c r="C72" s="58">
        <v>0.378</v>
      </c>
      <c r="D72" s="58">
        <v>0.38900000000000001</v>
      </c>
      <c r="E72" s="58">
        <v>0.41299999999999998</v>
      </c>
      <c r="F72" s="58">
        <v>0.439</v>
      </c>
      <c r="G72" s="58">
        <v>0.60899999999999999</v>
      </c>
      <c r="H72" s="58">
        <v>0.70799999999999996</v>
      </c>
      <c r="I72" s="58">
        <v>0.89</v>
      </c>
      <c r="J72" s="58">
        <v>0.93200000000000005</v>
      </c>
      <c r="K72" s="58">
        <v>0.89800000000000002</v>
      </c>
      <c r="L72" s="58">
        <v>1.0740000000000001</v>
      </c>
      <c r="M72" s="58">
        <v>1.4179999999999999</v>
      </c>
      <c r="N72" s="58">
        <v>1.595</v>
      </c>
      <c r="O72" s="58">
        <v>1.748</v>
      </c>
      <c r="P72" s="58">
        <v>1.097</v>
      </c>
      <c r="Q72" s="58">
        <v>1.0369999999999999</v>
      </c>
      <c r="R72" s="58">
        <v>0.94299999999999995</v>
      </c>
      <c r="S72" s="58">
        <v>0.61499999999999999</v>
      </c>
      <c r="T72" s="58">
        <v>0.55900000000000005</v>
      </c>
      <c r="U72" s="58">
        <v>0.59</v>
      </c>
      <c r="V72" s="58">
        <v>0.24199999999999999</v>
      </c>
      <c r="W72" s="58">
        <v>0.20399999999999999</v>
      </c>
      <c r="X72" s="58">
        <v>0.22500000000000001</v>
      </c>
      <c r="Y72" s="58">
        <v>0.26100000000000001</v>
      </c>
      <c r="Z72" s="58">
        <v>0.34599999999999997</v>
      </c>
      <c r="AA72" s="949">
        <v>0.35199999999999998</v>
      </c>
      <c r="AB72" s="949">
        <v>0.35899999999999999</v>
      </c>
      <c r="AC72" s="949">
        <v>0.38400000000000001</v>
      </c>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c r="IT72" s="58"/>
      <c r="IU72" s="58"/>
    </row>
    <row r="73" spans="1:255" s="840" customFormat="1">
      <c r="A73" s="78" t="s">
        <v>534</v>
      </c>
      <c r="B73" s="58">
        <v>1.548</v>
      </c>
      <c r="C73" s="58">
        <v>1.587</v>
      </c>
      <c r="D73" s="58">
        <v>1.7549999999999999</v>
      </c>
      <c r="E73" s="58">
        <v>1.863</v>
      </c>
      <c r="F73" s="58">
        <v>1.879</v>
      </c>
      <c r="G73" s="58">
        <v>2.3010000000000002</v>
      </c>
      <c r="H73" s="58">
        <v>3.0270000000000001</v>
      </c>
      <c r="I73" s="58">
        <v>2.774</v>
      </c>
      <c r="J73" s="58">
        <v>2.8380000000000001</v>
      </c>
      <c r="K73" s="58">
        <v>2.9489999999999998</v>
      </c>
      <c r="L73" s="58">
        <v>3.42</v>
      </c>
      <c r="M73" s="58">
        <v>3.7450000000000001</v>
      </c>
      <c r="N73" s="58">
        <v>4.2709999999999999</v>
      </c>
      <c r="O73" s="58">
        <v>4.5129999999999999</v>
      </c>
      <c r="P73" s="58">
        <v>4.0590000000000002</v>
      </c>
      <c r="Q73" s="58">
        <v>3.8820000000000001</v>
      </c>
      <c r="R73" s="58">
        <v>3.8359999999999999</v>
      </c>
      <c r="S73" s="58">
        <v>4.5270000000000001</v>
      </c>
      <c r="T73" s="58">
        <v>4.5419999999999998</v>
      </c>
      <c r="U73" s="58">
        <v>4.66</v>
      </c>
      <c r="V73" s="58">
        <v>4.6139999999999999</v>
      </c>
      <c r="W73" s="58">
        <v>4.7489999999999997</v>
      </c>
      <c r="X73" s="58">
        <v>4.7270000000000003</v>
      </c>
      <c r="Y73" s="58">
        <v>4.3840000000000003</v>
      </c>
      <c r="Z73" s="58">
        <v>4.5709999999999997</v>
      </c>
      <c r="AA73" s="949">
        <v>4.08</v>
      </c>
      <c r="AB73" s="949">
        <v>4.3390000000000004</v>
      </c>
      <c r="AC73" s="949">
        <v>4.5679999999999996</v>
      </c>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c r="IT73" s="58"/>
      <c r="IU73" s="58"/>
    </row>
    <row r="74" spans="1:255" s="840" customFormat="1">
      <c r="A74" s="78" t="s">
        <v>535</v>
      </c>
      <c r="B74" s="58">
        <v>2.198</v>
      </c>
      <c r="C74" s="58">
        <v>2.1309999999999998</v>
      </c>
      <c r="D74" s="58">
        <v>2.3330000000000002</v>
      </c>
      <c r="E74" s="58">
        <v>2.4</v>
      </c>
      <c r="F74" s="58">
        <v>2.6429999999999998</v>
      </c>
      <c r="G74" s="58">
        <v>2.875</v>
      </c>
      <c r="H74" s="58">
        <v>3.02</v>
      </c>
      <c r="I74" s="58">
        <v>3.266</v>
      </c>
      <c r="J74" s="58">
        <v>3.46</v>
      </c>
      <c r="K74" s="58">
        <v>3.5670000000000002</v>
      </c>
      <c r="L74" s="58">
        <v>3.7650000000000001</v>
      </c>
      <c r="M74" s="58">
        <v>3.9580000000000002</v>
      </c>
      <c r="N74" s="58">
        <v>4.1470000000000002</v>
      </c>
      <c r="O74" s="58">
        <v>4.47</v>
      </c>
      <c r="P74" s="58">
        <v>4.6319999999999997</v>
      </c>
      <c r="Q74" s="58">
        <v>4.7530000000000001</v>
      </c>
      <c r="R74" s="58">
        <v>4.931</v>
      </c>
      <c r="S74" s="58">
        <v>5.1660000000000004</v>
      </c>
      <c r="T74" s="58">
        <v>5.3380000000000001</v>
      </c>
      <c r="U74" s="58">
        <v>5.516</v>
      </c>
      <c r="V74" s="58">
        <v>5.4950000000000001</v>
      </c>
      <c r="W74" s="58">
        <v>5.3659999999999997</v>
      </c>
      <c r="X74" s="58">
        <v>5.2889999999999997</v>
      </c>
      <c r="Y74" s="58">
        <v>5.2619999999999996</v>
      </c>
      <c r="Z74" s="58">
        <v>5.4329999999999998</v>
      </c>
      <c r="AA74" s="949">
        <v>4.7629999999999999</v>
      </c>
      <c r="AB74" s="949">
        <v>5.2649999999999997</v>
      </c>
      <c r="AC74" s="949">
        <v>5.7060000000000004</v>
      </c>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c r="IB74" s="58"/>
      <c r="IC74" s="58"/>
      <c r="ID74" s="58"/>
      <c r="IE74" s="58"/>
      <c r="IF74" s="58"/>
      <c r="IG74" s="58"/>
      <c r="IH74" s="58"/>
      <c r="II74" s="58"/>
      <c r="IJ74" s="58"/>
      <c r="IK74" s="58"/>
      <c r="IL74" s="58"/>
      <c r="IM74" s="58"/>
      <c r="IN74" s="58"/>
      <c r="IO74" s="58"/>
      <c r="IP74" s="58"/>
      <c r="IQ74" s="58"/>
      <c r="IR74" s="58"/>
      <c r="IS74" s="58"/>
      <c r="IT74" s="58"/>
      <c r="IU74" s="58"/>
    </row>
    <row r="75" spans="1:255" s="840" customFormat="1">
      <c r="A75" s="78" t="s">
        <v>536</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949"/>
      <c r="AB75" s="949"/>
      <c r="AC75" s="949"/>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c r="IT75" s="58"/>
      <c r="IU75" s="58"/>
    </row>
    <row r="76" spans="1:255" s="840" customFormat="1">
      <c r="A76" s="78" t="s">
        <v>537</v>
      </c>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949"/>
      <c r="AB76" s="949"/>
      <c r="AC76" s="949"/>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c r="IT76" s="58"/>
      <c r="IU76" s="58"/>
    </row>
    <row r="77" spans="1:255" s="840" customFormat="1">
      <c r="A77" s="78" t="s">
        <v>538</v>
      </c>
      <c r="B77" s="58">
        <v>19.417000000000002</v>
      </c>
      <c r="C77" s="58">
        <v>20.827999999999999</v>
      </c>
      <c r="D77" s="58">
        <v>20.097000000000001</v>
      </c>
      <c r="E77" s="58">
        <v>21.085000000000001</v>
      </c>
      <c r="F77" s="58">
        <v>21.923999999999999</v>
      </c>
      <c r="G77" s="58">
        <v>17.843</v>
      </c>
      <c r="H77" s="58">
        <v>16.981999999999999</v>
      </c>
      <c r="I77" s="58">
        <v>18.861000000000001</v>
      </c>
      <c r="J77" s="58">
        <v>22.204999999999998</v>
      </c>
      <c r="K77" s="58">
        <v>28.774999999999999</v>
      </c>
      <c r="L77" s="58">
        <v>29.468</v>
      </c>
      <c r="M77" s="58">
        <v>32.334000000000003</v>
      </c>
      <c r="N77" s="58">
        <v>34.274000000000001</v>
      </c>
      <c r="O77" s="58">
        <v>35.540999999999997</v>
      </c>
      <c r="P77" s="58">
        <v>39.988999999999997</v>
      </c>
      <c r="Q77" s="58">
        <v>41.69</v>
      </c>
      <c r="R77" s="58">
        <v>43.747</v>
      </c>
      <c r="S77" s="58">
        <v>44.030999999999999</v>
      </c>
      <c r="T77" s="58">
        <v>45.423999999999999</v>
      </c>
      <c r="U77" s="58">
        <v>46.697000000000003</v>
      </c>
      <c r="V77" s="58">
        <v>47.594000000000001</v>
      </c>
      <c r="W77" s="58">
        <v>48.319000000000003</v>
      </c>
      <c r="X77" s="58">
        <v>49.448999999999998</v>
      </c>
      <c r="Y77" s="58">
        <v>50.274000000000001</v>
      </c>
      <c r="Z77" s="58">
        <v>51.917000000000002</v>
      </c>
      <c r="AA77" s="949">
        <v>52.524999999999999</v>
      </c>
      <c r="AB77" s="949">
        <v>53.805</v>
      </c>
      <c r="AC77" s="949">
        <v>55.22</v>
      </c>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c r="IT77" s="58"/>
      <c r="IU77" s="58"/>
    </row>
    <row r="78" spans="1:255" s="840" customFormat="1">
      <c r="A78" s="78" t="s">
        <v>539</v>
      </c>
      <c r="B78" s="58">
        <v>10.5</v>
      </c>
      <c r="C78" s="58">
        <v>11.358000000000001</v>
      </c>
      <c r="D78" s="58">
        <v>10.911</v>
      </c>
      <c r="E78" s="58">
        <v>11.259</v>
      </c>
      <c r="F78" s="58">
        <v>11.523999999999999</v>
      </c>
      <c r="G78" s="58">
        <v>4.5659999999999998</v>
      </c>
      <c r="H78" s="58">
        <v>3.2679999999999998</v>
      </c>
      <c r="I78" s="58">
        <v>2.6059999999999999</v>
      </c>
      <c r="J78" s="58">
        <v>2.8740000000000001</v>
      </c>
      <c r="K78" s="58">
        <v>3.1349999999999998</v>
      </c>
      <c r="L78" s="58">
        <v>3.26</v>
      </c>
      <c r="M78" s="58">
        <v>3.4940000000000002</v>
      </c>
      <c r="N78" s="58">
        <v>3.6019999999999999</v>
      </c>
      <c r="O78" s="58">
        <v>3.8809999999999998</v>
      </c>
      <c r="P78" s="58">
        <v>5.5010000000000003</v>
      </c>
      <c r="Q78" s="58">
        <v>5.8620000000000001</v>
      </c>
      <c r="R78" s="58">
        <v>6.2969999999999997</v>
      </c>
      <c r="S78" s="58">
        <v>6.5750000000000002</v>
      </c>
      <c r="T78" s="58">
        <v>6.7889999999999997</v>
      </c>
      <c r="U78" s="58">
        <v>7.0570000000000004</v>
      </c>
      <c r="V78" s="58">
        <v>7.2380000000000004</v>
      </c>
      <c r="W78" s="58">
        <v>7.4349999999999996</v>
      </c>
      <c r="X78" s="58">
        <v>7.649</v>
      </c>
      <c r="Y78" s="58">
        <v>7.7409999999999997</v>
      </c>
      <c r="Z78" s="58">
        <v>7.976</v>
      </c>
      <c r="AA78" s="949">
        <v>7.9809999999999999</v>
      </c>
      <c r="AB78" s="949">
        <v>8.3350000000000009</v>
      </c>
      <c r="AC78" s="949">
        <v>8.9710000000000001</v>
      </c>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c r="IT78" s="58"/>
      <c r="IU78" s="58"/>
    </row>
    <row r="79" spans="1:255" s="840" customFormat="1">
      <c r="A79" s="78" t="s">
        <v>540</v>
      </c>
      <c r="B79" s="58">
        <v>1.8029999999999999</v>
      </c>
      <c r="C79" s="58">
        <v>1.974</v>
      </c>
      <c r="D79" s="58">
        <v>1.9139999999999999</v>
      </c>
      <c r="E79" s="58">
        <v>1.823</v>
      </c>
      <c r="F79" s="58">
        <v>1.954</v>
      </c>
      <c r="G79" s="58">
        <v>2.8010000000000002</v>
      </c>
      <c r="H79" s="58">
        <v>2.8959999999999999</v>
      </c>
      <c r="I79" s="58">
        <v>4.4550000000000001</v>
      </c>
      <c r="J79" s="58">
        <v>5.8239999999999998</v>
      </c>
      <c r="K79" s="58">
        <v>5.4969999999999999</v>
      </c>
      <c r="L79" s="58">
        <v>5.46</v>
      </c>
      <c r="M79" s="58">
        <v>5.7610000000000001</v>
      </c>
      <c r="N79" s="58">
        <v>6.1769999999999996</v>
      </c>
      <c r="O79" s="58">
        <v>6.4269999999999996</v>
      </c>
      <c r="P79" s="58">
        <v>6.548</v>
      </c>
      <c r="Q79" s="58">
        <v>6.5659999999999998</v>
      </c>
      <c r="R79" s="58">
        <v>6.9470000000000001</v>
      </c>
      <c r="S79" s="58">
        <v>6.9379999999999997</v>
      </c>
      <c r="T79" s="58">
        <v>6.8639999999999999</v>
      </c>
      <c r="U79" s="58">
        <v>6.91</v>
      </c>
      <c r="V79" s="58">
        <v>6.7910000000000004</v>
      </c>
      <c r="W79" s="58">
        <v>6.8959999999999999</v>
      </c>
      <c r="X79" s="58">
        <v>6.9960000000000004</v>
      </c>
      <c r="Y79" s="58">
        <v>6.9790000000000001</v>
      </c>
      <c r="Z79" s="58">
        <v>6.6879999999999997</v>
      </c>
      <c r="AA79" s="949">
        <v>6.4240000000000004</v>
      </c>
      <c r="AB79" s="949">
        <v>6.1180000000000003</v>
      </c>
      <c r="AC79" s="949">
        <v>5.8129999999999997</v>
      </c>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row>
    <row r="80" spans="1:255" s="840" customFormat="1">
      <c r="A80" s="78" t="s">
        <v>541</v>
      </c>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949"/>
      <c r="AB80" s="949"/>
      <c r="AC80" s="949"/>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c r="IT80" s="58"/>
      <c r="IU80" s="58"/>
    </row>
    <row r="81" spans="1:255" s="840" customFormat="1">
      <c r="A81" s="78" t="s">
        <v>542</v>
      </c>
      <c r="B81" s="58">
        <v>4.0510000000000002</v>
      </c>
      <c r="C81" s="58">
        <v>4.2699999999999996</v>
      </c>
      <c r="D81" s="58">
        <v>4.0369999999999999</v>
      </c>
      <c r="E81" s="58">
        <v>4.54</v>
      </c>
      <c r="F81" s="58">
        <v>4.7309999999999999</v>
      </c>
      <c r="G81" s="58">
        <v>6.2990000000000004</v>
      </c>
      <c r="H81" s="58">
        <v>6.431</v>
      </c>
      <c r="I81" s="58">
        <v>6.7649999999999997</v>
      </c>
      <c r="J81" s="58">
        <v>7.5830000000000002</v>
      </c>
      <c r="K81" s="58">
        <v>7.6660000000000004</v>
      </c>
      <c r="L81" s="58">
        <v>7.7770000000000001</v>
      </c>
      <c r="M81" s="58">
        <v>8.5250000000000004</v>
      </c>
      <c r="N81" s="58">
        <v>8.98</v>
      </c>
      <c r="O81" s="58">
        <v>9.4489999999999998</v>
      </c>
      <c r="P81" s="58">
        <v>10.834</v>
      </c>
      <c r="Q81" s="58">
        <v>11.368</v>
      </c>
      <c r="R81" s="58">
        <v>12.057</v>
      </c>
      <c r="S81" s="58">
        <v>12.462</v>
      </c>
      <c r="T81" s="58">
        <v>12.923</v>
      </c>
      <c r="U81" s="58">
        <v>13.196</v>
      </c>
      <c r="V81" s="58">
        <v>13.435</v>
      </c>
      <c r="W81" s="58">
        <v>13.627000000000001</v>
      </c>
      <c r="X81" s="58">
        <v>14.144</v>
      </c>
      <c r="Y81" s="58">
        <v>14.448</v>
      </c>
      <c r="Z81" s="58">
        <v>15.018000000000001</v>
      </c>
      <c r="AA81" s="949">
        <v>15.037000000000001</v>
      </c>
      <c r="AB81" s="949">
        <v>16.033000000000001</v>
      </c>
      <c r="AC81" s="949">
        <v>16.946000000000002</v>
      </c>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c r="IT81" s="58"/>
      <c r="IU81" s="58"/>
    </row>
    <row r="82" spans="1:255" s="840" customFormat="1">
      <c r="A82" s="78" t="s">
        <v>543</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949"/>
      <c r="AB82" s="949"/>
      <c r="AC82" s="949"/>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c r="IT82" s="58"/>
      <c r="IU82" s="58"/>
    </row>
    <row r="83" spans="1:255" s="840" customFormat="1">
      <c r="A83" s="78" t="s">
        <v>544</v>
      </c>
      <c r="B83" s="58">
        <v>1.0999999999999999E-2</v>
      </c>
      <c r="C83" s="58">
        <v>1.2E-2</v>
      </c>
      <c r="D83" s="58">
        <v>1.0999999999999999E-2</v>
      </c>
      <c r="E83" s="58">
        <v>1.0999999999999999E-2</v>
      </c>
      <c r="F83" s="58">
        <v>1.0999999999999999E-2</v>
      </c>
      <c r="G83" s="58">
        <v>1.6E-2</v>
      </c>
      <c r="H83" s="58">
        <v>1.7000000000000001E-2</v>
      </c>
      <c r="I83" s="58">
        <v>1.7999999999999999E-2</v>
      </c>
      <c r="J83" s="58">
        <v>2.1000000000000001E-2</v>
      </c>
      <c r="K83" s="58">
        <v>2.1000000000000001E-2</v>
      </c>
      <c r="L83" s="58">
        <v>2.1000000000000001E-2</v>
      </c>
      <c r="M83" s="58">
        <v>2.1999999999999999E-2</v>
      </c>
      <c r="N83" s="58">
        <v>2.1999999999999999E-2</v>
      </c>
      <c r="O83" s="58">
        <v>1.7999999999999999E-2</v>
      </c>
      <c r="P83" s="58">
        <v>2.1999999999999999E-2</v>
      </c>
      <c r="Q83" s="58">
        <v>5.8999999999999997E-2</v>
      </c>
      <c r="R83" s="58">
        <v>8.7999999999999995E-2</v>
      </c>
      <c r="S83" s="58">
        <v>8.6999999999999994E-2</v>
      </c>
      <c r="T83" s="58">
        <v>9.0999999999999998E-2</v>
      </c>
      <c r="U83" s="58">
        <v>7.3999999999999996E-2</v>
      </c>
      <c r="V83" s="58">
        <v>6.7000000000000004E-2</v>
      </c>
      <c r="W83" s="58">
        <v>5.5E-2</v>
      </c>
      <c r="X83" s="58">
        <v>4.2999999999999997E-2</v>
      </c>
      <c r="Y83" s="58">
        <v>4.5999999999999999E-2</v>
      </c>
      <c r="Z83" s="58">
        <v>4.9000000000000002E-2</v>
      </c>
      <c r="AA83" s="949">
        <v>4.1000000000000002E-2</v>
      </c>
      <c r="AB83" s="949">
        <v>3.5999999999999997E-2</v>
      </c>
      <c r="AC83" s="949">
        <v>4.3999999999999997E-2</v>
      </c>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row>
    <row r="84" spans="1:255" s="840" customFormat="1">
      <c r="A84" s="78" t="s">
        <v>545</v>
      </c>
      <c r="B84" s="58">
        <v>1.014</v>
      </c>
      <c r="C84" s="58">
        <v>1.0780000000000001</v>
      </c>
      <c r="D84" s="58">
        <v>1.0389999999999999</v>
      </c>
      <c r="E84" s="58">
        <v>1.161</v>
      </c>
      <c r="F84" s="58">
        <v>1.262</v>
      </c>
      <c r="G84" s="58">
        <v>1.302</v>
      </c>
      <c r="H84" s="58">
        <v>1.3839999999999999</v>
      </c>
      <c r="I84" s="58">
        <v>1.804</v>
      </c>
      <c r="J84" s="58">
        <v>2.456</v>
      </c>
      <c r="K84" s="58">
        <v>8.7789999999999999</v>
      </c>
      <c r="L84" s="58">
        <v>9.1039999999999992</v>
      </c>
      <c r="M84" s="58">
        <v>10.413</v>
      </c>
      <c r="N84" s="58">
        <v>11.124000000000001</v>
      </c>
      <c r="O84" s="58">
        <v>11.234999999999999</v>
      </c>
      <c r="P84" s="58">
        <v>12.387</v>
      </c>
      <c r="Q84" s="58">
        <v>13.398999999999999</v>
      </c>
      <c r="R84" s="58">
        <v>13.842000000000001</v>
      </c>
      <c r="S84" s="58">
        <v>13.728</v>
      </c>
      <c r="T84" s="58">
        <v>14.347</v>
      </c>
      <c r="U84" s="58">
        <v>15.07</v>
      </c>
      <c r="V84" s="58">
        <v>15.816000000000001</v>
      </c>
      <c r="W84" s="58">
        <v>16.146000000000001</v>
      </c>
      <c r="X84" s="58">
        <v>16.431999999999999</v>
      </c>
      <c r="Y84" s="58">
        <v>16.908999999999999</v>
      </c>
      <c r="Z84" s="58">
        <v>17.971</v>
      </c>
      <c r="AA84" s="949">
        <v>18.78</v>
      </c>
      <c r="AB84" s="949">
        <v>19.026</v>
      </c>
      <c r="AC84" s="949">
        <v>19.123999999999999</v>
      </c>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row>
    <row r="85" spans="1:255" s="840" customFormat="1">
      <c r="A85" s="78" t="s">
        <v>546</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949"/>
      <c r="AB85" s="949"/>
      <c r="AC85" s="949"/>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row>
    <row r="86" spans="1:255" s="840" customFormat="1">
      <c r="A86" s="78" t="s">
        <v>547</v>
      </c>
      <c r="B86" s="58">
        <v>2.0350000000000001</v>
      </c>
      <c r="C86" s="58">
        <v>2.1379999999999999</v>
      </c>
      <c r="D86" s="58">
        <v>2.1840000000000002</v>
      </c>
      <c r="E86" s="58">
        <v>2.29</v>
      </c>
      <c r="F86" s="58">
        <v>2.4430000000000001</v>
      </c>
      <c r="G86" s="58">
        <v>2.86</v>
      </c>
      <c r="H86" s="58">
        <v>2.9860000000000002</v>
      </c>
      <c r="I86" s="58">
        <v>3.2130000000000001</v>
      </c>
      <c r="J86" s="58">
        <v>3.4489999999999998</v>
      </c>
      <c r="K86" s="58">
        <v>3.6779999999999999</v>
      </c>
      <c r="L86" s="58">
        <v>3.847</v>
      </c>
      <c r="M86" s="58">
        <v>4.1159999999999997</v>
      </c>
      <c r="N86" s="58">
        <v>4.3680000000000003</v>
      </c>
      <c r="O86" s="58">
        <v>4.53</v>
      </c>
      <c r="P86" s="58">
        <v>4.6950000000000003</v>
      </c>
      <c r="Q86" s="58">
        <v>4.4359999999999999</v>
      </c>
      <c r="R86" s="58">
        <v>4.5179999999999998</v>
      </c>
      <c r="S86" s="58">
        <v>4.24</v>
      </c>
      <c r="T86" s="58">
        <v>4.41</v>
      </c>
      <c r="U86" s="58">
        <v>4.3890000000000002</v>
      </c>
      <c r="V86" s="58">
        <v>4.2480000000000002</v>
      </c>
      <c r="W86" s="58">
        <v>4.16</v>
      </c>
      <c r="X86" s="58">
        <v>4.1859999999999999</v>
      </c>
      <c r="Y86" s="58">
        <v>4.1500000000000004</v>
      </c>
      <c r="Z86" s="58">
        <v>4.2140000000000004</v>
      </c>
      <c r="AA86" s="949">
        <v>4.2619999999999996</v>
      </c>
      <c r="AB86" s="949">
        <v>4.2569999999999997</v>
      </c>
      <c r="AC86" s="949">
        <v>4.3220000000000001</v>
      </c>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row>
    <row r="87" spans="1:255" s="840" customFormat="1">
      <c r="A87" s="78" t="s">
        <v>112</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c r="IT87" s="58"/>
      <c r="IU87" s="58"/>
    </row>
    <row r="88" spans="1:255" s="840" customFormat="1">
      <c r="A88" s="78" t="s">
        <v>127</v>
      </c>
      <c r="B88" s="58">
        <v>32.183</v>
      </c>
      <c r="C88" s="58">
        <v>33.832999999999998</v>
      </c>
      <c r="D88" s="58">
        <v>34.779000000000003</v>
      </c>
      <c r="E88" s="58">
        <v>36.787999999999997</v>
      </c>
      <c r="F88" s="58">
        <v>39.655999999999999</v>
      </c>
      <c r="G88" s="58">
        <v>41.926000000000002</v>
      </c>
      <c r="H88" s="58">
        <v>43.902999999999999</v>
      </c>
      <c r="I88" s="58">
        <v>46.68</v>
      </c>
      <c r="J88" s="58">
        <v>49.18</v>
      </c>
      <c r="K88" s="58">
        <v>50.896999999999998</v>
      </c>
      <c r="L88" s="58">
        <v>53.314999999999998</v>
      </c>
      <c r="M88" s="58">
        <v>56.036999999999999</v>
      </c>
      <c r="N88" s="58">
        <v>60.28</v>
      </c>
      <c r="O88" s="58">
        <v>64.358999999999995</v>
      </c>
      <c r="P88" s="58">
        <v>67.088999999999999</v>
      </c>
      <c r="Q88" s="58">
        <v>68.915999999999997</v>
      </c>
      <c r="R88" s="58">
        <v>70.361999999999995</v>
      </c>
      <c r="S88" s="58">
        <v>72.632000000000005</v>
      </c>
      <c r="T88" s="58">
        <v>74.986999999999995</v>
      </c>
      <c r="U88" s="58">
        <v>77.706999999999994</v>
      </c>
      <c r="V88" s="58">
        <v>79.105999999999995</v>
      </c>
      <c r="W88" s="58">
        <v>79.665999999999997</v>
      </c>
      <c r="X88" s="58">
        <v>81.507999999999996</v>
      </c>
      <c r="Y88" s="58">
        <v>81.635000000000005</v>
      </c>
      <c r="Z88" s="58">
        <v>83.037999999999997</v>
      </c>
      <c r="AA88" s="949">
        <v>84.221000000000004</v>
      </c>
      <c r="AB88" s="949">
        <v>87.039000000000001</v>
      </c>
      <c r="AC88" s="949">
        <v>91.39</v>
      </c>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row>
    <row r="89" spans="1:255" s="840" customFormat="1">
      <c r="A89" s="78" t="s">
        <v>469</v>
      </c>
      <c r="B89" s="58">
        <v>15.366</v>
      </c>
      <c r="C89" s="58">
        <v>16.128</v>
      </c>
      <c r="D89" s="58">
        <v>15.25</v>
      </c>
      <c r="E89" s="58">
        <v>15.869</v>
      </c>
      <c r="F89" s="58">
        <v>16.972000000000001</v>
      </c>
      <c r="G89" s="58">
        <v>17.89</v>
      </c>
      <c r="H89" s="58">
        <v>18.548999999999999</v>
      </c>
      <c r="I89" s="58">
        <v>17.827999999999999</v>
      </c>
      <c r="J89" s="58">
        <v>16.382999999999999</v>
      </c>
      <c r="K89" s="58">
        <v>16.95</v>
      </c>
      <c r="L89" s="58">
        <v>17.939</v>
      </c>
      <c r="M89" s="58">
        <v>18.646999999999998</v>
      </c>
      <c r="N89" s="58">
        <v>20.059999999999999</v>
      </c>
      <c r="O89" s="58">
        <v>20.18</v>
      </c>
      <c r="P89" s="58">
        <v>20.704000000000001</v>
      </c>
      <c r="Q89" s="58">
        <v>19.756</v>
      </c>
      <c r="R89" s="58">
        <v>19.506</v>
      </c>
      <c r="S89" s="58">
        <v>20.361999999999998</v>
      </c>
      <c r="T89" s="58">
        <v>21.137</v>
      </c>
      <c r="U89" s="58">
        <v>21.86</v>
      </c>
      <c r="V89" s="58">
        <v>22.097000000000001</v>
      </c>
      <c r="W89" s="58">
        <v>22.437999999999999</v>
      </c>
      <c r="X89" s="58">
        <v>22.817</v>
      </c>
      <c r="Y89" s="58">
        <v>22.97</v>
      </c>
      <c r="Z89" s="58">
        <v>23.475999999999999</v>
      </c>
      <c r="AA89" s="949">
        <v>23.86</v>
      </c>
      <c r="AB89" s="949">
        <v>24.599</v>
      </c>
      <c r="AC89" s="949">
        <v>26.317</v>
      </c>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c r="IT89" s="58"/>
      <c r="IU89" s="58"/>
    </row>
    <row r="90" spans="1:255" s="840" customFormat="1">
      <c r="A90" s="78" t="s">
        <v>470</v>
      </c>
      <c r="B90" s="58">
        <v>1.6E-2</v>
      </c>
      <c r="C90" s="58">
        <v>1.7000000000000001E-2</v>
      </c>
      <c r="D90" s="58">
        <v>1.6E-2</v>
      </c>
      <c r="E90" s="58">
        <v>1.6E-2</v>
      </c>
      <c r="F90" s="58">
        <v>1.7999999999999999E-2</v>
      </c>
      <c r="G90" s="58">
        <v>1.7999999999999999E-2</v>
      </c>
      <c r="H90" s="58">
        <v>1.9E-2</v>
      </c>
      <c r="I90" s="58">
        <v>1.7999999999999999E-2</v>
      </c>
      <c r="J90" s="58">
        <v>1.7000000000000001E-2</v>
      </c>
      <c r="K90" s="58">
        <v>1.7000000000000001E-2</v>
      </c>
      <c r="L90" s="58">
        <v>1.7999999999999999E-2</v>
      </c>
      <c r="M90" s="58">
        <v>1.9E-2</v>
      </c>
      <c r="N90" s="58">
        <v>0.02</v>
      </c>
      <c r="O90" s="58">
        <v>2.1000000000000001E-2</v>
      </c>
      <c r="P90" s="58">
        <v>2.1000000000000001E-2</v>
      </c>
      <c r="Q90" s="58">
        <v>0.02</v>
      </c>
      <c r="R90" s="58">
        <v>1.9E-2</v>
      </c>
      <c r="S90" s="58">
        <v>1.6E-2</v>
      </c>
      <c r="T90" s="58">
        <v>1.7999999999999999E-2</v>
      </c>
      <c r="U90" s="58">
        <v>0.02</v>
      </c>
      <c r="V90" s="58">
        <v>2.1999999999999999E-2</v>
      </c>
      <c r="W90" s="58">
        <v>2.3E-2</v>
      </c>
      <c r="X90" s="58">
        <v>2.4E-2</v>
      </c>
      <c r="Y90" s="58">
        <v>2.9000000000000001E-2</v>
      </c>
      <c r="Z90" s="58">
        <v>3.1E-2</v>
      </c>
      <c r="AA90" s="949">
        <v>2.5999999999999999E-2</v>
      </c>
      <c r="AB90" s="949">
        <v>3.3000000000000002E-2</v>
      </c>
      <c r="AC90" s="949">
        <v>4.5999999999999999E-2</v>
      </c>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c r="IT90" s="58"/>
      <c r="IU90" s="58"/>
    </row>
    <row r="91" spans="1:255" s="840" customFormat="1">
      <c r="A91" s="78" t="s">
        <v>471</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c r="AB91"/>
      <c r="AC91"/>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c r="IT91" s="58"/>
      <c r="IU91" s="58"/>
    </row>
    <row r="92" spans="1:255" s="840" customFormat="1">
      <c r="A92" s="78" t="s">
        <v>472</v>
      </c>
      <c r="B92" s="58">
        <v>15.234999999999999</v>
      </c>
      <c r="C92" s="58">
        <v>15.99</v>
      </c>
      <c r="D92" s="58">
        <v>15.12</v>
      </c>
      <c r="E92" s="58">
        <v>15.734</v>
      </c>
      <c r="F92" s="58">
        <v>16.827000000000002</v>
      </c>
      <c r="G92" s="58">
        <v>17.738</v>
      </c>
      <c r="H92" s="58">
        <v>18.390999999999998</v>
      </c>
      <c r="I92" s="58">
        <v>17.675999999999998</v>
      </c>
      <c r="J92" s="58">
        <v>16.242999999999999</v>
      </c>
      <c r="K92" s="58">
        <v>16.806000000000001</v>
      </c>
      <c r="L92" s="58">
        <v>17.786999999999999</v>
      </c>
      <c r="M92" s="58">
        <v>18.488</v>
      </c>
      <c r="N92" s="58">
        <v>19.89</v>
      </c>
      <c r="O92" s="58">
        <v>20.007999999999999</v>
      </c>
      <c r="P92" s="58">
        <v>20.527999999999999</v>
      </c>
      <c r="Q92" s="58">
        <v>19.594999999999999</v>
      </c>
      <c r="R92" s="58">
        <v>19.335999999999999</v>
      </c>
      <c r="S92" s="58">
        <v>20.193999999999999</v>
      </c>
      <c r="T92" s="58">
        <v>20.963999999999999</v>
      </c>
      <c r="U92" s="58">
        <v>21.683</v>
      </c>
      <c r="V92" s="58">
        <v>21.914999999999999</v>
      </c>
      <c r="W92" s="58">
        <v>22.254000000000001</v>
      </c>
      <c r="X92" s="58">
        <v>22.632000000000001</v>
      </c>
      <c r="Y92" s="58">
        <v>22.78</v>
      </c>
      <c r="Z92" s="58">
        <v>23.285</v>
      </c>
      <c r="AA92" s="949">
        <v>23.670999999999999</v>
      </c>
      <c r="AB92" s="949">
        <v>24.404</v>
      </c>
      <c r="AC92" s="949">
        <v>26.102</v>
      </c>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c r="IT92" s="58"/>
      <c r="IU92" s="58"/>
    </row>
    <row r="93" spans="1:255" s="840" customFormat="1">
      <c r="A93" s="78" t="s">
        <v>473</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c r="AB93"/>
      <c r="AC93"/>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c r="IT93" s="58"/>
      <c r="IU93" s="58"/>
    </row>
    <row r="94" spans="1:255" s="840" customFormat="1">
      <c r="A94" s="78" t="s">
        <v>474</v>
      </c>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c r="AB94"/>
      <c r="AC94"/>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c r="IT94" s="58"/>
      <c r="IU94" s="58"/>
    </row>
    <row r="95" spans="1:255" s="840" customFormat="1">
      <c r="A95" s="78" t="s">
        <v>475</v>
      </c>
      <c r="B95" s="58">
        <v>0.115</v>
      </c>
      <c r="C95" s="58">
        <v>0.121</v>
      </c>
      <c r="D95" s="58">
        <v>0.114</v>
      </c>
      <c r="E95" s="58">
        <v>0.11899999999999999</v>
      </c>
      <c r="F95" s="58">
        <v>0.127</v>
      </c>
      <c r="G95" s="58">
        <v>0.13400000000000001</v>
      </c>
      <c r="H95" s="58">
        <v>0.13900000000000001</v>
      </c>
      <c r="I95" s="58">
        <v>0.13400000000000001</v>
      </c>
      <c r="J95" s="58">
        <v>0.123</v>
      </c>
      <c r="K95" s="58">
        <v>0.127</v>
      </c>
      <c r="L95" s="58">
        <v>0.13400000000000001</v>
      </c>
      <c r="M95" s="58">
        <v>0.14000000000000001</v>
      </c>
      <c r="N95" s="58">
        <v>0.15</v>
      </c>
      <c r="O95" s="58">
        <v>0.151</v>
      </c>
      <c r="P95" s="58">
        <v>0.155</v>
      </c>
      <c r="Q95" s="58">
        <v>0.14099999999999999</v>
      </c>
      <c r="R95" s="58">
        <v>0.151</v>
      </c>
      <c r="S95" s="58">
        <v>0.152</v>
      </c>
      <c r="T95" s="58">
        <v>0.155</v>
      </c>
      <c r="U95" s="58">
        <v>0.158</v>
      </c>
      <c r="V95" s="58">
        <v>0.16</v>
      </c>
      <c r="W95" s="58">
        <v>0.16</v>
      </c>
      <c r="X95" s="58">
        <v>0.16</v>
      </c>
      <c r="Y95" s="58">
        <v>0.161</v>
      </c>
      <c r="Z95" s="58">
        <v>0.16</v>
      </c>
      <c r="AA95" s="949">
        <v>0.16300000000000001</v>
      </c>
      <c r="AB95" s="949">
        <v>0.16200000000000001</v>
      </c>
      <c r="AC95" s="949">
        <v>0.16900000000000001</v>
      </c>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58"/>
      <c r="HN95" s="58"/>
      <c r="HO95" s="58"/>
      <c r="HP95" s="58"/>
      <c r="HQ95" s="58"/>
      <c r="HR95" s="58"/>
      <c r="HS95" s="58"/>
      <c r="HT95" s="58"/>
      <c r="HU95" s="58"/>
      <c r="HV95" s="58"/>
      <c r="HW95" s="58"/>
      <c r="HX95" s="58"/>
      <c r="HY95" s="58"/>
      <c r="HZ95" s="58"/>
      <c r="IA95" s="58"/>
      <c r="IB95" s="58"/>
      <c r="IC95" s="58"/>
      <c r="ID95" s="58"/>
      <c r="IE95" s="58"/>
      <c r="IF95" s="58"/>
      <c r="IG95" s="58"/>
      <c r="IH95" s="58"/>
      <c r="II95" s="58"/>
      <c r="IJ95" s="58"/>
      <c r="IK95" s="58"/>
      <c r="IL95" s="58"/>
      <c r="IM95" s="58"/>
      <c r="IN95" s="58"/>
      <c r="IO95" s="58"/>
      <c r="IP95" s="58"/>
      <c r="IQ95" s="58"/>
      <c r="IR95" s="58"/>
      <c r="IS95" s="58"/>
      <c r="IT95" s="58"/>
      <c r="IU95" s="58"/>
    </row>
    <row r="96" spans="1:255" s="840" customFormat="1">
      <c r="A96" s="78" t="s">
        <v>476</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c r="AB96"/>
      <c r="AC96"/>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58"/>
      <c r="HN96" s="58"/>
      <c r="HO96" s="58"/>
      <c r="HP96" s="58"/>
      <c r="HQ96" s="58"/>
      <c r="HR96" s="58"/>
      <c r="HS96" s="58"/>
      <c r="HT96" s="58"/>
      <c r="HU96" s="58"/>
      <c r="HV96" s="58"/>
      <c r="HW96" s="58"/>
      <c r="HX96" s="58"/>
      <c r="HY96" s="58"/>
      <c r="HZ96" s="58"/>
      <c r="IA96" s="58"/>
      <c r="IB96" s="58"/>
      <c r="IC96" s="58"/>
      <c r="ID96" s="58"/>
      <c r="IE96" s="58"/>
      <c r="IF96" s="58"/>
      <c r="IG96" s="58"/>
      <c r="IH96" s="58"/>
      <c r="II96" s="58"/>
      <c r="IJ96" s="58"/>
      <c r="IK96" s="58"/>
      <c r="IL96" s="58"/>
      <c r="IM96" s="58"/>
      <c r="IN96" s="58"/>
      <c r="IO96" s="58"/>
      <c r="IP96" s="58"/>
      <c r="IQ96" s="58"/>
      <c r="IR96" s="58"/>
      <c r="IS96" s="58"/>
      <c r="IT96" s="58"/>
      <c r="IU96" s="58"/>
    </row>
    <row r="97" spans="1:255" s="840" customFormat="1">
      <c r="A97" s="78" t="s">
        <v>477</v>
      </c>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c r="AB97"/>
      <c r="AC97"/>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c r="HV97" s="58"/>
      <c r="HW97" s="58"/>
      <c r="HX97" s="58"/>
      <c r="HY97" s="58"/>
      <c r="HZ97" s="58"/>
      <c r="IA97" s="58"/>
      <c r="IB97" s="58"/>
      <c r="IC97" s="58"/>
      <c r="ID97" s="58"/>
      <c r="IE97" s="58"/>
      <c r="IF97" s="58"/>
      <c r="IG97" s="58"/>
      <c r="IH97" s="58"/>
      <c r="II97" s="58"/>
      <c r="IJ97" s="58"/>
      <c r="IK97" s="58"/>
      <c r="IL97" s="58"/>
      <c r="IM97" s="58"/>
      <c r="IN97" s="58"/>
      <c r="IO97" s="58"/>
      <c r="IP97" s="58"/>
      <c r="IQ97" s="58"/>
      <c r="IR97" s="58"/>
      <c r="IS97" s="58"/>
      <c r="IT97" s="58"/>
      <c r="IU97" s="58"/>
    </row>
    <row r="98" spans="1:255" s="840" customFormat="1">
      <c r="A98" s="78" t="s">
        <v>478</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c r="AB98"/>
      <c r="AC9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c r="IT98" s="58"/>
      <c r="IU98" s="58"/>
    </row>
    <row r="99" spans="1:255" s="840" customFormat="1">
      <c r="A99" s="78" t="s">
        <v>479</v>
      </c>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c r="AB99"/>
      <c r="AC99"/>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c r="IT99" s="58"/>
      <c r="IU99" s="58"/>
    </row>
    <row r="100" spans="1:255" s="840" customFormat="1">
      <c r="A100" s="78" t="s">
        <v>480</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c r="AB100"/>
      <c r="AC100"/>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58"/>
      <c r="HN100" s="58"/>
      <c r="HO100" s="58"/>
      <c r="HP100" s="58"/>
      <c r="HQ100" s="58"/>
      <c r="HR100" s="58"/>
      <c r="HS100" s="58"/>
      <c r="HT100" s="58"/>
      <c r="HU100" s="58"/>
      <c r="HV100" s="58"/>
      <c r="HW100" s="58"/>
      <c r="HX100" s="58"/>
      <c r="HY100" s="58"/>
      <c r="HZ100" s="58"/>
      <c r="IA100" s="58"/>
      <c r="IB100" s="58"/>
      <c r="IC100" s="58"/>
      <c r="ID100" s="58"/>
      <c r="IE100" s="58"/>
      <c r="IF100" s="58"/>
      <c r="IG100" s="58"/>
      <c r="IH100" s="58"/>
      <c r="II100" s="58"/>
      <c r="IJ100" s="58"/>
      <c r="IK100" s="58"/>
      <c r="IL100" s="58"/>
      <c r="IM100" s="58"/>
      <c r="IN100" s="58"/>
      <c r="IO100" s="58"/>
      <c r="IP100" s="58"/>
      <c r="IQ100" s="58"/>
      <c r="IR100" s="58"/>
      <c r="IS100" s="58"/>
      <c r="IT100" s="58"/>
      <c r="IU100" s="58"/>
    </row>
    <row r="101" spans="1:255" s="840" customFormat="1">
      <c r="A101" s="78" t="s">
        <v>481</v>
      </c>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c r="AB101"/>
      <c r="AC101"/>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row>
    <row r="102" spans="1:255" s="840" customFormat="1">
      <c r="A102" s="78" t="s">
        <v>482</v>
      </c>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c r="AB102"/>
      <c r="AC102"/>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58"/>
      <c r="HN102" s="58"/>
      <c r="HO102" s="58"/>
      <c r="HP102" s="58"/>
      <c r="HQ102" s="58"/>
      <c r="HR102" s="58"/>
      <c r="HS102" s="58"/>
      <c r="HT102" s="58"/>
      <c r="HU102" s="58"/>
      <c r="HV102" s="58"/>
      <c r="HW102" s="58"/>
      <c r="HX102" s="58"/>
      <c r="HY102" s="58"/>
      <c r="HZ102" s="58"/>
      <c r="IA102" s="58"/>
      <c r="IB102" s="58"/>
      <c r="IC102" s="58"/>
      <c r="ID102" s="58"/>
      <c r="IE102" s="58"/>
      <c r="IF102" s="58"/>
      <c r="IG102" s="58"/>
      <c r="IH102" s="58"/>
      <c r="II102" s="58"/>
      <c r="IJ102" s="58"/>
      <c r="IK102" s="58"/>
      <c r="IL102" s="58"/>
      <c r="IM102" s="58"/>
      <c r="IN102" s="58"/>
      <c r="IO102" s="58"/>
      <c r="IP102" s="58"/>
      <c r="IQ102" s="58"/>
      <c r="IR102" s="58"/>
      <c r="IS102" s="58"/>
      <c r="IT102" s="58"/>
      <c r="IU102" s="58"/>
    </row>
    <row r="103" spans="1:255" s="840" customFormat="1">
      <c r="A103" s="78" t="s">
        <v>483</v>
      </c>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c r="AB103"/>
      <c r="AC103"/>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c r="IT103" s="58"/>
      <c r="IU103" s="58"/>
    </row>
    <row r="104" spans="1:255" s="840" customFormat="1">
      <c r="A104" s="78" t="s">
        <v>484</v>
      </c>
      <c r="B104" s="58">
        <v>1.1950000000000001</v>
      </c>
      <c r="C104" s="58">
        <v>1.254</v>
      </c>
      <c r="D104" s="58">
        <v>1.1850000000000001</v>
      </c>
      <c r="E104" s="58">
        <v>1.2330000000000001</v>
      </c>
      <c r="F104" s="58">
        <v>1.32</v>
      </c>
      <c r="G104" s="58">
        <v>1.3919999999999999</v>
      </c>
      <c r="H104" s="58">
        <v>2.1640000000000001</v>
      </c>
      <c r="I104" s="58">
        <v>2.585</v>
      </c>
      <c r="J104" s="58">
        <v>2.8959999999999999</v>
      </c>
      <c r="K104" s="58">
        <v>3.0390000000000001</v>
      </c>
      <c r="L104" s="58">
        <v>3.3439999999999999</v>
      </c>
      <c r="M104" s="58">
        <v>3.6749999999999998</v>
      </c>
      <c r="N104" s="58">
        <v>3.9529999999999998</v>
      </c>
      <c r="O104" s="58">
        <v>4.141</v>
      </c>
      <c r="P104" s="58">
        <v>4.2880000000000003</v>
      </c>
      <c r="Q104" s="58">
        <v>4.5819999999999999</v>
      </c>
      <c r="R104" s="58">
        <v>4.7069999999999999</v>
      </c>
      <c r="S104" s="58">
        <v>4.851</v>
      </c>
      <c r="T104" s="58">
        <v>4.9550000000000001</v>
      </c>
      <c r="U104" s="58">
        <v>5.1139999999999999</v>
      </c>
      <c r="V104" s="58">
        <v>5.2610000000000001</v>
      </c>
      <c r="W104" s="58">
        <v>5.3079999999999998</v>
      </c>
      <c r="X104" s="58">
        <v>5.452</v>
      </c>
      <c r="Y104" s="58">
        <v>5.508</v>
      </c>
      <c r="Z104" s="58">
        <v>5.64</v>
      </c>
      <c r="AA104" s="949">
        <v>5.7759999999999998</v>
      </c>
      <c r="AB104" s="949">
        <v>5.9349999999999996</v>
      </c>
      <c r="AC104" s="949">
        <v>6.3259999999999996</v>
      </c>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58"/>
      <c r="HN104" s="58"/>
      <c r="HO104" s="58"/>
      <c r="HP104" s="58"/>
      <c r="HQ104" s="58"/>
      <c r="HR104" s="58"/>
      <c r="HS104" s="58"/>
      <c r="HT104" s="58"/>
      <c r="HU104" s="58"/>
      <c r="HV104" s="58"/>
      <c r="HW104" s="58"/>
      <c r="HX104" s="58"/>
      <c r="HY104" s="58"/>
      <c r="HZ104" s="58"/>
      <c r="IA104" s="58"/>
      <c r="IB104" s="58"/>
      <c r="IC104" s="58"/>
      <c r="ID104" s="58"/>
      <c r="IE104" s="58"/>
      <c r="IF104" s="58"/>
      <c r="IG104" s="58"/>
      <c r="IH104" s="58"/>
      <c r="II104" s="58"/>
      <c r="IJ104" s="58"/>
      <c r="IK104" s="58"/>
      <c r="IL104" s="58"/>
      <c r="IM104" s="58"/>
      <c r="IN104" s="58"/>
      <c r="IO104" s="58"/>
      <c r="IP104" s="58"/>
      <c r="IQ104" s="58"/>
      <c r="IR104" s="58"/>
      <c r="IS104" s="58"/>
      <c r="IT104" s="58"/>
      <c r="IU104" s="58"/>
    </row>
    <row r="105" spans="1:255" s="840" customFormat="1">
      <c r="A105" s="78" t="s">
        <v>485</v>
      </c>
      <c r="B105" s="58">
        <v>0.28399999999999997</v>
      </c>
      <c r="C105" s="58">
        <v>0.29899999999999999</v>
      </c>
      <c r="D105" s="58">
        <v>0.28199999999999997</v>
      </c>
      <c r="E105" s="58">
        <v>0.29399999999999998</v>
      </c>
      <c r="F105" s="58">
        <v>0.314</v>
      </c>
      <c r="G105" s="58">
        <v>0.33200000000000002</v>
      </c>
      <c r="H105" s="58">
        <v>0.51500000000000001</v>
      </c>
      <c r="I105" s="58">
        <v>0.61699999999999999</v>
      </c>
      <c r="J105" s="58">
        <v>0.69</v>
      </c>
      <c r="K105" s="58">
        <v>0.72399999999999998</v>
      </c>
      <c r="L105" s="58">
        <v>0.79800000000000004</v>
      </c>
      <c r="M105" s="58">
        <v>0.876</v>
      </c>
      <c r="N105" s="58">
        <v>0.94299999999999995</v>
      </c>
      <c r="O105" s="58">
        <v>0.98699999999999999</v>
      </c>
      <c r="P105" s="58">
        <v>1.022</v>
      </c>
      <c r="Q105" s="58">
        <v>1.169</v>
      </c>
      <c r="R105" s="58">
        <v>1.2310000000000001</v>
      </c>
      <c r="S105" s="58">
        <v>1.282</v>
      </c>
      <c r="T105" s="58">
        <v>1.333</v>
      </c>
      <c r="U105" s="58">
        <v>1.3939999999999999</v>
      </c>
      <c r="V105" s="58">
        <v>1.448</v>
      </c>
      <c r="W105" s="58">
        <v>1.504</v>
      </c>
      <c r="X105" s="58">
        <v>1.6</v>
      </c>
      <c r="Y105" s="58">
        <v>1.623</v>
      </c>
      <c r="Z105" s="58">
        <v>1.6859999999999999</v>
      </c>
      <c r="AA105" s="949">
        <v>1.742</v>
      </c>
      <c r="AB105" s="949">
        <v>1.7869999999999999</v>
      </c>
      <c r="AC105" s="949">
        <v>1.964</v>
      </c>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58"/>
      <c r="HN105" s="58"/>
      <c r="HO105" s="58"/>
      <c r="HP105" s="58"/>
      <c r="HQ105" s="58"/>
      <c r="HR105" s="58"/>
      <c r="HS105" s="58"/>
      <c r="HT105" s="58"/>
      <c r="HU105" s="58"/>
      <c r="HV105" s="58"/>
      <c r="HW105" s="58"/>
      <c r="HX105" s="58"/>
      <c r="HY105" s="58"/>
      <c r="HZ105" s="58"/>
      <c r="IA105" s="58"/>
      <c r="IB105" s="58"/>
      <c r="IC105" s="58"/>
      <c r="ID105" s="58"/>
      <c r="IE105" s="58"/>
      <c r="IF105" s="58"/>
      <c r="IG105" s="58"/>
      <c r="IH105" s="58"/>
      <c r="II105" s="58"/>
      <c r="IJ105" s="58"/>
      <c r="IK105" s="58"/>
      <c r="IL105" s="58"/>
      <c r="IM105" s="58"/>
      <c r="IN105" s="58"/>
      <c r="IO105" s="58"/>
      <c r="IP105" s="58"/>
      <c r="IQ105" s="58"/>
      <c r="IR105" s="58"/>
      <c r="IS105" s="58"/>
      <c r="IT105" s="58"/>
      <c r="IU105" s="58"/>
    </row>
    <row r="106" spans="1:255" s="840" customFormat="1">
      <c r="A106" s="78" t="s">
        <v>486</v>
      </c>
      <c r="B106" s="58">
        <v>0.90900000000000003</v>
      </c>
      <c r="C106" s="58">
        <v>0.95499999999999996</v>
      </c>
      <c r="D106" s="58">
        <v>0.90200000000000002</v>
      </c>
      <c r="E106" s="58">
        <v>0.93799999999999994</v>
      </c>
      <c r="F106" s="58">
        <v>1.004</v>
      </c>
      <c r="G106" s="58">
        <v>1.0589999999999999</v>
      </c>
      <c r="H106" s="58">
        <v>1.6459999999999999</v>
      </c>
      <c r="I106" s="58">
        <v>1.9670000000000001</v>
      </c>
      <c r="J106" s="58">
        <v>2.2040000000000002</v>
      </c>
      <c r="K106" s="58">
        <v>2.3130000000000002</v>
      </c>
      <c r="L106" s="58">
        <v>2.544</v>
      </c>
      <c r="M106" s="58">
        <v>2.7959999999999998</v>
      </c>
      <c r="N106" s="58">
        <v>3.008</v>
      </c>
      <c r="O106" s="58">
        <v>3.1509999999999998</v>
      </c>
      <c r="P106" s="58">
        <v>3.2629999999999999</v>
      </c>
      <c r="Q106" s="58">
        <v>3.4089999999999998</v>
      </c>
      <c r="R106" s="58">
        <v>3.472</v>
      </c>
      <c r="S106" s="58">
        <v>3.5649999999999999</v>
      </c>
      <c r="T106" s="58">
        <v>3.617</v>
      </c>
      <c r="U106" s="58">
        <v>3.7149999999999999</v>
      </c>
      <c r="V106" s="58">
        <v>3.8069999999999999</v>
      </c>
      <c r="W106" s="58">
        <v>3.8</v>
      </c>
      <c r="X106" s="58">
        <v>3.847</v>
      </c>
      <c r="Y106" s="58">
        <v>3.8780000000000001</v>
      </c>
      <c r="Z106" s="58">
        <v>3.948</v>
      </c>
      <c r="AA106" s="949">
        <v>4.0289999999999999</v>
      </c>
      <c r="AB106" s="949">
        <v>4.1429999999999998</v>
      </c>
      <c r="AC106" s="949">
        <v>4.3559999999999999</v>
      </c>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c r="IT106" s="58"/>
      <c r="IU106" s="58"/>
    </row>
    <row r="107" spans="1:255" s="840" customFormat="1">
      <c r="A107" s="78" t="s">
        <v>487</v>
      </c>
      <c r="B107" s="58">
        <v>1E-3</v>
      </c>
      <c r="C107" s="58">
        <v>1E-3</v>
      </c>
      <c r="D107" s="58">
        <v>1E-3</v>
      </c>
      <c r="E107" s="58">
        <v>1E-3</v>
      </c>
      <c r="F107" s="58">
        <v>1E-3</v>
      </c>
      <c r="G107" s="58">
        <v>1E-3</v>
      </c>
      <c r="H107" s="58">
        <v>2E-3</v>
      </c>
      <c r="I107" s="58">
        <v>2E-3</v>
      </c>
      <c r="J107" s="58">
        <v>2E-3</v>
      </c>
      <c r="K107" s="58">
        <v>2E-3</v>
      </c>
      <c r="L107" s="58">
        <v>2E-3</v>
      </c>
      <c r="M107" s="58">
        <v>3.0000000000000001E-3</v>
      </c>
      <c r="N107" s="58">
        <v>3.0000000000000001E-3</v>
      </c>
      <c r="O107" s="58">
        <v>3.0000000000000001E-3</v>
      </c>
      <c r="P107" s="58">
        <v>3.0000000000000001E-3</v>
      </c>
      <c r="Q107" s="58">
        <v>4.0000000000000001E-3</v>
      </c>
      <c r="R107" s="58">
        <v>4.0000000000000001E-3</v>
      </c>
      <c r="S107" s="58">
        <v>4.0000000000000001E-3</v>
      </c>
      <c r="T107" s="58">
        <v>5.0000000000000001E-3</v>
      </c>
      <c r="U107" s="58">
        <v>5.0000000000000001E-3</v>
      </c>
      <c r="V107" s="58">
        <v>6.0000000000000001E-3</v>
      </c>
      <c r="W107" s="58">
        <v>5.0000000000000001E-3</v>
      </c>
      <c r="X107" s="58">
        <v>5.0000000000000001E-3</v>
      </c>
      <c r="Y107" s="58">
        <v>6.0000000000000001E-3</v>
      </c>
      <c r="Z107" s="58">
        <v>6.0000000000000001E-3</v>
      </c>
      <c r="AA107" s="949">
        <v>5.0000000000000001E-3</v>
      </c>
      <c r="AB107" s="949">
        <v>5.0000000000000001E-3</v>
      </c>
      <c r="AC107" s="949">
        <v>6.0000000000000001E-3</v>
      </c>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c r="HY107" s="58"/>
      <c r="HZ107" s="58"/>
      <c r="IA107" s="58"/>
      <c r="IB107" s="58"/>
      <c r="IC107" s="58"/>
      <c r="ID107" s="58"/>
      <c r="IE107" s="58"/>
      <c r="IF107" s="58"/>
      <c r="IG107" s="58"/>
      <c r="IH107" s="58"/>
      <c r="II107" s="58"/>
      <c r="IJ107" s="58"/>
      <c r="IK107" s="58"/>
      <c r="IL107" s="58"/>
      <c r="IM107" s="58"/>
      <c r="IN107" s="58"/>
      <c r="IO107" s="58"/>
      <c r="IP107" s="58"/>
      <c r="IQ107" s="58"/>
      <c r="IR107" s="58"/>
      <c r="IS107" s="58"/>
      <c r="IT107" s="58"/>
      <c r="IU107" s="58"/>
    </row>
    <row r="108" spans="1:255" s="840" customFormat="1">
      <c r="A108" s="78" t="s">
        <v>488</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c r="AB108"/>
      <c r="AC10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c r="IT108" s="58"/>
      <c r="IU108" s="58"/>
    </row>
    <row r="109" spans="1:255" s="840" customFormat="1">
      <c r="A109" s="78" t="s">
        <v>489</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c r="AB109"/>
      <c r="AC109"/>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c r="ID109" s="58"/>
      <c r="IE109" s="58"/>
      <c r="IF109" s="58"/>
      <c r="IG109" s="58"/>
      <c r="IH109" s="58"/>
      <c r="II109" s="58"/>
      <c r="IJ109" s="58"/>
      <c r="IK109" s="58"/>
      <c r="IL109" s="58"/>
      <c r="IM109" s="58"/>
      <c r="IN109" s="58"/>
      <c r="IO109" s="58"/>
      <c r="IP109" s="58"/>
      <c r="IQ109" s="58"/>
      <c r="IR109" s="58"/>
      <c r="IS109" s="58"/>
      <c r="IT109" s="58"/>
      <c r="IU109" s="58"/>
    </row>
    <row r="110" spans="1:255" s="840" customFormat="1">
      <c r="A110" s="78" t="s">
        <v>490</v>
      </c>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c r="AB110"/>
      <c r="AC110"/>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c r="IT110" s="58"/>
      <c r="IU110" s="58"/>
    </row>
    <row r="111" spans="1:255" s="840" customFormat="1">
      <c r="A111" s="78" t="s">
        <v>491</v>
      </c>
      <c r="B111" s="58">
        <v>3.8730000000000002</v>
      </c>
      <c r="C111" s="58">
        <v>4.1989999999999998</v>
      </c>
      <c r="D111" s="58">
        <v>4.7389999999999999</v>
      </c>
      <c r="E111" s="58">
        <v>4.8369999999999997</v>
      </c>
      <c r="F111" s="58">
        <v>4.8319999999999999</v>
      </c>
      <c r="G111" s="58">
        <v>4.8070000000000004</v>
      </c>
      <c r="H111" s="58">
        <v>3.3</v>
      </c>
      <c r="I111" s="58">
        <v>3.657</v>
      </c>
      <c r="J111" s="58">
        <v>4.0670000000000002</v>
      </c>
      <c r="K111" s="58">
        <v>4.28</v>
      </c>
      <c r="L111" s="58">
        <v>4.6580000000000004</v>
      </c>
      <c r="M111" s="58">
        <v>4.79</v>
      </c>
      <c r="N111" s="58">
        <v>5.1539999999999999</v>
      </c>
      <c r="O111" s="58">
        <v>5.4859999999999998</v>
      </c>
      <c r="P111" s="58">
        <v>5.8949999999999996</v>
      </c>
      <c r="Q111" s="58">
        <v>6.0220000000000002</v>
      </c>
      <c r="R111" s="58">
        <v>5.931</v>
      </c>
      <c r="S111" s="58">
        <v>6.0170000000000003</v>
      </c>
      <c r="T111" s="58">
        <v>6.1390000000000002</v>
      </c>
      <c r="U111" s="58">
        <v>6.3470000000000004</v>
      </c>
      <c r="V111" s="58">
        <v>6.3019999999999996</v>
      </c>
      <c r="W111" s="58">
        <v>6.2190000000000003</v>
      </c>
      <c r="X111" s="58">
        <v>6.258</v>
      </c>
      <c r="Y111" s="58">
        <v>6.1520000000000001</v>
      </c>
      <c r="Z111" s="58">
        <v>6.101</v>
      </c>
      <c r="AA111" s="949">
        <v>6.08</v>
      </c>
      <c r="AB111" s="949">
        <v>6.165</v>
      </c>
      <c r="AC111" s="949">
        <v>6.1820000000000004</v>
      </c>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c r="IT111" s="58"/>
      <c r="IU111" s="58"/>
    </row>
    <row r="112" spans="1:255" s="840" customFormat="1">
      <c r="A112" s="78" t="s">
        <v>492</v>
      </c>
      <c r="B112" s="58">
        <v>0.2</v>
      </c>
      <c r="C112" s="58">
        <v>0.217</v>
      </c>
      <c r="D112" s="58">
        <v>0.245</v>
      </c>
      <c r="E112" s="58">
        <v>0.25</v>
      </c>
      <c r="F112" s="58">
        <v>0.25</v>
      </c>
      <c r="G112" s="58">
        <v>0.249</v>
      </c>
      <c r="H112" s="58">
        <v>0.17100000000000001</v>
      </c>
      <c r="I112" s="58">
        <v>0.189</v>
      </c>
      <c r="J112" s="58">
        <v>0.21099999999999999</v>
      </c>
      <c r="K112" s="58">
        <v>0.222</v>
      </c>
      <c r="L112" s="58">
        <v>0.24099999999999999</v>
      </c>
      <c r="M112" s="58">
        <v>0.247</v>
      </c>
      <c r="N112" s="58">
        <v>0.26600000000000001</v>
      </c>
      <c r="O112" s="58">
        <v>0.28399999999999997</v>
      </c>
      <c r="P112" s="58">
        <v>0.30499999999999999</v>
      </c>
      <c r="Q112" s="58">
        <v>0.30499999999999999</v>
      </c>
      <c r="R112" s="58">
        <v>0.314</v>
      </c>
      <c r="S112" s="58">
        <v>2.0139999999999998</v>
      </c>
      <c r="T112" s="58">
        <v>1.873</v>
      </c>
      <c r="U112" s="58">
        <v>1.883</v>
      </c>
      <c r="V112" s="58">
        <v>1.774</v>
      </c>
      <c r="W112" s="58">
        <v>1.605</v>
      </c>
      <c r="X112" s="58">
        <v>1.5620000000000001</v>
      </c>
      <c r="Y112" s="58">
        <v>1.4990000000000001</v>
      </c>
      <c r="Z112" s="58">
        <v>1.4330000000000001</v>
      </c>
      <c r="AA112" s="949">
        <v>1.361</v>
      </c>
      <c r="AB112" s="949">
        <v>1.319</v>
      </c>
      <c r="AC112" s="949">
        <v>1.306</v>
      </c>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row>
    <row r="113" spans="1:255" s="840" customFormat="1">
      <c r="A113" s="78" t="s">
        <v>493</v>
      </c>
      <c r="B113" s="58">
        <v>1.6639999999999999</v>
      </c>
      <c r="C113" s="58">
        <v>1.804</v>
      </c>
      <c r="D113" s="58">
        <v>2.0369999999999999</v>
      </c>
      <c r="E113" s="58">
        <v>2.08</v>
      </c>
      <c r="F113" s="58">
        <v>2.0739999999999998</v>
      </c>
      <c r="G113" s="58">
        <v>2.0659999999999998</v>
      </c>
      <c r="H113" s="58">
        <v>1.4179999999999999</v>
      </c>
      <c r="I113" s="58">
        <v>1.571</v>
      </c>
      <c r="J113" s="58">
        <v>1.748</v>
      </c>
      <c r="K113" s="58">
        <v>1.839</v>
      </c>
      <c r="L113" s="58">
        <v>2.0019999999999998</v>
      </c>
      <c r="M113" s="58">
        <v>2.0569999999999999</v>
      </c>
      <c r="N113" s="58">
        <v>2.214</v>
      </c>
      <c r="O113" s="58">
        <v>2.355</v>
      </c>
      <c r="P113" s="58">
        <v>2.5329999999999999</v>
      </c>
      <c r="Q113" s="58">
        <v>2.5609999999999999</v>
      </c>
      <c r="R113" s="58">
        <v>2.633</v>
      </c>
      <c r="S113" s="58">
        <v>0.95299999999999996</v>
      </c>
      <c r="T113" s="58">
        <v>0.96199999999999997</v>
      </c>
      <c r="U113" s="58">
        <v>0.98399999999999999</v>
      </c>
      <c r="V113" s="58">
        <v>0.97899999999999998</v>
      </c>
      <c r="W113" s="58">
        <v>0.997</v>
      </c>
      <c r="X113" s="58">
        <v>1.01</v>
      </c>
      <c r="Y113" s="58">
        <v>1.0169999999999999</v>
      </c>
      <c r="Z113" s="58">
        <v>1.0129999999999999</v>
      </c>
      <c r="AA113" s="949">
        <v>1.022</v>
      </c>
      <c r="AB113" s="949">
        <v>1.04</v>
      </c>
      <c r="AC113" s="949">
        <v>0.96699999999999997</v>
      </c>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row>
    <row r="114" spans="1:255" s="840" customFormat="1">
      <c r="A114" s="78" t="s">
        <v>494</v>
      </c>
      <c r="B114" s="58">
        <v>6.9000000000000006E-2</v>
      </c>
      <c r="C114" s="58">
        <v>7.4999999999999997E-2</v>
      </c>
      <c r="D114" s="58">
        <v>8.5000000000000006E-2</v>
      </c>
      <c r="E114" s="58">
        <v>8.5999999999999993E-2</v>
      </c>
      <c r="F114" s="58">
        <v>8.6999999999999994E-2</v>
      </c>
      <c r="G114" s="58">
        <v>8.5999999999999993E-2</v>
      </c>
      <c r="H114" s="58">
        <v>5.8999999999999997E-2</v>
      </c>
      <c r="I114" s="58">
        <v>6.5000000000000002E-2</v>
      </c>
      <c r="J114" s="58">
        <v>7.1999999999999995E-2</v>
      </c>
      <c r="K114" s="58">
        <v>7.5999999999999998E-2</v>
      </c>
      <c r="L114" s="58">
        <v>8.3000000000000004E-2</v>
      </c>
      <c r="M114" s="58">
        <v>8.5999999999999993E-2</v>
      </c>
      <c r="N114" s="58">
        <v>9.1999999999999998E-2</v>
      </c>
      <c r="O114" s="58">
        <v>9.8000000000000004E-2</v>
      </c>
      <c r="P114" s="58">
        <v>0.105</v>
      </c>
      <c r="Q114" s="58">
        <v>0.113</v>
      </c>
      <c r="R114" s="58">
        <v>0.114</v>
      </c>
      <c r="S114" s="58">
        <v>0.12</v>
      </c>
      <c r="T114" s="58">
        <v>0.129</v>
      </c>
      <c r="U114" s="58">
        <v>0.13300000000000001</v>
      </c>
      <c r="V114" s="58">
        <v>0.13800000000000001</v>
      </c>
      <c r="W114" s="58">
        <v>0.14499999999999999</v>
      </c>
      <c r="X114" s="58">
        <v>0.157</v>
      </c>
      <c r="Y114" s="58">
        <v>0.16500000000000001</v>
      </c>
      <c r="Z114" s="58">
        <v>0.17399999999999999</v>
      </c>
      <c r="AA114" s="949">
        <v>0.18</v>
      </c>
      <c r="AB114" s="949">
        <v>0.191</v>
      </c>
      <c r="AC114" s="949">
        <v>0.20899999999999999</v>
      </c>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row>
    <row r="115" spans="1:255" s="840" customFormat="1">
      <c r="A115" s="78" t="s">
        <v>495</v>
      </c>
      <c r="B115" s="58">
        <v>1.2E-2</v>
      </c>
      <c r="C115" s="58">
        <v>1.2999999999999999E-2</v>
      </c>
      <c r="D115" s="58">
        <v>1.4E-2</v>
      </c>
      <c r="E115" s="58">
        <v>1.4E-2</v>
      </c>
      <c r="F115" s="58">
        <v>1.4E-2</v>
      </c>
      <c r="G115" s="58">
        <v>1.4E-2</v>
      </c>
      <c r="H115" s="58">
        <v>0.01</v>
      </c>
      <c r="I115" s="58">
        <v>1.0999999999999999E-2</v>
      </c>
      <c r="J115" s="58">
        <v>1.2E-2</v>
      </c>
      <c r="K115" s="58">
        <v>1.2E-2</v>
      </c>
      <c r="L115" s="58">
        <v>1.4E-2</v>
      </c>
      <c r="M115" s="58">
        <v>1.4E-2</v>
      </c>
      <c r="N115" s="58">
        <v>1.4999999999999999E-2</v>
      </c>
      <c r="O115" s="58">
        <v>1.6E-2</v>
      </c>
      <c r="P115" s="58">
        <v>1.7000000000000001E-2</v>
      </c>
      <c r="Q115" s="58">
        <v>1.6E-2</v>
      </c>
      <c r="R115" s="58">
        <v>1.6E-2</v>
      </c>
      <c r="S115" s="58">
        <v>1.4E-2</v>
      </c>
      <c r="T115" s="58">
        <v>1.4E-2</v>
      </c>
      <c r="U115" s="58">
        <v>1.4E-2</v>
      </c>
      <c r="V115" s="58">
        <v>1.4E-2</v>
      </c>
      <c r="W115" s="58">
        <v>1.4E-2</v>
      </c>
      <c r="X115" s="58">
        <v>1.4E-2</v>
      </c>
      <c r="Y115" s="58">
        <v>1.4999999999999999E-2</v>
      </c>
      <c r="Z115" s="58">
        <v>1.4E-2</v>
      </c>
      <c r="AA115" s="949">
        <v>1.6E-2</v>
      </c>
      <c r="AB115" s="949">
        <v>1.4999999999999999E-2</v>
      </c>
      <c r="AC115" s="949">
        <v>1.4E-2</v>
      </c>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row>
    <row r="116" spans="1:255" s="840" customFormat="1">
      <c r="A116" s="78" t="s">
        <v>496</v>
      </c>
      <c r="B116" s="58">
        <v>1.2030000000000001</v>
      </c>
      <c r="C116" s="58">
        <v>1.3029999999999999</v>
      </c>
      <c r="D116" s="58">
        <v>1.4710000000000001</v>
      </c>
      <c r="E116" s="58">
        <v>1.502</v>
      </c>
      <c r="F116" s="58">
        <v>1.502</v>
      </c>
      <c r="G116" s="58">
        <v>1.492</v>
      </c>
      <c r="H116" s="58">
        <v>1.0249999999999999</v>
      </c>
      <c r="I116" s="58">
        <v>1.137</v>
      </c>
      <c r="J116" s="58">
        <v>1.2629999999999999</v>
      </c>
      <c r="K116" s="58">
        <v>1.329</v>
      </c>
      <c r="L116" s="58">
        <v>1.446</v>
      </c>
      <c r="M116" s="58">
        <v>1.4890000000000001</v>
      </c>
      <c r="N116" s="58">
        <v>1.603</v>
      </c>
      <c r="O116" s="58">
        <v>1.7050000000000001</v>
      </c>
      <c r="P116" s="58">
        <v>1.8320000000000001</v>
      </c>
      <c r="Q116" s="58">
        <v>1.905</v>
      </c>
      <c r="R116" s="58">
        <v>2.008</v>
      </c>
      <c r="S116" s="58">
        <v>2.0299999999999998</v>
      </c>
      <c r="T116" s="58">
        <v>2.1040000000000001</v>
      </c>
      <c r="U116" s="58">
        <v>2.2349999999999999</v>
      </c>
      <c r="V116" s="58">
        <v>2.258</v>
      </c>
      <c r="W116" s="58">
        <v>2.23</v>
      </c>
      <c r="X116" s="58">
        <v>2.238</v>
      </c>
      <c r="Y116" s="58">
        <v>2.169</v>
      </c>
      <c r="Z116" s="58">
        <v>2.1520000000000001</v>
      </c>
      <c r="AA116" s="949">
        <v>2.161</v>
      </c>
      <c r="AB116" s="949">
        <v>2.2090000000000001</v>
      </c>
      <c r="AC116" s="949">
        <v>2.2170000000000001</v>
      </c>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row>
    <row r="117" spans="1:255" s="840" customFormat="1">
      <c r="A117" s="78" t="s">
        <v>497</v>
      </c>
      <c r="B117" s="58"/>
      <c r="C117" s="58"/>
      <c r="D117" s="58"/>
      <c r="E117" s="58"/>
      <c r="F117" s="58"/>
      <c r="G117" s="58"/>
      <c r="H117" s="58"/>
      <c r="I117" s="58"/>
      <c r="J117" s="58"/>
      <c r="K117" s="58"/>
      <c r="L117" s="58"/>
      <c r="M117" s="58"/>
      <c r="N117" s="58"/>
      <c r="O117" s="58"/>
      <c r="P117" s="58"/>
      <c r="Q117" s="58"/>
      <c r="R117" s="58"/>
      <c r="S117" s="58"/>
      <c r="T117" s="58"/>
      <c r="U117" s="58"/>
      <c r="V117" s="58">
        <v>1E-3</v>
      </c>
      <c r="W117" s="58">
        <v>2E-3</v>
      </c>
      <c r="X117" s="58">
        <v>3.0000000000000001E-3</v>
      </c>
      <c r="Y117" s="58">
        <v>5.0000000000000001E-3</v>
      </c>
      <c r="Z117" s="58">
        <v>6.0000000000000001E-3</v>
      </c>
      <c r="AA117" s="949">
        <v>8.0000000000000002E-3</v>
      </c>
      <c r="AB117" s="949">
        <v>1.2E-2</v>
      </c>
      <c r="AC117" s="949">
        <v>1.4E-2</v>
      </c>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c r="IT117" s="58"/>
      <c r="IU117" s="58"/>
    </row>
    <row r="118" spans="1:255" s="840" customFormat="1">
      <c r="A118" s="78" t="s">
        <v>498</v>
      </c>
      <c r="B118" s="58">
        <v>0.68700000000000006</v>
      </c>
      <c r="C118" s="58">
        <v>0.745</v>
      </c>
      <c r="D118" s="58">
        <v>0.84</v>
      </c>
      <c r="E118" s="58">
        <v>0.85699999999999998</v>
      </c>
      <c r="F118" s="58">
        <v>0.85699999999999998</v>
      </c>
      <c r="G118" s="58">
        <v>0.85199999999999998</v>
      </c>
      <c r="H118" s="58">
        <v>0.58399999999999996</v>
      </c>
      <c r="I118" s="58">
        <v>0.64800000000000002</v>
      </c>
      <c r="J118" s="58">
        <v>0.72099999999999997</v>
      </c>
      <c r="K118" s="58">
        <v>0.75900000000000001</v>
      </c>
      <c r="L118" s="58">
        <v>0.82599999999999996</v>
      </c>
      <c r="M118" s="58">
        <v>0.84899999999999998</v>
      </c>
      <c r="N118" s="58">
        <v>0.91300000000000003</v>
      </c>
      <c r="O118" s="58">
        <v>0.97299999999999998</v>
      </c>
      <c r="P118" s="58">
        <v>1.0449999999999999</v>
      </c>
      <c r="Q118" s="58">
        <v>1.056</v>
      </c>
      <c r="R118" s="58">
        <v>0.77300000000000002</v>
      </c>
      <c r="S118" s="58">
        <v>0.81599999999999995</v>
      </c>
      <c r="T118" s="58">
        <v>0.89600000000000002</v>
      </c>
      <c r="U118" s="58">
        <v>0.93100000000000005</v>
      </c>
      <c r="V118" s="58">
        <v>0.96799999999999997</v>
      </c>
      <c r="W118" s="58">
        <v>1.0549999999999999</v>
      </c>
      <c r="X118" s="58">
        <v>1.111</v>
      </c>
      <c r="Y118" s="58">
        <v>1.1259999999999999</v>
      </c>
      <c r="Z118" s="58">
        <v>1.1739999999999999</v>
      </c>
      <c r="AA118" s="949">
        <v>1.2</v>
      </c>
      <c r="AB118" s="949">
        <v>1.248</v>
      </c>
      <c r="AC118" s="949">
        <v>1.3280000000000001</v>
      </c>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c r="IT118" s="58"/>
      <c r="IU118" s="58"/>
    </row>
    <row r="119" spans="1:255" s="840" customFormat="1">
      <c r="A119" s="78" t="s">
        <v>499</v>
      </c>
      <c r="B119" s="58"/>
      <c r="C119" s="58"/>
      <c r="D119" s="58"/>
      <c r="E119" s="58"/>
      <c r="F119" s="58"/>
      <c r="G119" s="58"/>
      <c r="H119" s="58"/>
      <c r="I119" s="58"/>
      <c r="J119" s="58"/>
      <c r="K119" s="58"/>
      <c r="L119" s="58"/>
      <c r="M119" s="58"/>
      <c r="N119" s="58"/>
      <c r="O119" s="58"/>
      <c r="P119" s="58"/>
      <c r="Q119" s="58"/>
      <c r="R119" s="58"/>
      <c r="S119" s="58"/>
      <c r="T119" s="58"/>
      <c r="U119" s="58"/>
      <c r="V119" s="58">
        <v>1E-3</v>
      </c>
      <c r="W119" s="58">
        <v>1E-3</v>
      </c>
      <c r="X119" s="58">
        <v>1E-3</v>
      </c>
      <c r="Y119" s="58">
        <v>2E-3</v>
      </c>
      <c r="Z119" s="58">
        <v>2E-3</v>
      </c>
      <c r="AA119" s="949">
        <v>2E-3</v>
      </c>
      <c r="AB119" s="949">
        <v>2E-3</v>
      </c>
      <c r="AC119" s="949">
        <v>1E-3</v>
      </c>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c r="IT119" s="58"/>
      <c r="IU119" s="58"/>
    </row>
    <row r="120" spans="1:255" s="840" customFormat="1">
      <c r="A120" s="78" t="s">
        <v>500</v>
      </c>
      <c r="B120" s="58">
        <v>3.7999999999999999E-2</v>
      </c>
      <c r="C120" s="58">
        <v>4.2000000000000003E-2</v>
      </c>
      <c r="D120" s="58">
        <v>4.7E-2</v>
      </c>
      <c r="E120" s="58">
        <v>4.8000000000000001E-2</v>
      </c>
      <c r="F120" s="58">
        <v>4.8000000000000001E-2</v>
      </c>
      <c r="G120" s="58">
        <v>4.8000000000000001E-2</v>
      </c>
      <c r="H120" s="58">
        <v>3.3000000000000002E-2</v>
      </c>
      <c r="I120" s="58">
        <v>3.5999999999999997E-2</v>
      </c>
      <c r="J120" s="58">
        <v>0.04</v>
      </c>
      <c r="K120" s="58">
        <v>4.2999999999999997E-2</v>
      </c>
      <c r="L120" s="58">
        <v>4.5999999999999999E-2</v>
      </c>
      <c r="M120" s="58">
        <v>4.8000000000000001E-2</v>
      </c>
      <c r="N120" s="58">
        <v>5.0999999999999997E-2</v>
      </c>
      <c r="O120" s="58">
        <v>5.5E-2</v>
      </c>
      <c r="P120" s="58">
        <v>5.8999999999999997E-2</v>
      </c>
      <c r="Q120" s="58">
        <v>6.6000000000000003E-2</v>
      </c>
      <c r="R120" s="58">
        <v>7.3999999999999996E-2</v>
      </c>
      <c r="S120" s="58">
        <v>7.0000000000000007E-2</v>
      </c>
      <c r="T120" s="58">
        <v>0.16200000000000001</v>
      </c>
      <c r="U120" s="58">
        <v>0.16800000000000001</v>
      </c>
      <c r="V120" s="58">
        <v>0.17</v>
      </c>
      <c r="W120" s="58">
        <v>0.17100000000000001</v>
      </c>
      <c r="X120" s="58">
        <v>0.16200000000000001</v>
      </c>
      <c r="Y120" s="58">
        <v>0.154</v>
      </c>
      <c r="Z120" s="58">
        <v>0.13400000000000001</v>
      </c>
      <c r="AA120" s="949">
        <v>0.13</v>
      </c>
      <c r="AB120" s="949">
        <v>0.129</v>
      </c>
      <c r="AC120" s="949">
        <v>0.126</v>
      </c>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c r="IT120" s="58"/>
      <c r="IU120" s="58"/>
    </row>
    <row r="121" spans="1:255" s="840" customFormat="1">
      <c r="A121" s="78" t="s">
        <v>501</v>
      </c>
      <c r="B121" s="58">
        <v>0.48199999999999998</v>
      </c>
      <c r="C121" s="58">
        <v>0.55000000000000004</v>
      </c>
      <c r="D121" s="58">
        <v>0.89400000000000002</v>
      </c>
      <c r="E121" s="58">
        <v>0.87</v>
      </c>
      <c r="F121" s="58">
        <v>0.999</v>
      </c>
      <c r="G121" s="58">
        <v>1.1559999999999999</v>
      </c>
      <c r="H121" s="58">
        <v>1.32</v>
      </c>
      <c r="I121" s="58">
        <v>1.2869999999999999</v>
      </c>
      <c r="J121" s="58">
        <v>1.7230000000000001</v>
      </c>
      <c r="K121" s="58">
        <v>1.8160000000000001</v>
      </c>
      <c r="L121" s="58">
        <v>1.923</v>
      </c>
      <c r="M121" s="58">
        <v>2.0459999999999998</v>
      </c>
      <c r="N121" s="58">
        <v>2.2000000000000002</v>
      </c>
      <c r="O121" s="58">
        <v>2.4119999999999999</v>
      </c>
      <c r="P121" s="58">
        <v>2.5840000000000001</v>
      </c>
      <c r="Q121" s="58">
        <v>2.7770000000000001</v>
      </c>
      <c r="R121" s="58">
        <v>3.0870000000000002</v>
      </c>
      <c r="S121" s="58">
        <v>3.2130000000000001</v>
      </c>
      <c r="T121" s="58">
        <v>3.3239999999999998</v>
      </c>
      <c r="U121" s="58">
        <v>3.452</v>
      </c>
      <c r="V121" s="58">
        <v>3.56</v>
      </c>
      <c r="W121" s="58">
        <v>3.5939999999999999</v>
      </c>
      <c r="X121" s="58">
        <v>3.7229999999999999</v>
      </c>
      <c r="Y121" s="58">
        <v>3.867</v>
      </c>
      <c r="Z121" s="58">
        <v>3.948</v>
      </c>
      <c r="AA121" s="949">
        <v>4.0640000000000001</v>
      </c>
      <c r="AB121" s="949">
        <v>4.1369999999999996</v>
      </c>
      <c r="AC121" s="949">
        <v>4.4390000000000001</v>
      </c>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row>
    <row r="122" spans="1:255" s="840" customFormat="1">
      <c r="A122" s="78" t="s">
        <v>502</v>
      </c>
      <c r="B122" s="58">
        <v>0.33800000000000002</v>
      </c>
      <c r="C122" s="58">
        <v>0.38600000000000001</v>
      </c>
      <c r="D122" s="58">
        <v>0.626</v>
      </c>
      <c r="E122" s="58">
        <v>0.61</v>
      </c>
      <c r="F122" s="58">
        <v>0.70099999999999996</v>
      </c>
      <c r="G122" s="58">
        <v>0.81</v>
      </c>
      <c r="H122" s="58">
        <v>0.92400000000000004</v>
      </c>
      <c r="I122" s="58">
        <v>0.90300000000000002</v>
      </c>
      <c r="J122" s="58">
        <v>1.208</v>
      </c>
      <c r="K122" s="58">
        <v>1.2709999999999999</v>
      </c>
      <c r="L122" s="58">
        <v>1.347</v>
      </c>
      <c r="M122" s="58">
        <v>1.4339999999999999</v>
      </c>
      <c r="N122" s="58">
        <v>1.5409999999999999</v>
      </c>
      <c r="O122" s="58">
        <v>1.6910000000000001</v>
      </c>
      <c r="P122" s="58">
        <v>1.81</v>
      </c>
      <c r="Q122" s="58">
        <v>1.9490000000000001</v>
      </c>
      <c r="R122" s="58">
        <v>2.2069999999999999</v>
      </c>
      <c r="S122" s="58">
        <v>2.29</v>
      </c>
      <c r="T122" s="58">
        <v>2.37</v>
      </c>
      <c r="U122" s="58">
        <v>2.4729999999999999</v>
      </c>
      <c r="V122" s="58">
        <v>2.552</v>
      </c>
      <c r="W122" s="58">
        <v>2.5550000000000002</v>
      </c>
      <c r="X122" s="58">
        <v>2.649</v>
      </c>
      <c r="Y122" s="58">
        <v>2.7309999999999999</v>
      </c>
      <c r="Z122" s="58">
        <v>2.8010000000000002</v>
      </c>
      <c r="AA122" s="949">
        <v>2.895</v>
      </c>
      <c r="AB122" s="949">
        <v>2.9350000000000001</v>
      </c>
      <c r="AC122" s="949">
        <v>3.1589999999999998</v>
      </c>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c r="IT122" s="58"/>
      <c r="IU122" s="58"/>
    </row>
    <row r="123" spans="1:255" s="840" customFormat="1">
      <c r="A123" s="78" t="s">
        <v>503</v>
      </c>
      <c r="B123" s="58">
        <v>7.2999999999999995E-2</v>
      </c>
      <c r="C123" s="58">
        <v>8.3000000000000004E-2</v>
      </c>
      <c r="D123" s="58">
        <v>0.13500000000000001</v>
      </c>
      <c r="E123" s="58">
        <v>0.13100000000000001</v>
      </c>
      <c r="F123" s="58">
        <v>0.151</v>
      </c>
      <c r="G123" s="58">
        <v>0.17399999999999999</v>
      </c>
      <c r="H123" s="58">
        <v>0.19900000000000001</v>
      </c>
      <c r="I123" s="58">
        <v>0.19400000000000001</v>
      </c>
      <c r="J123" s="58">
        <v>0.26</v>
      </c>
      <c r="K123" s="58">
        <v>0.27400000000000002</v>
      </c>
      <c r="L123" s="58">
        <v>0.28999999999999998</v>
      </c>
      <c r="M123" s="58">
        <v>0.308</v>
      </c>
      <c r="N123" s="58">
        <v>0.33200000000000002</v>
      </c>
      <c r="O123" s="58">
        <v>0.36399999999999999</v>
      </c>
      <c r="P123" s="58">
        <v>0.38900000000000001</v>
      </c>
      <c r="Q123" s="58">
        <v>0.39600000000000002</v>
      </c>
      <c r="R123" s="58">
        <v>0.38800000000000001</v>
      </c>
      <c r="S123" s="58">
        <v>0.41099999999999998</v>
      </c>
      <c r="T123" s="58">
        <v>0.42</v>
      </c>
      <c r="U123" s="58">
        <v>0.432</v>
      </c>
      <c r="V123" s="58">
        <v>0.44600000000000001</v>
      </c>
      <c r="W123" s="58">
        <v>0.45200000000000001</v>
      </c>
      <c r="X123" s="58">
        <v>0.47</v>
      </c>
      <c r="Y123" s="58">
        <v>0.495</v>
      </c>
      <c r="Z123" s="58">
        <v>0.501</v>
      </c>
      <c r="AA123" s="949">
        <v>0.51500000000000001</v>
      </c>
      <c r="AB123" s="949">
        <v>0.52900000000000003</v>
      </c>
      <c r="AC123" s="949">
        <v>0.56599999999999995</v>
      </c>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c r="IT123" s="58"/>
      <c r="IU123" s="58"/>
    </row>
    <row r="124" spans="1:255" s="840" customFormat="1">
      <c r="A124" s="78" t="s">
        <v>504</v>
      </c>
      <c r="B124" s="58">
        <v>2.3E-2</v>
      </c>
      <c r="C124" s="58">
        <v>2.5000000000000001E-2</v>
      </c>
      <c r="D124" s="58">
        <v>4.1000000000000002E-2</v>
      </c>
      <c r="E124" s="58">
        <v>0.04</v>
      </c>
      <c r="F124" s="58">
        <v>4.5999999999999999E-2</v>
      </c>
      <c r="G124" s="58">
        <v>5.2999999999999999E-2</v>
      </c>
      <c r="H124" s="58">
        <v>6.0999999999999999E-2</v>
      </c>
      <c r="I124" s="58">
        <v>5.8999999999999997E-2</v>
      </c>
      <c r="J124" s="58">
        <v>7.9000000000000001E-2</v>
      </c>
      <c r="K124" s="58">
        <v>8.4000000000000005E-2</v>
      </c>
      <c r="L124" s="58">
        <v>8.8999999999999996E-2</v>
      </c>
      <c r="M124" s="58">
        <v>9.5000000000000001E-2</v>
      </c>
      <c r="N124" s="58">
        <v>0.10199999999999999</v>
      </c>
      <c r="O124" s="58">
        <v>0.111</v>
      </c>
      <c r="P124" s="58">
        <v>0.11899999999999999</v>
      </c>
      <c r="Q124" s="58">
        <v>0.126</v>
      </c>
      <c r="R124" s="58">
        <v>0.125</v>
      </c>
      <c r="S124" s="58">
        <v>0.128</v>
      </c>
      <c r="T124" s="58">
        <v>0.126</v>
      </c>
      <c r="U124" s="58">
        <v>0.124</v>
      </c>
      <c r="V124" s="58">
        <v>0.124</v>
      </c>
      <c r="W124" s="58">
        <v>0.13600000000000001</v>
      </c>
      <c r="X124" s="58">
        <v>0.13600000000000001</v>
      </c>
      <c r="Y124" s="58">
        <v>0.13800000000000001</v>
      </c>
      <c r="Z124" s="58">
        <v>0.129</v>
      </c>
      <c r="AA124" s="949">
        <v>0.13100000000000001</v>
      </c>
      <c r="AB124" s="949">
        <v>0.129</v>
      </c>
      <c r="AC124" s="949">
        <v>0.13900000000000001</v>
      </c>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c r="IT124" s="58"/>
      <c r="IU124" s="58"/>
    </row>
    <row r="125" spans="1:255" s="840" customFormat="1">
      <c r="A125" s="78" t="s">
        <v>505</v>
      </c>
      <c r="B125" s="58">
        <v>3.5000000000000003E-2</v>
      </c>
      <c r="C125" s="58">
        <v>0.04</v>
      </c>
      <c r="D125" s="58">
        <v>6.5000000000000002E-2</v>
      </c>
      <c r="E125" s="58">
        <v>6.4000000000000001E-2</v>
      </c>
      <c r="F125" s="58">
        <v>7.2999999999999995E-2</v>
      </c>
      <c r="G125" s="58">
        <v>8.5000000000000006E-2</v>
      </c>
      <c r="H125" s="58">
        <v>9.7000000000000003E-2</v>
      </c>
      <c r="I125" s="58">
        <v>9.4E-2</v>
      </c>
      <c r="J125" s="58">
        <v>0.126</v>
      </c>
      <c r="K125" s="58">
        <v>0.13300000000000001</v>
      </c>
      <c r="L125" s="58">
        <v>0.14099999999999999</v>
      </c>
      <c r="M125" s="58">
        <v>0.15</v>
      </c>
      <c r="N125" s="58">
        <v>0.161</v>
      </c>
      <c r="O125" s="58">
        <v>0.17599999999999999</v>
      </c>
      <c r="P125" s="58">
        <v>0.189</v>
      </c>
      <c r="Q125" s="58">
        <v>0.221</v>
      </c>
      <c r="R125" s="58">
        <v>0.27600000000000002</v>
      </c>
      <c r="S125" s="58">
        <v>0.28799999999999998</v>
      </c>
      <c r="T125" s="58">
        <v>0.30399999999999999</v>
      </c>
      <c r="U125" s="58">
        <v>0.315</v>
      </c>
      <c r="V125" s="58">
        <v>0.32200000000000001</v>
      </c>
      <c r="W125" s="58">
        <v>0.317</v>
      </c>
      <c r="X125" s="58">
        <v>0.32100000000000001</v>
      </c>
      <c r="Y125" s="58">
        <v>0.34100000000000003</v>
      </c>
      <c r="Z125" s="58">
        <v>0.35199999999999998</v>
      </c>
      <c r="AA125" s="949">
        <v>0.35599999999999998</v>
      </c>
      <c r="AB125" s="949">
        <v>0.37</v>
      </c>
      <c r="AC125" s="949">
        <v>0.38700000000000001</v>
      </c>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c r="IT125" s="58"/>
      <c r="IU125" s="58"/>
    </row>
    <row r="126" spans="1:255" s="840" customFormat="1">
      <c r="A126" s="78" t="s">
        <v>506</v>
      </c>
      <c r="B126" s="58"/>
      <c r="C126" s="58"/>
      <c r="D126" s="58"/>
      <c r="E126" s="58"/>
      <c r="F126" s="58"/>
      <c r="G126" s="58"/>
      <c r="H126" s="58"/>
      <c r="I126" s="58"/>
      <c r="J126" s="58"/>
      <c r="K126" s="58"/>
      <c r="L126" s="58"/>
      <c r="M126" s="58"/>
      <c r="N126" s="58"/>
      <c r="O126" s="58"/>
      <c r="P126" s="58"/>
      <c r="Q126" s="58"/>
      <c r="R126" s="58"/>
      <c r="S126" s="58"/>
      <c r="T126" s="58"/>
      <c r="U126" s="58"/>
      <c r="V126" s="58">
        <v>4.0000000000000001E-3</v>
      </c>
      <c r="W126" s="58">
        <v>0.02</v>
      </c>
      <c r="X126" s="58">
        <v>2.1000000000000001E-2</v>
      </c>
      <c r="Y126" s="58">
        <v>0.03</v>
      </c>
      <c r="Z126" s="58">
        <v>0.03</v>
      </c>
      <c r="AA126" s="949">
        <v>3.2000000000000001E-2</v>
      </c>
      <c r="AB126" s="949">
        <v>3.7999999999999999E-2</v>
      </c>
      <c r="AC126" s="949">
        <v>5.0999999999999997E-2</v>
      </c>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c r="IT126" s="58"/>
      <c r="IU126" s="58"/>
    </row>
    <row r="127" spans="1:255" s="840" customFormat="1">
      <c r="A127" s="78" t="s">
        <v>507</v>
      </c>
      <c r="B127" s="58">
        <v>1.4E-2</v>
      </c>
      <c r="C127" s="58">
        <v>1.6E-2</v>
      </c>
      <c r="D127" s="58">
        <v>2.5999999999999999E-2</v>
      </c>
      <c r="E127" s="58">
        <v>2.5000000000000001E-2</v>
      </c>
      <c r="F127" s="58">
        <v>2.9000000000000001E-2</v>
      </c>
      <c r="G127" s="58">
        <v>3.3000000000000002E-2</v>
      </c>
      <c r="H127" s="58">
        <v>3.7999999999999999E-2</v>
      </c>
      <c r="I127" s="58">
        <v>3.6999999999999998E-2</v>
      </c>
      <c r="J127" s="58">
        <v>0.05</v>
      </c>
      <c r="K127" s="58">
        <v>5.2999999999999999E-2</v>
      </c>
      <c r="L127" s="58">
        <v>5.6000000000000001E-2</v>
      </c>
      <c r="M127" s="58">
        <v>5.8999999999999997E-2</v>
      </c>
      <c r="N127" s="58">
        <v>6.4000000000000001E-2</v>
      </c>
      <c r="O127" s="58">
        <v>7.0000000000000007E-2</v>
      </c>
      <c r="P127" s="58">
        <v>7.5999999999999998E-2</v>
      </c>
      <c r="Q127" s="58">
        <v>8.5999999999999993E-2</v>
      </c>
      <c r="R127" s="58">
        <v>9.0999999999999998E-2</v>
      </c>
      <c r="S127" s="58">
        <v>9.6000000000000002E-2</v>
      </c>
      <c r="T127" s="58">
        <v>0.104</v>
      </c>
      <c r="U127" s="58">
        <v>0.109</v>
      </c>
      <c r="V127" s="58">
        <v>0.112</v>
      </c>
      <c r="W127" s="58">
        <v>0.115</v>
      </c>
      <c r="X127" s="58">
        <v>0.127</v>
      </c>
      <c r="Y127" s="58">
        <v>0.13200000000000001</v>
      </c>
      <c r="Z127" s="58">
        <v>0.13500000000000001</v>
      </c>
      <c r="AA127" s="949">
        <v>0.13500000000000001</v>
      </c>
      <c r="AB127" s="949">
        <v>0.13600000000000001</v>
      </c>
      <c r="AC127" s="949">
        <v>0.13700000000000001</v>
      </c>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c r="IT127" s="58"/>
      <c r="IU127" s="58"/>
    </row>
    <row r="128" spans="1:255" s="840" customFormat="1">
      <c r="A128" s="78" t="s">
        <v>508</v>
      </c>
      <c r="B128" s="58">
        <v>1.0820000000000001</v>
      </c>
      <c r="C128" s="58">
        <v>1.1890000000000001</v>
      </c>
      <c r="D128" s="58">
        <v>1.4530000000000001</v>
      </c>
      <c r="E128" s="58">
        <v>1.5720000000000001</v>
      </c>
      <c r="F128" s="58">
        <v>1.657</v>
      </c>
      <c r="G128" s="58">
        <v>1.7430000000000001</v>
      </c>
      <c r="H128" s="58">
        <v>2.0179999999999998</v>
      </c>
      <c r="I128" s="58">
        <v>2.5409999999999999</v>
      </c>
      <c r="J128" s="58">
        <v>3.0659999999999998</v>
      </c>
      <c r="K128" s="58">
        <v>3.2919999999999998</v>
      </c>
      <c r="L128" s="58">
        <v>3.4550000000000001</v>
      </c>
      <c r="M128" s="58">
        <v>3.577</v>
      </c>
      <c r="N128" s="58">
        <v>3.8479999999999999</v>
      </c>
      <c r="O128" s="58">
        <v>4.4939999999999998</v>
      </c>
      <c r="P128" s="58">
        <v>4.6980000000000004</v>
      </c>
      <c r="Q128" s="58">
        <v>5.1120000000000001</v>
      </c>
      <c r="R128" s="58">
        <v>5.3609999999999998</v>
      </c>
      <c r="S128" s="58">
        <v>5.5350000000000001</v>
      </c>
      <c r="T128" s="58">
        <v>5.69</v>
      </c>
      <c r="U128" s="58">
        <v>5.8250000000000002</v>
      </c>
      <c r="V128" s="58">
        <v>5.9589999999999996</v>
      </c>
      <c r="W128" s="58">
        <v>5.9379999999999997</v>
      </c>
      <c r="X128" s="58">
        <v>6.1050000000000004</v>
      </c>
      <c r="Y128" s="58">
        <v>6.1660000000000004</v>
      </c>
      <c r="Z128" s="58">
        <v>6.3209999999999997</v>
      </c>
      <c r="AA128" s="949">
        <v>6.4509999999999996</v>
      </c>
      <c r="AB128" s="949">
        <v>6.5339999999999998</v>
      </c>
      <c r="AC128" s="949">
        <v>6.718</v>
      </c>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c r="IT128" s="58"/>
      <c r="IU128" s="58"/>
    </row>
    <row r="129" spans="1:255" s="840" customFormat="1">
      <c r="A129" s="78" t="s">
        <v>509</v>
      </c>
      <c r="B129" s="58">
        <v>2.3E-2</v>
      </c>
      <c r="C129" s="58">
        <v>2.5000000000000001E-2</v>
      </c>
      <c r="D129" s="58">
        <v>3.1E-2</v>
      </c>
      <c r="E129" s="58">
        <v>3.3000000000000002E-2</v>
      </c>
      <c r="F129" s="58">
        <v>3.5000000000000003E-2</v>
      </c>
      <c r="G129" s="58">
        <v>3.6999999999999998E-2</v>
      </c>
      <c r="H129" s="58">
        <v>4.2000000000000003E-2</v>
      </c>
      <c r="I129" s="58">
        <v>5.2999999999999999E-2</v>
      </c>
      <c r="J129" s="58">
        <v>6.4000000000000001E-2</v>
      </c>
      <c r="K129" s="58">
        <v>6.9000000000000006E-2</v>
      </c>
      <c r="L129" s="58">
        <v>7.2999999999999995E-2</v>
      </c>
      <c r="M129" s="58">
        <v>7.4999999999999997E-2</v>
      </c>
      <c r="N129" s="58">
        <v>8.1000000000000003E-2</v>
      </c>
      <c r="O129" s="58">
        <v>9.5000000000000001E-2</v>
      </c>
      <c r="P129" s="58">
        <v>9.9000000000000005E-2</v>
      </c>
      <c r="Q129" s="58">
        <v>0.10199999999999999</v>
      </c>
      <c r="R129" s="58">
        <v>0.115</v>
      </c>
      <c r="S129" s="58">
        <v>0.121</v>
      </c>
      <c r="T129" s="58">
        <v>0.161</v>
      </c>
      <c r="U129" s="58">
        <v>0.14399999999999999</v>
      </c>
      <c r="V129" s="58">
        <v>0.16400000000000001</v>
      </c>
      <c r="W129" s="58">
        <v>0.28199999999999997</v>
      </c>
      <c r="X129" s="58">
        <v>0.3</v>
      </c>
      <c r="Y129" s="58">
        <v>0.375</v>
      </c>
      <c r="Z129" s="58">
        <v>0.35899999999999999</v>
      </c>
      <c r="AA129" s="949">
        <v>0.375</v>
      </c>
      <c r="AB129" s="949">
        <v>0.47599999999999998</v>
      </c>
      <c r="AC129" s="949">
        <v>0.68899999999999995</v>
      </c>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c r="IT129" s="58"/>
      <c r="IU129" s="58"/>
    </row>
    <row r="130" spans="1:255" s="840" customFormat="1">
      <c r="A130" s="78" t="s">
        <v>510</v>
      </c>
      <c r="B130" s="58">
        <v>0.97299999999999998</v>
      </c>
      <c r="C130" s="58">
        <v>1.069</v>
      </c>
      <c r="D130" s="58">
        <v>1.3049999999999999</v>
      </c>
      <c r="E130" s="58">
        <v>1.4119999999999999</v>
      </c>
      <c r="F130" s="58">
        <v>1.4890000000000001</v>
      </c>
      <c r="G130" s="58">
        <v>1.5660000000000001</v>
      </c>
      <c r="H130" s="58">
        <v>1.8140000000000001</v>
      </c>
      <c r="I130" s="58">
        <v>2.2850000000000001</v>
      </c>
      <c r="J130" s="58">
        <v>2.7559999999999998</v>
      </c>
      <c r="K130" s="58">
        <v>2.9580000000000002</v>
      </c>
      <c r="L130" s="58">
        <v>3.105</v>
      </c>
      <c r="M130" s="58">
        <v>3.214</v>
      </c>
      <c r="N130" s="58">
        <v>3.4580000000000002</v>
      </c>
      <c r="O130" s="58">
        <v>4.0389999999999997</v>
      </c>
      <c r="P130" s="58">
        <v>4.2229999999999999</v>
      </c>
      <c r="Q130" s="58">
        <v>4.6180000000000003</v>
      </c>
      <c r="R130" s="58">
        <v>4.8330000000000002</v>
      </c>
      <c r="S130" s="58">
        <v>4.9859999999999998</v>
      </c>
      <c r="T130" s="58">
        <v>5.0940000000000003</v>
      </c>
      <c r="U130" s="58">
        <v>5.2350000000000003</v>
      </c>
      <c r="V130" s="58">
        <v>5.3360000000000003</v>
      </c>
      <c r="W130" s="58">
        <v>5.18</v>
      </c>
      <c r="X130" s="58">
        <v>5.31</v>
      </c>
      <c r="Y130" s="58">
        <v>5.274</v>
      </c>
      <c r="Z130" s="58">
        <v>5.42</v>
      </c>
      <c r="AA130" s="949">
        <v>5.4950000000000001</v>
      </c>
      <c r="AB130" s="949">
        <v>5.4429999999999996</v>
      </c>
      <c r="AC130" s="949">
        <v>5.3769999999999998</v>
      </c>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c r="IT130" s="58"/>
      <c r="IU130" s="58"/>
    </row>
    <row r="131" spans="1:255" s="840" customFormat="1">
      <c r="A131" s="78" t="s">
        <v>511</v>
      </c>
      <c r="B131" s="58">
        <v>5.8000000000000003E-2</v>
      </c>
      <c r="C131" s="58">
        <v>6.3E-2</v>
      </c>
      <c r="D131" s="58">
        <v>7.6999999999999999E-2</v>
      </c>
      <c r="E131" s="58">
        <v>8.4000000000000005E-2</v>
      </c>
      <c r="F131" s="58">
        <v>8.7999999999999995E-2</v>
      </c>
      <c r="G131" s="58">
        <v>9.2999999999999999E-2</v>
      </c>
      <c r="H131" s="58">
        <v>0.107</v>
      </c>
      <c r="I131" s="58">
        <v>0.13500000000000001</v>
      </c>
      <c r="J131" s="58">
        <v>0.16300000000000001</v>
      </c>
      <c r="K131" s="58">
        <v>0.17599999999999999</v>
      </c>
      <c r="L131" s="58">
        <v>0.184</v>
      </c>
      <c r="M131" s="58">
        <v>0.191</v>
      </c>
      <c r="N131" s="58">
        <v>0.20499999999999999</v>
      </c>
      <c r="O131" s="58">
        <v>0.23899999999999999</v>
      </c>
      <c r="P131" s="58">
        <v>0.25</v>
      </c>
      <c r="Q131" s="58">
        <v>0.25900000000000001</v>
      </c>
      <c r="R131" s="58">
        <v>0.27800000000000002</v>
      </c>
      <c r="S131" s="58">
        <v>0.28699999999999998</v>
      </c>
      <c r="T131" s="58">
        <v>0.29599999999999999</v>
      </c>
      <c r="U131" s="58">
        <v>0.30599999999999999</v>
      </c>
      <c r="V131" s="58">
        <v>0.313</v>
      </c>
      <c r="W131" s="58">
        <v>0.307</v>
      </c>
      <c r="X131" s="58">
        <v>0.32300000000000001</v>
      </c>
      <c r="Y131" s="58">
        <v>0.32800000000000001</v>
      </c>
      <c r="Z131" s="58">
        <v>0.35599999999999998</v>
      </c>
      <c r="AA131" s="949">
        <v>0.39</v>
      </c>
      <c r="AB131" s="949">
        <v>0.39800000000000002</v>
      </c>
      <c r="AC131" s="949">
        <v>0.40400000000000003</v>
      </c>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row>
    <row r="132" spans="1:255" s="840" customFormat="1">
      <c r="A132" s="78" t="s">
        <v>512</v>
      </c>
      <c r="B132" s="58">
        <v>1.6E-2</v>
      </c>
      <c r="C132" s="58">
        <v>1.7999999999999999E-2</v>
      </c>
      <c r="D132" s="58">
        <v>2.1999999999999999E-2</v>
      </c>
      <c r="E132" s="58">
        <v>2.4E-2</v>
      </c>
      <c r="F132" s="58">
        <v>2.5000000000000001E-2</v>
      </c>
      <c r="G132" s="58">
        <v>2.5999999999999999E-2</v>
      </c>
      <c r="H132" s="58">
        <v>0.03</v>
      </c>
      <c r="I132" s="58">
        <v>3.7999999999999999E-2</v>
      </c>
      <c r="J132" s="58">
        <v>4.5999999999999999E-2</v>
      </c>
      <c r="K132" s="58">
        <v>0.05</v>
      </c>
      <c r="L132" s="58">
        <v>5.1999999999999998E-2</v>
      </c>
      <c r="M132" s="58">
        <v>5.2999999999999999E-2</v>
      </c>
      <c r="N132" s="58">
        <v>5.8000000000000003E-2</v>
      </c>
      <c r="O132" s="58">
        <v>6.7000000000000004E-2</v>
      </c>
      <c r="P132" s="58">
        <v>7.0999999999999994E-2</v>
      </c>
      <c r="Q132" s="58">
        <v>7.8E-2</v>
      </c>
      <c r="R132" s="58">
        <v>7.6999999999999999E-2</v>
      </c>
      <c r="S132" s="58">
        <v>0.08</v>
      </c>
      <c r="T132" s="58">
        <v>7.9000000000000001E-2</v>
      </c>
      <c r="U132" s="58">
        <v>7.8E-2</v>
      </c>
      <c r="V132" s="58">
        <v>8.2000000000000003E-2</v>
      </c>
      <c r="W132" s="58">
        <v>7.8E-2</v>
      </c>
      <c r="X132" s="58">
        <v>7.6999999999999999E-2</v>
      </c>
      <c r="Y132" s="58">
        <v>7.4999999999999997E-2</v>
      </c>
      <c r="Z132" s="58">
        <v>7.4999999999999997E-2</v>
      </c>
      <c r="AA132" s="949">
        <v>7.2999999999999995E-2</v>
      </c>
      <c r="AB132" s="949">
        <v>7.1999999999999995E-2</v>
      </c>
      <c r="AC132" s="949">
        <v>7.3999999999999996E-2</v>
      </c>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c r="IT132" s="58"/>
      <c r="IU132" s="58"/>
    </row>
    <row r="133" spans="1:255" s="840" customFormat="1">
      <c r="A133" s="78" t="s">
        <v>513</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c r="AB133"/>
      <c r="AC133"/>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c r="IT133" s="58"/>
      <c r="IU133" s="58"/>
    </row>
    <row r="134" spans="1:255" s="840" customFormat="1">
      <c r="A134" s="78" t="s">
        <v>514</v>
      </c>
      <c r="B134" s="58">
        <v>1.2999999999999999E-2</v>
      </c>
      <c r="C134" s="58">
        <v>1.4E-2</v>
      </c>
      <c r="D134" s="58">
        <v>1.7999999999999999E-2</v>
      </c>
      <c r="E134" s="58">
        <v>1.9E-2</v>
      </c>
      <c r="F134" s="58">
        <v>0.02</v>
      </c>
      <c r="G134" s="58">
        <v>2.1000000000000001E-2</v>
      </c>
      <c r="H134" s="58">
        <v>2.4E-2</v>
      </c>
      <c r="I134" s="58">
        <v>0.03</v>
      </c>
      <c r="J134" s="58">
        <v>3.6999999999999998E-2</v>
      </c>
      <c r="K134" s="58">
        <v>3.9E-2</v>
      </c>
      <c r="L134" s="58">
        <v>4.1000000000000002E-2</v>
      </c>
      <c r="M134" s="58">
        <v>4.2999999999999997E-2</v>
      </c>
      <c r="N134" s="58">
        <v>4.5999999999999999E-2</v>
      </c>
      <c r="O134" s="58">
        <v>5.3999999999999999E-2</v>
      </c>
      <c r="P134" s="58">
        <v>5.6000000000000001E-2</v>
      </c>
      <c r="Q134" s="58">
        <v>5.5E-2</v>
      </c>
      <c r="R134" s="58">
        <v>5.8000000000000003E-2</v>
      </c>
      <c r="S134" s="58">
        <v>6.0999999999999999E-2</v>
      </c>
      <c r="T134" s="58">
        <v>6.0999999999999999E-2</v>
      </c>
      <c r="U134" s="58">
        <v>6.2E-2</v>
      </c>
      <c r="V134" s="58">
        <v>6.5000000000000002E-2</v>
      </c>
      <c r="W134" s="58">
        <v>9.1999999999999998E-2</v>
      </c>
      <c r="X134" s="58">
        <v>9.6000000000000002E-2</v>
      </c>
      <c r="Y134" s="58">
        <v>0.114</v>
      </c>
      <c r="Z134" s="58">
        <v>0.111</v>
      </c>
      <c r="AA134" s="949">
        <v>0.11799999999999999</v>
      </c>
      <c r="AB134" s="949">
        <v>0.14499999999999999</v>
      </c>
      <c r="AC134" s="949">
        <v>0.17399999999999999</v>
      </c>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c r="IT134" s="58"/>
      <c r="IU134" s="58"/>
    </row>
    <row r="135" spans="1:255" s="840" customFormat="1">
      <c r="A135" s="78" t="s">
        <v>515</v>
      </c>
      <c r="B135" s="58">
        <v>0.48399999999999999</v>
      </c>
      <c r="C135" s="58">
        <v>0.50800000000000001</v>
      </c>
      <c r="D135" s="58">
        <v>0.52100000000000002</v>
      </c>
      <c r="E135" s="58">
        <v>0.55500000000000005</v>
      </c>
      <c r="F135" s="58">
        <v>0.60099999999999998</v>
      </c>
      <c r="G135" s="58">
        <v>0.63300000000000001</v>
      </c>
      <c r="H135" s="58">
        <v>0.67600000000000005</v>
      </c>
      <c r="I135" s="58">
        <v>0.73099999999999998</v>
      </c>
      <c r="J135" s="58">
        <v>0.78500000000000003</v>
      </c>
      <c r="K135" s="58">
        <v>0.81499999999999995</v>
      </c>
      <c r="L135" s="58">
        <v>0.85499999999999998</v>
      </c>
      <c r="M135" s="58">
        <v>0.89900000000000002</v>
      </c>
      <c r="N135" s="58">
        <v>0.96699999999999997</v>
      </c>
      <c r="O135" s="58">
        <v>1.0089999999999999</v>
      </c>
      <c r="P135" s="58">
        <v>1.0509999999999999</v>
      </c>
      <c r="Q135" s="58">
        <v>1.0569999999999999</v>
      </c>
      <c r="R135" s="58">
        <v>1.1020000000000001</v>
      </c>
      <c r="S135" s="58">
        <v>1.109</v>
      </c>
      <c r="T135" s="58">
        <v>1.141</v>
      </c>
      <c r="U135" s="58">
        <v>1.127</v>
      </c>
      <c r="V135" s="58">
        <v>1.149</v>
      </c>
      <c r="W135" s="58">
        <v>1.1639999999999999</v>
      </c>
      <c r="X135" s="58">
        <v>1.206</v>
      </c>
      <c r="Y135" s="58">
        <v>1.2350000000000001</v>
      </c>
      <c r="Z135" s="58">
        <v>1.2070000000000001</v>
      </c>
      <c r="AA135" s="949">
        <v>1.1990000000000001</v>
      </c>
      <c r="AB135" s="949">
        <v>1.2130000000000001</v>
      </c>
      <c r="AC135" s="949">
        <v>1.2769999999999999</v>
      </c>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c r="IT135" s="58"/>
      <c r="IU135" s="58"/>
    </row>
    <row r="136" spans="1:255" s="840" customFormat="1">
      <c r="A136" s="78" t="s">
        <v>516</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c r="AB136"/>
      <c r="AC136"/>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c r="IT136" s="58"/>
      <c r="IU136" s="58"/>
    </row>
    <row r="137" spans="1:255" s="840" customFormat="1">
      <c r="A137" s="78" t="s">
        <v>517</v>
      </c>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c r="AB137"/>
      <c r="AC137"/>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row>
    <row r="138" spans="1:255" s="840" customFormat="1">
      <c r="A138" s="78" t="s">
        <v>518</v>
      </c>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c r="AB138"/>
      <c r="AC13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c r="IT138" s="58"/>
      <c r="IU138" s="58"/>
    </row>
    <row r="139" spans="1:255" s="840" customFormat="1">
      <c r="A139" s="78" t="s">
        <v>519</v>
      </c>
      <c r="B139" s="58">
        <v>0.23</v>
      </c>
      <c r="C139" s="58">
        <v>0.24199999999999999</v>
      </c>
      <c r="D139" s="58">
        <v>0.248</v>
      </c>
      <c r="E139" s="58">
        <v>0.26400000000000001</v>
      </c>
      <c r="F139" s="58">
        <v>0.28599999999999998</v>
      </c>
      <c r="G139" s="58">
        <v>0.30099999999999999</v>
      </c>
      <c r="H139" s="58">
        <v>0.32200000000000001</v>
      </c>
      <c r="I139" s="58">
        <v>0.34799999999999998</v>
      </c>
      <c r="J139" s="58">
        <v>0.374</v>
      </c>
      <c r="K139" s="58">
        <v>0.38800000000000001</v>
      </c>
      <c r="L139" s="58">
        <v>0.40699999999999997</v>
      </c>
      <c r="M139" s="58">
        <v>0.42799999999999999</v>
      </c>
      <c r="N139" s="58">
        <v>0.46</v>
      </c>
      <c r="O139" s="58">
        <v>0.47799999999999998</v>
      </c>
      <c r="P139" s="58">
        <v>0.51500000000000001</v>
      </c>
      <c r="Q139" s="58">
        <v>0.51200000000000001</v>
      </c>
      <c r="R139" s="58">
        <v>0.55000000000000004</v>
      </c>
      <c r="S139" s="58">
        <v>0.55000000000000004</v>
      </c>
      <c r="T139" s="58">
        <v>0.55800000000000005</v>
      </c>
      <c r="U139" s="58">
        <v>0.53900000000000003</v>
      </c>
      <c r="V139" s="58">
        <v>0.54400000000000004</v>
      </c>
      <c r="W139" s="58">
        <v>0.56299999999999994</v>
      </c>
      <c r="X139" s="58">
        <v>0.59499999999999997</v>
      </c>
      <c r="Y139" s="58">
        <v>0.621</v>
      </c>
      <c r="Z139" s="58">
        <v>0.63100000000000001</v>
      </c>
      <c r="AA139" s="949">
        <v>0.61799999999999999</v>
      </c>
      <c r="AB139" s="949">
        <v>0.63</v>
      </c>
      <c r="AC139" s="949">
        <v>0.66400000000000003</v>
      </c>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c r="IT139" s="58"/>
      <c r="IU139" s="58"/>
    </row>
    <row r="140" spans="1:255" s="840" customFormat="1">
      <c r="A140" s="78" t="s">
        <v>520</v>
      </c>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c r="AB140"/>
      <c r="AC140"/>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c r="IT140" s="58"/>
      <c r="IU140" s="58"/>
    </row>
    <row r="141" spans="1:255" s="840" customFormat="1">
      <c r="A141" s="78" t="s">
        <v>521</v>
      </c>
      <c r="B141" s="58">
        <v>0.254</v>
      </c>
      <c r="C141" s="58">
        <v>0.26600000000000001</v>
      </c>
      <c r="D141" s="58">
        <v>0.27300000000000002</v>
      </c>
      <c r="E141" s="58">
        <v>0.29099999999999998</v>
      </c>
      <c r="F141" s="58">
        <v>0.315</v>
      </c>
      <c r="G141" s="58">
        <v>0.33200000000000002</v>
      </c>
      <c r="H141" s="58">
        <v>0.35399999999999998</v>
      </c>
      <c r="I141" s="58">
        <v>0.38300000000000001</v>
      </c>
      <c r="J141" s="58">
        <v>0.41099999999999998</v>
      </c>
      <c r="K141" s="58">
        <v>0.42699999999999999</v>
      </c>
      <c r="L141" s="58">
        <v>0.44800000000000001</v>
      </c>
      <c r="M141" s="58">
        <v>0.47099999999999997</v>
      </c>
      <c r="N141" s="58">
        <v>0.50700000000000001</v>
      </c>
      <c r="O141" s="58">
        <v>0.53100000000000003</v>
      </c>
      <c r="P141" s="58">
        <v>0.53600000000000003</v>
      </c>
      <c r="Q141" s="58">
        <v>0.54500000000000004</v>
      </c>
      <c r="R141" s="58">
        <v>0.55100000000000005</v>
      </c>
      <c r="S141" s="58">
        <v>0.55800000000000005</v>
      </c>
      <c r="T141" s="58">
        <v>0.58199999999999996</v>
      </c>
      <c r="U141" s="58">
        <v>0.58899999999999997</v>
      </c>
      <c r="V141" s="58">
        <v>0.60499999999999998</v>
      </c>
      <c r="W141" s="58">
        <v>0.60099999999999998</v>
      </c>
      <c r="X141" s="58">
        <v>0.61099999999999999</v>
      </c>
      <c r="Y141" s="58">
        <v>0.61399999999999999</v>
      </c>
      <c r="Z141" s="58">
        <v>0.57699999999999996</v>
      </c>
      <c r="AA141" s="949">
        <v>0.58099999999999996</v>
      </c>
      <c r="AB141" s="949">
        <v>0.58299999999999996</v>
      </c>
      <c r="AC141" s="949">
        <v>0.61299999999999999</v>
      </c>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c r="IT141" s="58"/>
      <c r="IU141" s="58"/>
    </row>
    <row r="142" spans="1:255" s="840" customFormat="1">
      <c r="A142" s="78" t="s">
        <v>522</v>
      </c>
      <c r="B142" s="58">
        <v>1.6910000000000001</v>
      </c>
      <c r="C142" s="58">
        <v>1.907</v>
      </c>
      <c r="D142" s="58">
        <v>2.1850000000000001</v>
      </c>
      <c r="E142" s="58">
        <v>2.31</v>
      </c>
      <c r="F142" s="58">
        <v>2.4649999999999999</v>
      </c>
      <c r="G142" s="58">
        <v>2.653</v>
      </c>
      <c r="H142" s="58">
        <v>3.2080000000000002</v>
      </c>
      <c r="I142" s="58">
        <v>4.4080000000000004</v>
      </c>
      <c r="J142" s="58">
        <v>5.1849999999999996</v>
      </c>
      <c r="K142" s="58">
        <v>5.39</v>
      </c>
      <c r="L142" s="58">
        <v>5.5750000000000002</v>
      </c>
      <c r="M142" s="58">
        <v>6.0609999999999999</v>
      </c>
      <c r="N142" s="58">
        <v>6.52</v>
      </c>
      <c r="O142" s="58">
        <v>6.9779999999999998</v>
      </c>
      <c r="P142" s="58">
        <v>7.181</v>
      </c>
      <c r="Q142" s="58">
        <v>7.8929999999999998</v>
      </c>
      <c r="R142" s="58">
        <v>8.3710000000000004</v>
      </c>
      <c r="S142" s="58">
        <v>8.69</v>
      </c>
      <c r="T142" s="58">
        <v>8.9819999999999993</v>
      </c>
      <c r="U142" s="58">
        <v>9.2729999999999997</v>
      </c>
      <c r="V142" s="58">
        <v>9.41</v>
      </c>
      <c r="W142" s="58">
        <v>9.3810000000000002</v>
      </c>
      <c r="X142" s="58">
        <v>9.6709999999999994</v>
      </c>
      <c r="Y142" s="58">
        <v>9.798</v>
      </c>
      <c r="Z142" s="58">
        <v>9.9949999999999992</v>
      </c>
      <c r="AA142" s="949">
        <v>10.002000000000001</v>
      </c>
      <c r="AB142" s="949">
        <v>10.176</v>
      </c>
      <c r="AC142" s="949">
        <v>10.845000000000001</v>
      </c>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c r="IT142" s="58"/>
      <c r="IU142" s="58"/>
    </row>
    <row r="143" spans="1:255" s="840" customFormat="1">
      <c r="A143" s="78" t="s">
        <v>523</v>
      </c>
      <c r="B143" s="58">
        <v>0.754</v>
      </c>
      <c r="C143" s="58">
        <v>0.85099999999999998</v>
      </c>
      <c r="D143" s="58">
        <v>0.97499999999999998</v>
      </c>
      <c r="E143" s="58">
        <v>1.03</v>
      </c>
      <c r="F143" s="58">
        <v>1.099</v>
      </c>
      <c r="G143" s="58">
        <v>1.1830000000000001</v>
      </c>
      <c r="H143" s="58">
        <v>1.431</v>
      </c>
      <c r="I143" s="58">
        <v>1.966</v>
      </c>
      <c r="J143" s="58">
        <v>2.3130000000000002</v>
      </c>
      <c r="K143" s="58">
        <v>2.4039999999999999</v>
      </c>
      <c r="L143" s="58">
        <v>2.4860000000000002</v>
      </c>
      <c r="M143" s="58">
        <v>2.7029999999999998</v>
      </c>
      <c r="N143" s="58">
        <v>2.9079999999999999</v>
      </c>
      <c r="O143" s="58">
        <v>3.1120000000000001</v>
      </c>
      <c r="P143" s="58">
        <v>3.202</v>
      </c>
      <c r="Q143" s="58">
        <v>3.5070000000000001</v>
      </c>
      <c r="R143" s="58">
        <v>3.6949999999999998</v>
      </c>
      <c r="S143" s="58">
        <v>3.851</v>
      </c>
      <c r="T143" s="58">
        <v>4.0220000000000002</v>
      </c>
      <c r="U143" s="58">
        <v>4.2030000000000003</v>
      </c>
      <c r="V143" s="58">
        <v>4.3220000000000001</v>
      </c>
      <c r="W143" s="58">
        <v>4.34</v>
      </c>
      <c r="X143" s="58">
        <v>4.4809999999999999</v>
      </c>
      <c r="Y143" s="58">
        <v>4.4489999999999998</v>
      </c>
      <c r="Z143" s="58">
        <v>4.5250000000000004</v>
      </c>
      <c r="AA143" s="949">
        <v>4.4779999999999998</v>
      </c>
      <c r="AB143" s="949">
        <v>4.508</v>
      </c>
      <c r="AC143" s="949">
        <v>4.835</v>
      </c>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c r="IT143" s="58"/>
      <c r="IU143" s="58"/>
    </row>
    <row r="144" spans="1:255" s="840" customFormat="1">
      <c r="A144" s="78" t="s">
        <v>524</v>
      </c>
      <c r="B144" s="58">
        <v>0.92800000000000005</v>
      </c>
      <c r="C144" s="58">
        <v>1.0449999999999999</v>
      </c>
      <c r="D144" s="58">
        <v>1.198</v>
      </c>
      <c r="E144" s="58">
        <v>1.266</v>
      </c>
      <c r="F144" s="58">
        <v>1.351</v>
      </c>
      <c r="G144" s="58">
        <v>1.4550000000000001</v>
      </c>
      <c r="H144" s="58">
        <v>1.7589999999999999</v>
      </c>
      <c r="I144" s="58">
        <v>2.4169999999999998</v>
      </c>
      <c r="J144" s="58">
        <v>2.843</v>
      </c>
      <c r="K144" s="58">
        <v>2.9550000000000001</v>
      </c>
      <c r="L144" s="58">
        <v>3.0569999999999999</v>
      </c>
      <c r="M144" s="58">
        <v>3.3239999999999998</v>
      </c>
      <c r="N144" s="58">
        <v>3.5750000000000002</v>
      </c>
      <c r="O144" s="58">
        <v>3.827</v>
      </c>
      <c r="P144" s="58">
        <v>3.9380000000000002</v>
      </c>
      <c r="Q144" s="58">
        <v>4.3380000000000001</v>
      </c>
      <c r="R144" s="58">
        <v>4.625</v>
      </c>
      <c r="S144" s="58">
        <v>4.7869999999999999</v>
      </c>
      <c r="T144" s="58">
        <v>4.9059999999999997</v>
      </c>
      <c r="U144" s="58">
        <v>5.0140000000000002</v>
      </c>
      <c r="V144" s="58">
        <v>5.0279999999999996</v>
      </c>
      <c r="W144" s="58">
        <v>4.9779999999999998</v>
      </c>
      <c r="X144" s="58">
        <v>5.1219999999999999</v>
      </c>
      <c r="Y144" s="58">
        <v>5.234</v>
      </c>
      <c r="Z144" s="58">
        <v>5.351</v>
      </c>
      <c r="AA144" s="949">
        <v>5.4029999999999996</v>
      </c>
      <c r="AB144" s="949">
        <v>5.53</v>
      </c>
      <c r="AC144" s="949">
        <v>5.8380000000000001</v>
      </c>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row>
    <row r="145" spans="1:255" s="840" customFormat="1">
      <c r="A145" s="78" t="s">
        <v>525</v>
      </c>
      <c r="B145" s="58"/>
      <c r="C145" s="58"/>
      <c r="D145" s="58"/>
      <c r="E145" s="58"/>
      <c r="F145" s="58"/>
      <c r="G145" s="58"/>
      <c r="H145" s="58"/>
      <c r="I145" s="58">
        <v>1E-3</v>
      </c>
      <c r="J145" s="58">
        <v>1E-3</v>
      </c>
      <c r="K145" s="58">
        <v>1E-3</v>
      </c>
      <c r="L145" s="58">
        <v>1E-3</v>
      </c>
      <c r="M145" s="58">
        <v>1E-3</v>
      </c>
      <c r="N145" s="58">
        <v>1E-3</v>
      </c>
      <c r="O145" s="58">
        <v>1E-3</v>
      </c>
      <c r="P145" s="58">
        <v>1E-3</v>
      </c>
      <c r="Q145" s="58"/>
      <c r="R145" s="58">
        <v>1E-3</v>
      </c>
      <c r="S145" s="58"/>
      <c r="T145" s="58"/>
      <c r="U145" s="58"/>
      <c r="V145" s="58"/>
      <c r="W145" s="58">
        <v>2E-3</v>
      </c>
      <c r="X145" s="58">
        <v>2E-3</v>
      </c>
      <c r="Y145" s="58">
        <v>0.01</v>
      </c>
      <c r="Z145" s="58">
        <v>1.4999999999999999E-2</v>
      </c>
      <c r="AA145" s="949">
        <v>1.7000000000000001E-2</v>
      </c>
      <c r="AB145" s="949">
        <v>0.03</v>
      </c>
      <c r="AC145" s="949">
        <v>5.5E-2</v>
      </c>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row>
    <row r="146" spans="1:255" s="840" customFormat="1">
      <c r="A146" s="78" t="s">
        <v>526</v>
      </c>
      <c r="B146" s="58">
        <v>8.9999999999999993E-3</v>
      </c>
      <c r="C146" s="58">
        <v>1.0999999999999999E-2</v>
      </c>
      <c r="D146" s="58">
        <v>1.2E-2</v>
      </c>
      <c r="E146" s="58">
        <v>1.2999999999999999E-2</v>
      </c>
      <c r="F146" s="58">
        <v>1.4E-2</v>
      </c>
      <c r="G146" s="58">
        <v>1.4999999999999999E-2</v>
      </c>
      <c r="H146" s="58">
        <v>1.7999999999999999E-2</v>
      </c>
      <c r="I146" s="58">
        <v>2.4E-2</v>
      </c>
      <c r="J146" s="58">
        <v>2.8000000000000001E-2</v>
      </c>
      <c r="K146" s="58">
        <v>0.03</v>
      </c>
      <c r="L146" s="58">
        <v>3.1E-2</v>
      </c>
      <c r="M146" s="58">
        <v>3.3000000000000002E-2</v>
      </c>
      <c r="N146" s="58">
        <v>3.5999999999999997E-2</v>
      </c>
      <c r="O146" s="58">
        <v>3.7999999999999999E-2</v>
      </c>
      <c r="P146" s="58">
        <v>3.9E-2</v>
      </c>
      <c r="Q146" s="58">
        <v>4.8000000000000001E-2</v>
      </c>
      <c r="R146" s="58">
        <v>0.05</v>
      </c>
      <c r="S146" s="58">
        <v>5.1999999999999998E-2</v>
      </c>
      <c r="T146" s="58">
        <v>5.3999999999999999E-2</v>
      </c>
      <c r="U146" s="58">
        <v>5.6000000000000001E-2</v>
      </c>
      <c r="V146" s="58">
        <v>5.8999999999999997E-2</v>
      </c>
      <c r="W146" s="58">
        <v>0.06</v>
      </c>
      <c r="X146" s="58">
        <v>6.5000000000000002E-2</v>
      </c>
      <c r="Y146" s="58">
        <v>6.8000000000000005E-2</v>
      </c>
      <c r="Z146" s="58">
        <v>6.7000000000000004E-2</v>
      </c>
      <c r="AA146" s="949">
        <v>6.7000000000000004E-2</v>
      </c>
      <c r="AB146" s="949">
        <v>7.0999999999999994E-2</v>
      </c>
      <c r="AC146" s="949">
        <v>7.3999999999999996E-2</v>
      </c>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row>
    <row r="147" spans="1:255" s="840" customFormat="1">
      <c r="A147" s="78" t="s">
        <v>527</v>
      </c>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c r="AB147"/>
      <c r="AC147"/>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row>
    <row r="148" spans="1:255" s="840" customFormat="1">
      <c r="A148" s="78" t="s">
        <v>528</v>
      </c>
      <c r="B148" s="58"/>
      <c r="C148" s="58"/>
      <c r="D148" s="58"/>
      <c r="E148" s="58"/>
      <c r="F148" s="58"/>
      <c r="G148" s="58"/>
      <c r="H148" s="58"/>
      <c r="I148" s="58"/>
      <c r="J148" s="58"/>
      <c r="K148" s="58"/>
      <c r="L148" s="58"/>
      <c r="M148" s="58"/>
      <c r="N148" s="58"/>
      <c r="O148" s="58"/>
      <c r="P148" s="58"/>
      <c r="Q148" s="58"/>
      <c r="R148" s="58"/>
      <c r="S148" s="58">
        <v>1E-3</v>
      </c>
      <c r="T148" s="58"/>
      <c r="U148" s="58"/>
      <c r="V148" s="58">
        <v>1E-3</v>
      </c>
      <c r="W148" s="58">
        <v>1E-3</v>
      </c>
      <c r="X148" s="58">
        <v>1E-3</v>
      </c>
      <c r="Y148" s="58">
        <v>3.6999999999999998E-2</v>
      </c>
      <c r="Z148" s="58">
        <v>3.6999999999999998E-2</v>
      </c>
      <c r="AA148" s="949">
        <v>3.6999999999999998E-2</v>
      </c>
      <c r="AB148" s="949">
        <v>3.6999999999999998E-2</v>
      </c>
      <c r="AC148" s="949">
        <v>4.2999999999999997E-2</v>
      </c>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c r="IT148" s="58"/>
      <c r="IU148" s="58"/>
    </row>
    <row r="149" spans="1:255" s="840" customFormat="1">
      <c r="A149" s="78" t="s">
        <v>529</v>
      </c>
      <c r="B149" s="58">
        <v>4.7359999999999998</v>
      </c>
      <c r="C149" s="58">
        <v>4.5730000000000004</v>
      </c>
      <c r="D149" s="58">
        <v>5.1779999999999999</v>
      </c>
      <c r="E149" s="58">
        <v>5.8</v>
      </c>
      <c r="F149" s="58">
        <v>6.6269999999999998</v>
      </c>
      <c r="G149" s="58">
        <v>7.0380000000000003</v>
      </c>
      <c r="H149" s="58">
        <v>7.7889999999999997</v>
      </c>
      <c r="I149" s="58">
        <v>8.1340000000000003</v>
      </c>
      <c r="J149" s="58">
        <v>9.07</v>
      </c>
      <c r="K149" s="58">
        <v>9.1080000000000005</v>
      </c>
      <c r="L149" s="58">
        <v>9.1470000000000002</v>
      </c>
      <c r="M149" s="58">
        <v>8.6850000000000005</v>
      </c>
      <c r="N149" s="58">
        <v>9.3420000000000005</v>
      </c>
      <c r="O149" s="58">
        <v>10.788</v>
      </c>
      <c r="P149" s="58">
        <v>11.599</v>
      </c>
      <c r="Q149" s="58">
        <v>12.263</v>
      </c>
      <c r="R149" s="58">
        <v>12.305999999999999</v>
      </c>
      <c r="S149" s="58">
        <v>12.632999999999999</v>
      </c>
      <c r="T149" s="58">
        <v>12.996</v>
      </c>
      <c r="U149" s="58">
        <v>13.676</v>
      </c>
      <c r="V149" s="58">
        <v>14.118</v>
      </c>
      <c r="W149" s="58">
        <v>14.228</v>
      </c>
      <c r="X149" s="58">
        <v>14.510999999999999</v>
      </c>
      <c r="Y149" s="58">
        <v>14.154</v>
      </c>
      <c r="Z149" s="58">
        <v>14.417999999999999</v>
      </c>
      <c r="AA149" s="949">
        <v>14.755000000000001</v>
      </c>
      <c r="AB149" s="949">
        <v>15.635</v>
      </c>
      <c r="AC149" s="949">
        <v>16.064</v>
      </c>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c r="IT149" s="58"/>
      <c r="IU149" s="58"/>
    </row>
    <row r="150" spans="1:255" s="840" customFormat="1">
      <c r="A150" s="78" t="s">
        <v>530</v>
      </c>
      <c r="B150" s="58">
        <v>1.704</v>
      </c>
      <c r="C150" s="58">
        <v>1.6459999999999999</v>
      </c>
      <c r="D150" s="58">
        <v>1.8640000000000001</v>
      </c>
      <c r="E150" s="58">
        <v>2.089</v>
      </c>
      <c r="F150" s="58">
        <v>2.3879999999999999</v>
      </c>
      <c r="G150" s="58">
        <v>2.5369999999999999</v>
      </c>
      <c r="H150" s="58">
        <v>2.8069999999999999</v>
      </c>
      <c r="I150" s="58">
        <v>2.931</v>
      </c>
      <c r="J150" s="58">
        <v>3.2690000000000001</v>
      </c>
      <c r="K150" s="58">
        <v>3.2829999999999999</v>
      </c>
      <c r="L150" s="58">
        <v>3.2970000000000002</v>
      </c>
      <c r="M150" s="58">
        <v>3.129</v>
      </c>
      <c r="N150" s="58">
        <v>3.3660000000000001</v>
      </c>
      <c r="O150" s="58">
        <v>3.8879999999999999</v>
      </c>
      <c r="P150" s="58">
        <v>4.18</v>
      </c>
      <c r="Q150" s="58">
        <v>4.3099999999999996</v>
      </c>
      <c r="R150" s="58">
        <v>4.4610000000000003</v>
      </c>
      <c r="S150" s="58">
        <v>3.726</v>
      </c>
      <c r="T150" s="58">
        <v>4.6980000000000004</v>
      </c>
      <c r="U150" s="58">
        <v>5.54</v>
      </c>
      <c r="V150" s="58">
        <v>5.2670000000000003</v>
      </c>
      <c r="W150" s="58">
        <v>5.327</v>
      </c>
      <c r="X150" s="58">
        <v>5.4530000000000003</v>
      </c>
      <c r="Y150" s="58">
        <v>5.4550000000000001</v>
      </c>
      <c r="Z150" s="58">
        <v>5.52</v>
      </c>
      <c r="AA150" s="949">
        <v>5.6189999999999998</v>
      </c>
      <c r="AB150" s="949">
        <v>5.7709999999999999</v>
      </c>
      <c r="AC150" s="949">
        <v>5.923</v>
      </c>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c r="IT150" s="58"/>
      <c r="IU150" s="58"/>
    </row>
    <row r="151" spans="1:255" s="840" customFormat="1">
      <c r="A151" s="78" t="s">
        <v>531</v>
      </c>
      <c r="B151" s="58">
        <v>2.3759999999999999</v>
      </c>
      <c r="C151" s="58">
        <v>2.2919999999999998</v>
      </c>
      <c r="D151" s="58">
        <v>2.597</v>
      </c>
      <c r="E151" s="58">
        <v>2.91</v>
      </c>
      <c r="F151" s="58">
        <v>3.3260000000000001</v>
      </c>
      <c r="G151" s="58">
        <v>3.5329999999999999</v>
      </c>
      <c r="H151" s="58">
        <v>3.911</v>
      </c>
      <c r="I151" s="58">
        <v>4.0839999999999996</v>
      </c>
      <c r="J151" s="58">
        <v>4.5549999999999997</v>
      </c>
      <c r="K151" s="58">
        <v>4.5730000000000004</v>
      </c>
      <c r="L151" s="58">
        <v>4.5910000000000002</v>
      </c>
      <c r="M151" s="58">
        <v>4.359</v>
      </c>
      <c r="N151" s="58">
        <v>4.6879999999999997</v>
      </c>
      <c r="O151" s="58">
        <v>5.4180000000000001</v>
      </c>
      <c r="P151" s="58">
        <v>5.8230000000000004</v>
      </c>
      <c r="Q151" s="58">
        <v>6.2590000000000003</v>
      </c>
      <c r="R151" s="58">
        <v>6.0910000000000002</v>
      </c>
      <c r="S151" s="58">
        <v>7.1020000000000003</v>
      </c>
      <c r="T151" s="58">
        <v>6.4139999999999997</v>
      </c>
      <c r="U151" s="58">
        <v>6.1379999999999999</v>
      </c>
      <c r="V151" s="58">
        <v>6.7640000000000002</v>
      </c>
      <c r="W151" s="58">
        <v>6.7789999999999999</v>
      </c>
      <c r="X151" s="58">
        <v>6.89</v>
      </c>
      <c r="Y151" s="58">
        <v>6.5209999999999999</v>
      </c>
      <c r="Z151" s="58">
        <v>6.7119999999999997</v>
      </c>
      <c r="AA151" s="949">
        <v>6.9530000000000003</v>
      </c>
      <c r="AB151" s="949">
        <v>7.58</v>
      </c>
      <c r="AC151" s="949">
        <v>7.7309999999999999</v>
      </c>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c r="IT151" s="58"/>
      <c r="IU151" s="58"/>
    </row>
    <row r="152" spans="1:255" s="840" customFormat="1">
      <c r="A152" s="78" t="s">
        <v>532</v>
      </c>
      <c r="B152" s="58">
        <v>8.3000000000000004E-2</v>
      </c>
      <c r="C152" s="58">
        <v>0.08</v>
      </c>
      <c r="D152" s="58">
        <v>9.0999999999999998E-2</v>
      </c>
      <c r="E152" s="58">
        <v>0.10199999999999999</v>
      </c>
      <c r="F152" s="58">
        <v>0.11600000000000001</v>
      </c>
      <c r="G152" s="58">
        <v>0.123</v>
      </c>
      <c r="H152" s="58">
        <v>0.13600000000000001</v>
      </c>
      <c r="I152" s="58">
        <v>0.14199999999999999</v>
      </c>
      <c r="J152" s="58">
        <v>0.159</v>
      </c>
      <c r="K152" s="58">
        <v>0.159</v>
      </c>
      <c r="L152" s="58">
        <v>0.16</v>
      </c>
      <c r="M152" s="58">
        <v>0.152</v>
      </c>
      <c r="N152" s="58">
        <v>0.16400000000000001</v>
      </c>
      <c r="O152" s="58">
        <v>0.189</v>
      </c>
      <c r="P152" s="58">
        <v>0.20300000000000001</v>
      </c>
      <c r="Q152" s="58">
        <v>0.19500000000000001</v>
      </c>
      <c r="R152" s="58">
        <v>0.20100000000000001</v>
      </c>
      <c r="S152" s="58">
        <v>0.20100000000000001</v>
      </c>
      <c r="T152" s="58">
        <v>0.20300000000000001</v>
      </c>
      <c r="U152" s="58">
        <v>0.20599999999999999</v>
      </c>
      <c r="V152" s="58">
        <v>0.28699999999999998</v>
      </c>
      <c r="W152" s="58">
        <v>0.28699999999999998</v>
      </c>
      <c r="X152" s="58">
        <v>0.27300000000000002</v>
      </c>
      <c r="Y152" s="58">
        <v>0.27400000000000002</v>
      </c>
      <c r="Z152" s="58">
        <v>0.28000000000000003</v>
      </c>
      <c r="AA152" s="949">
        <v>0.25900000000000001</v>
      </c>
      <c r="AB152" s="949">
        <v>0.27800000000000002</v>
      </c>
      <c r="AC152" s="949">
        <v>0.218</v>
      </c>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c r="IT152" s="58"/>
      <c r="IU152" s="58"/>
    </row>
    <row r="153" spans="1:255" s="840" customFormat="1">
      <c r="A153" s="78" t="s">
        <v>533</v>
      </c>
      <c r="B153" s="58">
        <v>1.4E-2</v>
      </c>
      <c r="C153" s="58">
        <v>1.4E-2</v>
      </c>
      <c r="D153" s="58">
        <v>1.4999999999999999E-2</v>
      </c>
      <c r="E153" s="58">
        <v>1.7000000000000001E-2</v>
      </c>
      <c r="F153" s="58">
        <v>0.02</v>
      </c>
      <c r="G153" s="58">
        <v>2.1000000000000001E-2</v>
      </c>
      <c r="H153" s="58">
        <v>2.3E-2</v>
      </c>
      <c r="I153" s="58">
        <v>2.4E-2</v>
      </c>
      <c r="J153" s="58">
        <v>2.5999999999999999E-2</v>
      </c>
      <c r="K153" s="58">
        <v>2.7E-2</v>
      </c>
      <c r="L153" s="58">
        <v>2.7E-2</v>
      </c>
      <c r="M153" s="58">
        <v>2.5000000000000001E-2</v>
      </c>
      <c r="N153" s="58">
        <v>2.7E-2</v>
      </c>
      <c r="O153" s="58">
        <v>3.1E-2</v>
      </c>
      <c r="P153" s="58">
        <v>3.4000000000000002E-2</v>
      </c>
      <c r="Q153" s="58">
        <v>4.2999999999999997E-2</v>
      </c>
      <c r="R153" s="58">
        <v>3.5000000000000003E-2</v>
      </c>
      <c r="S153" s="58">
        <v>1.7999999999999999E-2</v>
      </c>
      <c r="T153" s="58">
        <v>0.02</v>
      </c>
      <c r="U153" s="58">
        <v>1.7999999999999999E-2</v>
      </c>
      <c r="V153" s="58">
        <v>1.7999999999999999E-2</v>
      </c>
      <c r="W153" s="58">
        <v>1.9E-2</v>
      </c>
      <c r="X153" s="58">
        <v>1.7999999999999999E-2</v>
      </c>
      <c r="Y153" s="58">
        <v>2.1999999999999999E-2</v>
      </c>
      <c r="Z153" s="58">
        <v>2.3E-2</v>
      </c>
      <c r="AA153" s="949">
        <v>2.4E-2</v>
      </c>
      <c r="AB153" s="949">
        <v>2.4E-2</v>
      </c>
      <c r="AC153" s="949">
        <v>2.5999999999999999E-2</v>
      </c>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row>
    <row r="154" spans="1:255" s="840" customFormat="1">
      <c r="A154" s="78" t="s">
        <v>534</v>
      </c>
      <c r="B154" s="58">
        <v>2E-3</v>
      </c>
      <c r="C154" s="58">
        <v>2E-3</v>
      </c>
      <c r="D154" s="58">
        <v>3.0000000000000001E-3</v>
      </c>
      <c r="E154" s="58">
        <v>3.0000000000000001E-3</v>
      </c>
      <c r="F154" s="58">
        <v>3.0000000000000001E-3</v>
      </c>
      <c r="G154" s="58">
        <v>4.0000000000000001E-3</v>
      </c>
      <c r="H154" s="58">
        <v>4.0000000000000001E-3</v>
      </c>
      <c r="I154" s="58">
        <v>4.0000000000000001E-3</v>
      </c>
      <c r="J154" s="58">
        <v>5.0000000000000001E-3</v>
      </c>
      <c r="K154" s="58">
        <v>5.0000000000000001E-3</v>
      </c>
      <c r="L154" s="58">
        <v>5.0000000000000001E-3</v>
      </c>
      <c r="M154" s="58">
        <v>4.0000000000000001E-3</v>
      </c>
      <c r="N154" s="58">
        <v>5.0000000000000001E-3</v>
      </c>
      <c r="O154" s="58">
        <v>6.0000000000000001E-3</v>
      </c>
      <c r="P154" s="58">
        <v>6.0000000000000001E-3</v>
      </c>
      <c r="Q154" s="58">
        <v>6.0000000000000001E-3</v>
      </c>
      <c r="R154" s="58">
        <v>6.0000000000000001E-3</v>
      </c>
      <c r="S154" s="58">
        <v>6.0000000000000001E-3</v>
      </c>
      <c r="T154" s="58">
        <v>6.0000000000000001E-3</v>
      </c>
      <c r="U154" s="58">
        <v>7.0000000000000001E-3</v>
      </c>
      <c r="V154" s="58">
        <v>8.9999999999999993E-3</v>
      </c>
      <c r="W154" s="58">
        <v>1.2999999999999999E-2</v>
      </c>
      <c r="X154" s="58">
        <v>1.2999999999999999E-2</v>
      </c>
      <c r="Y154" s="58">
        <v>4.5999999999999999E-2</v>
      </c>
      <c r="Z154" s="58">
        <v>3.1E-2</v>
      </c>
      <c r="AA154" s="949">
        <v>0.03</v>
      </c>
      <c r="AB154" s="949">
        <v>3.1E-2</v>
      </c>
      <c r="AC154" s="949">
        <v>3.7999999999999999E-2</v>
      </c>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row>
    <row r="155" spans="1:255" s="840" customFormat="1">
      <c r="A155" s="78" t="s">
        <v>535</v>
      </c>
      <c r="B155" s="58">
        <v>0.55700000000000005</v>
      </c>
      <c r="C155" s="58">
        <v>0.54</v>
      </c>
      <c r="D155" s="58">
        <v>0.60899999999999999</v>
      </c>
      <c r="E155" s="58">
        <v>0.68</v>
      </c>
      <c r="F155" s="58">
        <v>0.77400000000000002</v>
      </c>
      <c r="G155" s="58">
        <v>0.82099999999999995</v>
      </c>
      <c r="H155" s="58">
        <v>0.90800000000000003</v>
      </c>
      <c r="I155" s="58">
        <v>0.94899999999999995</v>
      </c>
      <c r="J155" s="58">
        <v>1.056</v>
      </c>
      <c r="K155" s="58">
        <v>1.0609999999999999</v>
      </c>
      <c r="L155" s="58">
        <v>1.0669999999999999</v>
      </c>
      <c r="M155" s="58">
        <v>1.016</v>
      </c>
      <c r="N155" s="58">
        <v>1.0920000000000001</v>
      </c>
      <c r="O155" s="58">
        <v>1.256</v>
      </c>
      <c r="P155" s="58">
        <v>1.353</v>
      </c>
      <c r="Q155" s="58">
        <v>1.45</v>
      </c>
      <c r="R155" s="58">
        <v>1.5129999999999999</v>
      </c>
      <c r="S155" s="58">
        <v>1.579</v>
      </c>
      <c r="T155" s="58">
        <v>1.655</v>
      </c>
      <c r="U155" s="58">
        <v>1.768</v>
      </c>
      <c r="V155" s="58">
        <v>1.774</v>
      </c>
      <c r="W155" s="58">
        <v>1.8029999999999999</v>
      </c>
      <c r="X155" s="58">
        <v>1.863</v>
      </c>
      <c r="Y155" s="58">
        <v>1.835</v>
      </c>
      <c r="Z155" s="58">
        <v>1.8520000000000001</v>
      </c>
      <c r="AA155" s="949">
        <v>1.87</v>
      </c>
      <c r="AB155" s="949">
        <v>1.9510000000000001</v>
      </c>
      <c r="AC155" s="949">
        <v>2.1280000000000001</v>
      </c>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row>
    <row r="156" spans="1:255" s="840" customFormat="1">
      <c r="A156" s="78" t="s">
        <v>536</v>
      </c>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c r="AB156"/>
      <c r="AC156"/>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row>
    <row r="157" spans="1:255" s="840" customFormat="1">
      <c r="A157" s="78" t="s">
        <v>537</v>
      </c>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c r="AB157"/>
      <c r="AC157"/>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row>
    <row r="158" spans="1:255" s="840" customFormat="1">
      <c r="A158" s="78" t="s">
        <v>538</v>
      </c>
      <c r="B158" s="58">
        <v>3.2749999999999999</v>
      </c>
      <c r="C158" s="58">
        <v>3.5230000000000001</v>
      </c>
      <c r="D158" s="58">
        <v>3.3740000000000001</v>
      </c>
      <c r="E158" s="58">
        <v>3.742</v>
      </c>
      <c r="F158" s="58">
        <v>4.1829999999999998</v>
      </c>
      <c r="G158" s="58">
        <v>4.6150000000000002</v>
      </c>
      <c r="H158" s="58">
        <v>4.8789999999999996</v>
      </c>
      <c r="I158" s="58">
        <v>5.5090000000000003</v>
      </c>
      <c r="J158" s="58">
        <v>6.0049999999999999</v>
      </c>
      <c r="K158" s="58">
        <v>6.2069999999999999</v>
      </c>
      <c r="L158" s="58">
        <v>6.4189999999999996</v>
      </c>
      <c r="M158" s="58">
        <v>7.657</v>
      </c>
      <c r="N158" s="58">
        <v>8.2360000000000007</v>
      </c>
      <c r="O158" s="58">
        <v>8.8710000000000004</v>
      </c>
      <c r="P158" s="58">
        <v>9.0879999999999992</v>
      </c>
      <c r="Q158" s="58">
        <v>9.4550000000000001</v>
      </c>
      <c r="R158" s="58">
        <v>9.9920000000000009</v>
      </c>
      <c r="S158" s="58">
        <v>10.222</v>
      </c>
      <c r="T158" s="58">
        <v>10.622999999999999</v>
      </c>
      <c r="U158" s="58">
        <v>11.032</v>
      </c>
      <c r="V158" s="58">
        <v>11.249000000000001</v>
      </c>
      <c r="W158" s="58">
        <v>11.395</v>
      </c>
      <c r="X158" s="58">
        <v>11.765000000000001</v>
      </c>
      <c r="Y158" s="58">
        <v>11.785</v>
      </c>
      <c r="Z158" s="58">
        <v>11.932</v>
      </c>
      <c r="AA158" s="949">
        <v>12.034000000000001</v>
      </c>
      <c r="AB158" s="949">
        <v>12.645</v>
      </c>
      <c r="AC158" s="949">
        <v>13.222</v>
      </c>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row>
    <row r="159" spans="1:255" s="840" customFormat="1">
      <c r="A159" s="78" t="s">
        <v>539</v>
      </c>
      <c r="B159" s="58">
        <v>1.4E-2</v>
      </c>
      <c r="C159" s="58">
        <v>1.4999999999999999E-2</v>
      </c>
      <c r="D159" s="58">
        <v>1.4999999999999999E-2</v>
      </c>
      <c r="E159" s="58">
        <v>1.6E-2</v>
      </c>
      <c r="F159" s="58">
        <v>1.7999999999999999E-2</v>
      </c>
      <c r="G159" s="58">
        <v>1.9E-2</v>
      </c>
      <c r="H159" s="58">
        <v>0.02</v>
      </c>
      <c r="I159" s="58">
        <v>2.1000000000000001E-2</v>
      </c>
      <c r="J159" s="58">
        <v>2.3E-2</v>
      </c>
      <c r="K159" s="58">
        <v>2.4E-2</v>
      </c>
      <c r="L159" s="58">
        <v>2.5000000000000001E-2</v>
      </c>
      <c r="M159" s="58">
        <v>2.5999999999999999E-2</v>
      </c>
      <c r="N159" s="58">
        <v>2.8000000000000001E-2</v>
      </c>
      <c r="O159" s="58">
        <v>3.9E-2</v>
      </c>
      <c r="P159" s="58">
        <v>5.1999999999999998E-2</v>
      </c>
      <c r="Q159" s="58">
        <v>5.0999999999999997E-2</v>
      </c>
      <c r="R159" s="58">
        <v>6.0999999999999999E-2</v>
      </c>
      <c r="S159" s="58">
        <v>6.3E-2</v>
      </c>
      <c r="T159" s="58">
        <v>7.3999999999999996E-2</v>
      </c>
      <c r="U159" s="58">
        <v>6.6000000000000003E-2</v>
      </c>
      <c r="V159" s="58">
        <v>7.4999999999999997E-2</v>
      </c>
      <c r="W159" s="58">
        <v>8.2000000000000003E-2</v>
      </c>
      <c r="X159" s="58">
        <v>9.0999999999999998E-2</v>
      </c>
      <c r="Y159" s="58">
        <v>9.6000000000000002E-2</v>
      </c>
      <c r="Z159" s="58">
        <v>0.10199999999999999</v>
      </c>
      <c r="AA159" s="949">
        <v>0.107</v>
      </c>
      <c r="AB159" s="949">
        <v>0.10299999999999999</v>
      </c>
      <c r="AC159" s="949">
        <v>0.104</v>
      </c>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row>
    <row r="160" spans="1:255" s="840" customFormat="1">
      <c r="A160" s="78" t="s">
        <v>540</v>
      </c>
      <c r="B160" s="58">
        <v>5.8999999999999997E-2</v>
      </c>
      <c r="C160" s="58">
        <v>6.5000000000000002E-2</v>
      </c>
      <c r="D160" s="58">
        <v>0.06</v>
      </c>
      <c r="E160" s="58">
        <v>6.9000000000000006E-2</v>
      </c>
      <c r="F160" s="58">
        <v>7.9000000000000001E-2</v>
      </c>
      <c r="G160" s="58">
        <v>7.0999999999999994E-2</v>
      </c>
      <c r="H160" s="58">
        <v>7.6999999999999999E-2</v>
      </c>
      <c r="I160" s="58">
        <v>0.114</v>
      </c>
      <c r="J160" s="58">
        <v>0.14799999999999999</v>
      </c>
      <c r="K160" s="58">
        <v>0.152</v>
      </c>
      <c r="L160" s="58">
        <v>0.17299999999999999</v>
      </c>
      <c r="M160" s="58">
        <v>0.214</v>
      </c>
      <c r="N160" s="58">
        <v>0.23100000000000001</v>
      </c>
      <c r="O160" s="58">
        <v>0.251</v>
      </c>
      <c r="P160" s="58">
        <v>0.26100000000000001</v>
      </c>
      <c r="Q160" s="58">
        <v>0.30399999999999999</v>
      </c>
      <c r="R160" s="58">
        <v>0.32100000000000001</v>
      </c>
      <c r="S160" s="58">
        <v>0.33200000000000002</v>
      </c>
      <c r="T160" s="58">
        <v>0.34200000000000003</v>
      </c>
      <c r="U160" s="58">
        <v>0.35</v>
      </c>
      <c r="V160" s="58">
        <v>0.35599999999999998</v>
      </c>
      <c r="W160" s="58">
        <v>0.36599999999999999</v>
      </c>
      <c r="X160" s="58">
        <v>0.38800000000000001</v>
      </c>
      <c r="Y160" s="58">
        <v>0.38100000000000001</v>
      </c>
      <c r="Z160" s="58">
        <v>0.36599999999999999</v>
      </c>
      <c r="AA160" s="949">
        <v>0.36099999999999999</v>
      </c>
      <c r="AB160" s="949">
        <v>0.34799999999999998</v>
      </c>
      <c r="AC160" s="949">
        <v>0.34499999999999997</v>
      </c>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row>
    <row r="161" spans="1:255" s="840" customFormat="1">
      <c r="A161" s="78" t="s">
        <v>541</v>
      </c>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c r="AB161"/>
      <c r="AC161"/>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row>
    <row r="162" spans="1:255" s="840" customFormat="1">
      <c r="A162" s="78" t="s">
        <v>542</v>
      </c>
      <c r="B162" s="58">
        <v>1.4890000000000001</v>
      </c>
      <c r="C162" s="58">
        <v>1.6180000000000001</v>
      </c>
      <c r="D162" s="58">
        <v>1.5029999999999999</v>
      </c>
      <c r="E162" s="58">
        <v>1.7030000000000001</v>
      </c>
      <c r="F162" s="58">
        <v>1.94</v>
      </c>
      <c r="G162" s="58">
        <v>2.286</v>
      </c>
      <c r="H162" s="58">
        <v>2.3839999999999999</v>
      </c>
      <c r="I162" s="58">
        <v>2.7309999999999999</v>
      </c>
      <c r="J162" s="58">
        <v>2.9329999999999998</v>
      </c>
      <c r="K162" s="58">
        <v>3.0270000000000001</v>
      </c>
      <c r="L162" s="58">
        <v>3.0329999999999999</v>
      </c>
      <c r="M162" s="58">
        <v>3.7730000000000001</v>
      </c>
      <c r="N162" s="58">
        <v>4.0579999999999998</v>
      </c>
      <c r="O162" s="58">
        <v>4.47</v>
      </c>
      <c r="P162" s="58">
        <v>4.556</v>
      </c>
      <c r="Q162" s="58">
        <v>4.944</v>
      </c>
      <c r="R162" s="58">
        <v>5.2619999999999996</v>
      </c>
      <c r="S162" s="58">
        <v>5.4269999999999996</v>
      </c>
      <c r="T162" s="58">
        <v>5.6520000000000001</v>
      </c>
      <c r="U162" s="58">
        <v>5.9130000000000003</v>
      </c>
      <c r="V162" s="58">
        <v>6.1040000000000001</v>
      </c>
      <c r="W162" s="58">
        <v>6.2649999999999997</v>
      </c>
      <c r="X162" s="58">
        <v>6.4980000000000002</v>
      </c>
      <c r="Y162" s="58">
        <v>6.4960000000000004</v>
      </c>
      <c r="Z162" s="58">
        <v>6.6280000000000001</v>
      </c>
      <c r="AA162" s="949">
        <v>6.5679999999999996</v>
      </c>
      <c r="AB162" s="949">
        <v>7.157</v>
      </c>
      <c r="AC162" s="949">
        <v>7.3250000000000002</v>
      </c>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row>
    <row r="163" spans="1:255" s="840" customFormat="1">
      <c r="A163" s="78" t="s">
        <v>543</v>
      </c>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c r="AB163"/>
      <c r="AC163"/>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row>
    <row r="164" spans="1:255" s="840" customFormat="1">
      <c r="A164" s="78" t="s">
        <v>544</v>
      </c>
      <c r="B164" s="58"/>
      <c r="C164" s="58"/>
      <c r="D164" s="58"/>
      <c r="E164" s="58"/>
      <c r="F164" s="58"/>
      <c r="G164" s="58"/>
      <c r="H164" s="58"/>
      <c r="I164" s="58"/>
      <c r="J164" s="58"/>
      <c r="K164" s="58"/>
      <c r="L164" s="58"/>
      <c r="M164" s="58"/>
      <c r="N164" s="58"/>
      <c r="O164" s="58"/>
      <c r="P164" s="58"/>
      <c r="Q164" s="58">
        <v>2E-3</v>
      </c>
      <c r="R164" s="58">
        <v>5.0000000000000001E-3</v>
      </c>
      <c r="S164" s="58">
        <v>6.0000000000000001E-3</v>
      </c>
      <c r="T164" s="58">
        <v>8.0000000000000002E-3</v>
      </c>
      <c r="U164" s="58">
        <v>8.0000000000000002E-3</v>
      </c>
      <c r="V164" s="58">
        <v>8.0000000000000002E-3</v>
      </c>
      <c r="W164" s="58">
        <v>8.9999999999999993E-3</v>
      </c>
      <c r="X164" s="58">
        <v>1.0999999999999999E-2</v>
      </c>
      <c r="Y164" s="58">
        <v>0.01</v>
      </c>
      <c r="Z164" s="58">
        <v>1.0999999999999999E-2</v>
      </c>
      <c r="AA164" s="949">
        <v>0.01</v>
      </c>
      <c r="AB164" s="949">
        <v>8.9999999999999993E-3</v>
      </c>
      <c r="AC164" s="949">
        <v>1.0999999999999999E-2</v>
      </c>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row>
    <row r="165" spans="1:255" s="840" customFormat="1">
      <c r="A165" s="78" t="s">
        <v>545</v>
      </c>
      <c r="B165" s="58">
        <v>0.74199999999999999</v>
      </c>
      <c r="C165" s="58">
        <v>0.80700000000000005</v>
      </c>
      <c r="D165" s="58">
        <v>0.751</v>
      </c>
      <c r="E165" s="58">
        <v>0.84099999999999997</v>
      </c>
      <c r="F165" s="58">
        <v>0.94</v>
      </c>
      <c r="G165" s="58">
        <v>0.97</v>
      </c>
      <c r="H165" s="58">
        <v>1.0409999999999999</v>
      </c>
      <c r="I165" s="58">
        <v>1.175</v>
      </c>
      <c r="J165" s="58">
        <v>1.3280000000000001</v>
      </c>
      <c r="K165" s="58">
        <v>1.369</v>
      </c>
      <c r="L165" s="58">
        <v>1.474</v>
      </c>
      <c r="M165" s="58">
        <v>1.8360000000000001</v>
      </c>
      <c r="N165" s="58">
        <v>1.9750000000000001</v>
      </c>
      <c r="O165" s="58">
        <v>2.1179999999999999</v>
      </c>
      <c r="P165" s="58">
        <v>2.1640000000000001</v>
      </c>
      <c r="Q165" s="58">
        <v>2.17</v>
      </c>
      <c r="R165" s="58">
        <v>2.2850000000000001</v>
      </c>
      <c r="S165" s="58">
        <v>2.3199999999999998</v>
      </c>
      <c r="T165" s="58">
        <v>2.391</v>
      </c>
      <c r="U165" s="58">
        <v>2.468</v>
      </c>
      <c r="V165" s="58">
        <v>2.5009999999999999</v>
      </c>
      <c r="W165" s="58">
        <v>2.4769999999999999</v>
      </c>
      <c r="X165" s="58">
        <v>2.544</v>
      </c>
      <c r="Y165" s="58">
        <v>2.6080000000000001</v>
      </c>
      <c r="Z165" s="58">
        <v>2.6160000000000001</v>
      </c>
      <c r="AA165" s="949">
        <v>2.746</v>
      </c>
      <c r="AB165" s="949">
        <v>2.78</v>
      </c>
      <c r="AC165" s="949">
        <v>3.1070000000000002</v>
      </c>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row>
    <row r="166" spans="1:255" s="840" customFormat="1">
      <c r="A166" s="78" t="s">
        <v>546</v>
      </c>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c r="AB166"/>
      <c r="AC166"/>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c r="IT166" s="58"/>
      <c r="IU166" s="58"/>
    </row>
    <row r="167" spans="1:255" s="840" customFormat="1">
      <c r="A167" s="78" t="s">
        <v>547</v>
      </c>
      <c r="B167" s="58">
        <v>0.97099999999999997</v>
      </c>
      <c r="C167" s="58">
        <v>1.0189999999999999</v>
      </c>
      <c r="D167" s="58">
        <v>1.0449999999999999</v>
      </c>
      <c r="E167" s="58">
        <v>1.113</v>
      </c>
      <c r="F167" s="58">
        <v>1.206</v>
      </c>
      <c r="G167" s="58">
        <v>1.27</v>
      </c>
      <c r="H167" s="58">
        <v>1.357</v>
      </c>
      <c r="I167" s="58">
        <v>1.468</v>
      </c>
      <c r="J167" s="58">
        <v>1.573</v>
      </c>
      <c r="K167" s="58">
        <v>1.635</v>
      </c>
      <c r="L167" s="58">
        <v>1.714</v>
      </c>
      <c r="M167" s="58">
        <v>1.8080000000000001</v>
      </c>
      <c r="N167" s="58">
        <v>1.944</v>
      </c>
      <c r="O167" s="58">
        <v>1.9930000000000001</v>
      </c>
      <c r="P167" s="58">
        <v>2.056</v>
      </c>
      <c r="Q167" s="58">
        <v>1.984</v>
      </c>
      <c r="R167" s="58">
        <v>2.0569999999999999</v>
      </c>
      <c r="S167" s="58">
        <v>2.0739999999999998</v>
      </c>
      <c r="T167" s="58">
        <v>2.1560000000000001</v>
      </c>
      <c r="U167" s="58">
        <v>2.2269999999999999</v>
      </c>
      <c r="V167" s="58">
        <v>2.2050000000000001</v>
      </c>
      <c r="W167" s="58">
        <v>2.1970000000000001</v>
      </c>
      <c r="X167" s="58">
        <v>2.234</v>
      </c>
      <c r="Y167" s="58">
        <v>2.1949999999999998</v>
      </c>
      <c r="Z167" s="58">
        <v>2.21</v>
      </c>
      <c r="AA167" s="949">
        <v>2.242</v>
      </c>
      <c r="AB167" s="949">
        <v>2.2480000000000002</v>
      </c>
      <c r="AC167" s="949">
        <v>2.33</v>
      </c>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c r="IT167" s="58"/>
      <c r="IU167" s="58"/>
    </row>
    <row r="168" spans="1:255" s="840" customFormat="1">
      <c r="A168" s="78" t="s">
        <v>112</v>
      </c>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row>
    <row r="169" spans="1:255" s="840" customFormat="1">
      <c r="A169" s="78" t="s">
        <v>214</v>
      </c>
      <c r="B169" s="58">
        <v>21.805</v>
      </c>
      <c r="C169" s="58">
        <v>23.995999999999999</v>
      </c>
      <c r="D169" s="58">
        <v>26.201000000000001</v>
      </c>
      <c r="E169" s="58">
        <v>26.814</v>
      </c>
      <c r="F169" s="58">
        <v>27.661999999999999</v>
      </c>
      <c r="G169" s="58">
        <v>31.175999999999998</v>
      </c>
      <c r="H169" s="58">
        <v>29.504999999999999</v>
      </c>
      <c r="I169" s="58">
        <v>32.816000000000003</v>
      </c>
      <c r="J169" s="58">
        <v>34.442</v>
      </c>
      <c r="K169" s="58">
        <v>36.468000000000004</v>
      </c>
      <c r="L169" s="58">
        <v>38.167000000000002</v>
      </c>
      <c r="M169" s="58">
        <v>40.127000000000002</v>
      </c>
      <c r="N169" s="58">
        <v>40.335000000000001</v>
      </c>
      <c r="O169" s="58">
        <v>41.301000000000002</v>
      </c>
      <c r="P169" s="58">
        <v>44.179000000000002</v>
      </c>
      <c r="Q169" s="58">
        <v>46.261000000000003</v>
      </c>
      <c r="R169" s="58">
        <v>47.558</v>
      </c>
      <c r="S169" s="58">
        <v>49.277999999999999</v>
      </c>
      <c r="T169" s="58">
        <v>50.872999999999998</v>
      </c>
      <c r="U169" s="58">
        <v>51.393000000000001</v>
      </c>
      <c r="V169" s="58">
        <v>50.896000000000001</v>
      </c>
      <c r="W169" s="58">
        <v>50.753</v>
      </c>
      <c r="X169" s="58">
        <v>51.881999999999998</v>
      </c>
      <c r="Y169" s="58">
        <v>52.658000000000001</v>
      </c>
      <c r="Z169" s="58">
        <v>53.768999999999998</v>
      </c>
      <c r="AA169" s="949">
        <v>51.834000000000003</v>
      </c>
      <c r="AB169" s="949">
        <v>55.101999999999997</v>
      </c>
      <c r="AC169" s="949">
        <v>59.066000000000003</v>
      </c>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c r="IT169" s="58"/>
      <c r="IU169" s="58"/>
    </row>
    <row r="170" spans="1:255" s="840" customFormat="1">
      <c r="A170" s="78" t="s">
        <v>469</v>
      </c>
      <c r="B170" s="58">
        <v>4.694</v>
      </c>
      <c r="C170" s="58">
        <v>4.9139999999999997</v>
      </c>
      <c r="D170" s="58">
        <v>6.01</v>
      </c>
      <c r="E170" s="58">
        <v>6.4169999999999998</v>
      </c>
      <c r="F170" s="58">
        <v>7.1920000000000002</v>
      </c>
      <c r="G170" s="58">
        <v>8.1140000000000008</v>
      </c>
      <c r="H170" s="58">
        <v>7.5730000000000004</v>
      </c>
      <c r="I170" s="58">
        <v>7.4290000000000003</v>
      </c>
      <c r="J170" s="58">
        <v>7.1849999999999996</v>
      </c>
      <c r="K170" s="58">
        <v>7.8559999999999999</v>
      </c>
      <c r="L170" s="58">
        <v>8.4160000000000004</v>
      </c>
      <c r="M170" s="58">
        <v>8.4960000000000004</v>
      </c>
      <c r="N170" s="58">
        <v>8.5380000000000003</v>
      </c>
      <c r="O170" s="58">
        <v>8.6829999999999998</v>
      </c>
      <c r="P170" s="58">
        <v>9.65</v>
      </c>
      <c r="Q170" s="58">
        <v>10.212</v>
      </c>
      <c r="R170" s="58">
        <v>9.984</v>
      </c>
      <c r="S170" s="58">
        <v>10.503</v>
      </c>
      <c r="T170" s="58">
        <v>10.928000000000001</v>
      </c>
      <c r="U170" s="58">
        <v>11.538</v>
      </c>
      <c r="V170" s="58">
        <v>11.201000000000001</v>
      </c>
      <c r="W170" s="58">
        <v>11.646000000000001</v>
      </c>
      <c r="X170" s="58">
        <v>11.765000000000001</v>
      </c>
      <c r="Y170" s="58">
        <v>11.494999999999999</v>
      </c>
      <c r="Z170" s="58">
        <v>11.526</v>
      </c>
      <c r="AA170" s="949">
        <v>11.708</v>
      </c>
      <c r="AB170" s="949">
        <v>11.516999999999999</v>
      </c>
      <c r="AC170" s="949">
        <v>11.808</v>
      </c>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c r="IT170" s="58"/>
      <c r="IU170" s="58"/>
    </row>
    <row r="171" spans="1:255" s="840" customFormat="1">
      <c r="A171" s="78" t="s">
        <v>470</v>
      </c>
      <c r="B171" s="58">
        <v>2.3E-2</v>
      </c>
      <c r="C171" s="58">
        <v>2.4E-2</v>
      </c>
      <c r="D171" s="58">
        <v>3.1E-2</v>
      </c>
      <c r="E171" s="58">
        <v>3.1E-2</v>
      </c>
      <c r="F171" s="58">
        <v>3.5000000000000003E-2</v>
      </c>
      <c r="G171" s="58">
        <v>4.1000000000000002E-2</v>
      </c>
      <c r="H171" s="58">
        <v>3.6999999999999998E-2</v>
      </c>
      <c r="I171" s="58">
        <v>3.6999999999999998E-2</v>
      </c>
      <c r="J171" s="58">
        <v>3.5999999999999997E-2</v>
      </c>
      <c r="K171" s="58">
        <v>3.9E-2</v>
      </c>
      <c r="L171" s="58">
        <v>4.2999999999999997E-2</v>
      </c>
      <c r="M171" s="58">
        <v>4.2999999999999997E-2</v>
      </c>
      <c r="N171" s="58">
        <v>4.3999999999999997E-2</v>
      </c>
      <c r="O171" s="58">
        <v>4.2999999999999997E-2</v>
      </c>
      <c r="P171" s="58">
        <v>4.8000000000000001E-2</v>
      </c>
      <c r="Q171" s="58">
        <v>4.9000000000000002E-2</v>
      </c>
      <c r="R171" s="58">
        <v>4.4999999999999998E-2</v>
      </c>
      <c r="S171" s="58">
        <v>5.1999999999999998E-2</v>
      </c>
      <c r="T171" s="58">
        <v>4.3999999999999997E-2</v>
      </c>
      <c r="U171" s="58">
        <v>0.05</v>
      </c>
      <c r="V171" s="58">
        <v>4.9000000000000002E-2</v>
      </c>
      <c r="W171" s="58">
        <v>4.1000000000000002E-2</v>
      </c>
      <c r="X171" s="58">
        <v>4.5999999999999999E-2</v>
      </c>
      <c r="Y171" s="58">
        <v>4.1000000000000002E-2</v>
      </c>
      <c r="Z171" s="58">
        <v>4.8000000000000001E-2</v>
      </c>
      <c r="AA171" s="949">
        <v>4.3999999999999997E-2</v>
      </c>
      <c r="AB171" s="949">
        <v>3.5000000000000003E-2</v>
      </c>
      <c r="AC171" s="949">
        <v>4.5999999999999999E-2</v>
      </c>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c r="IT171" s="58"/>
      <c r="IU171" s="58"/>
    </row>
    <row r="172" spans="1:255" s="840" customFormat="1">
      <c r="A172" s="78" t="s">
        <v>471</v>
      </c>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c r="AB172"/>
      <c r="AC172"/>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c r="IT172" s="58"/>
      <c r="IU172" s="58"/>
    </row>
    <row r="173" spans="1:255" s="840" customFormat="1">
      <c r="A173" s="78" t="s">
        <v>472</v>
      </c>
      <c r="B173" s="58">
        <v>4.0199999999999996</v>
      </c>
      <c r="C173" s="58">
        <v>4.2309999999999999</v>
      </c>
      <c r="D173" s="58">
        <v>5.2880000000000003</v>
      </c>
      <c r="E173" s="58">
        <v>5.43</v>
      </c>
      <c r="F173" s="58">
        <v>6.1749999999999998</v>
      </c>
      <c r="G173" s="58">
        <v>7.0590000000000002</v>
      </c>
      <c r="H173" s="58">
        <v>6.5190000000000001</v>
      </c>
      <c r="I173" s="58">
        <v>6.3719999999999999</v>
      </c>
      <c r="J173" s="58">
        <v>6.1379999999999999</v>
      </c>
      <c r="K173" s="58">
        <v>6.78</v>
      </c>
      <c r="L173" s="58">
        <v>7.343</v>
      </c>
      <c r="M173" s="58">
        <v>7.4160000000000004</v>
      </c>
      <c r="N173" s="58">
        <v>7.4580000000000002</v>
      </c>
      <c r="O173" s="58">
        <v>7.3410000000000002</v>
      </c>
      <c r="P173" s="58">
        <v>8.2780000000000005</v>
      </c>
      <c r="Q173" s="58">
        <v>7.8609999999999998</v>
      </c>
      <c r="R173" s="58">
        <v>7.9630000000000001</v>
      </c>
      <c r="S173" s="58">
        <v>8.2609999999999992</v>
      </c>
      <c r="T173" s="58">
        <v>8.1769999999999996</v>
      </c>
      <c r="U173" s="58">
        <v>7.9980000000000002</v>
      </c>
      <c r="V173" s="58">
        <v>7.8789999999999996</v>
      </c>
      <c r="W173" s="58">
        <v>7.9720000000000004</v>
      </c>
      <c r="X173" s="58">
        <v>8.0280000000000005</v>
      </c>
      <c r="Y173" s="58">
        <v>8.0489999999999995</v>
      </c>
      <c r="Z173" s="58">
        <v>8.2609999999999992</v>
      </c>
      <c r="AA173" s="949">
        <v>8.4009999999999998</v>
      </c>
      <c r="AB173" s="949">
        <v>8.33</v>
      </c>
      <c r="AC173" s="949">
        <v>9.3859999999999992</v>
      </c>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c r="IT173" s="58"/>
      <c r="IU173" s="58"/>
    </row>
    <row r="174" spans="1:255" s="840" customFormat="1">
      <c r="A174" s="78" t="s">
        <v>473</v>
      </c>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c r="AB174"/>
      <c r="AC174"/>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c r="IT174" s="58"/>
      <c r="IU174" s="58"/>
    </row>
    <row r="175" spans="1:255" s="840" customFormat="1">
      <c r="A175" s="78" t="s">
        <v>474</v>
      </c>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c r="AB175"/>
      <c r="AC175"/>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c r="IT175" s="58"/>
      <c r="IU175" s="58"/>
    </row>
    <row r="176" spans="1:255" s="840" customFormat="1">
      <c r="A176" s="78" t="s">
        <v>475</v>
      </c>
      <c r="B176" s="58">
        <v>4.8000000000000001E-2</v>
      </c>
      <c r="C176" s="58">
        <v>5.0999999999999997E-2</v>
      </c>
      <c r="D176" s="58">
        <v>6.3E-2</v>
      </c>
      <c r="E176" s="58">
        <v>6.4000000000000001E-2</v>
      </c>
      <c r="F176" s="58">
        <v>7.3999999999999996E-2</v>
      </c>
      <c r="G176" s="58">
        <v>8.3000000000000004E-2</v>
      </c>
      <c r="H176" s="58">
        <v>7.8E-2</v>
      </c>
      <c r="I176" s="58">
        <v>7.5999999999999998E-2</v>
      </c>
      <c r="J176" s="58">
        <v>7.3999999999999996E-2</v>
      </c>
      <c r="K176" s="58">
        <v>8.2000000000000003E-2</v>
      </c>
      <c r="L176" s="58">
        <v>8.6999999999999994E-2</v>
      </c>
      <c r="M176" s="58">
        <v>8.7999999999999995E-2</v>
      </c>
      <c r="N176" s="58">
        <v>0.09</v>
      </c>
      <c r="O176" s="58">
        <v>8.6999999999999994E-2</v>
      </c>
      <c r="P176" s="58">
        <v>9.9000000000000005E-2</v>
      </c>
      <c r="Q176" s="58">
        <v>0.18</v>
      </c>
      <c r="R176" s="58">
        <v>0.21299999999999999</v>
      </c>
      <c r="S176" s="58">
        <v>0.16200000000000001</v>
      </c>
      <c r="T176" s="58">
        <v>9.0999999999999998E-2</v>
      </c>
      <c r="U176" s="58">
        <v>0.22500000000000001</v>
      </c>
      <c r="V176" s="58">
        <v>9.7000000000000003E-2</v>
      </c>
      <c r="W176" s="58">
        <v>8.6999999999999994E-2</v>
      </c>
      <c r="X176" s="58">
        <v>0.09</v>
      </c>
      <c r="Y176" s="58">
        <v>8.1000000000000003E-2</v>
      </c>
      <c r="Z176" s="58">
        <v>8.4000000000000005E-2</v>
      </c>
      <c r="AA176" s="949">
        <v>0.08</v>
      </c>
      <c r="AB176" s="949">
        <v>8.2000000000000003E-2</v>
      </c>
      <c r="AC176" s="949">
        <v>8.1000000000000003E-2</v>
      </c>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row>
    <row r="177" spans="1:255" s="840" customFormat="1">
      <c r="A177" s="78" t="s">
        <v>476</v>
      </c>
      <c r="B177" s="58">
        <v>0.60299999999999998</v>
      </c>
      <c r="C177" s="58">
        <v>0.60799999999999998</v>
      </c>
      <c r="D177" s="58">
        <v>0.628</v>
      </c>
      <c r="E177" s="58">
        <v>0.89200000000000002</v>
      </c>
      <c r="F177" s="58">
        <v>0.90800000000000003</v>
      </c>
      <c r="G177" s="58">
        <v>0.93100000000000005</v>
      </c>
      <c r="H177" s="58">
        <v>0.93899999999999995</v>
      </c>
      <c r="I177" s="58">
        <v>0.94399999999999995</v>
      </c>
      <c r="J177" s="58">
        <v>0.93700000000000006</v>
      </c>
      <c r="K177" s="58">
        <v>0.95499999999999996</v>
      </c>
      <c r="L177" s="58">
        <v>0.94299999999999995</v>
      </c>
      <c r="M177" s="58">
        <v>0.94799999999999995</v>
      </c>
      <c r="N177" s="58">
        <v>0.94599999999999995</v>
      </c>
      <c r="O177" s="58">
        <v>1.212</v>
      </c>
      <c r="P177" s="58">
        <v>1.2250000000000001</v>
      </c>
      <c r="Q177" s="58">
        <v>2.1219999999999999</v>
      </c>
      <c r="R177" s="58">
        <v>1.7629999999999999</v>
      </c>
      <c r="S177" s="58">
        <v>2.028</v>
      </c>
      <c r="T177" s="58">
        <v>2.6150000000000002</v>
      </c>
      <c r="U177" s="58">
        <v>3.2650000000000001</v>
      </c>
      <c r="V177" s="58">
        <v>3.1760000000000002</v>
      </c>
      <c r="W177" s="58">
        <v>3.5459999999999998</v>
      </c>
      <c r="X177" s="58">
        <v>3.601</v>
      </c>
      <c r="Y177" s="58">
        <v>3.323</v>
      </c>
      <c r="Z177" s="58">
        <v>3.133</v>
      </c>
      <c r="AA177" s="949">
        <v>3.1829999999999998</v>
      </c>
      <c r="AB177" s="949">
        <v>3.07</v>
      </c>
      <c r="AC177" s="949">
        <v>2.2949999999999999</v>
      </c>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row>
    <row r="178" spans="1:255" s="840" customFormat="1">
      <c r="A178" s="78" t="s">
        <v>477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c r="AB178"/>
      <c r="AC17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row>
    <row r="179" spans="1:255" s="840" customFormat="1">
      <c r="A179" s="78" t="s">
        <v>478</v>
      </c>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c r="AB179"/>
      <c r="AC179"/>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row>
    <row r="180" spans="1:255" s="840" customFormat="1">
      <c r="A180" s="78" t="s">
        <v>479</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c r="AB180"/>
      <c r="AC180"/>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row>
    <row r="181" spans="1:255" s="840" customFormat="1">
      <c r="A181" s="78" t="s">
        <v>480</v>
      </c>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c r="AB181"/>
      <c r="AC181"/>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row>
    <row r="182" spans="1:255" s="840" customFormat="1">
      <c r="A182" s="78" t="s">
        <v>481</v>
      </c>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c r="AB182"/>
      <c r="AC182"/>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row>
    <row r="183" spans="1:255" s="840" customFormat="1">
      <c r="A183" s="78" t="s">
        <v>482</v>
      </c>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c r="AB183"/>
      <c r="AC183"/>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row>
    <row r="184" spans="1:255" s="840" customFormat="1">
      <c r="A184" s="78" t="s">
        <v>483</v>
      </c>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c r="AB184"/>
      <c r="AC184"/>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row>
    <row r="185" spans="1:255" s="840" customFormat="1">
      <c r="A185" s="78" t="s">
        <v>484</v>
      </c>
      <c r="B185" s="58">
        <v>0.27700000000000002</v>
      </c>
      <c r="C185" s="58">
        <v>0.29099999999999998</v>
      </c>
      <c r="D185" s="58">
        <v>0.35599999999999998</v>
      </c>
      <c r="E185" s="58">
        <v>0.47199999999999998</v>
      </c>
      <c r="F185" s="58">
        <v>0.42599999999999999</v>
      </c>
      <c r="G185" s="58">
        <v>0.48199999999999998</v>
      </c>
      <c r="H185" s="58">
        <v>0.55600000000000005</v>
      </c>
      <c r="I185" s="58">
        <v>0.70199999999999996</v>
      </c>
      <c r="J185" s="58">
        <v>0.72699999999999998</v>
      </c>
      <c r="K185" s="58">
        <v>0.81799999999999995</v>
      </c>
      <c r="L185" s="58">
        <v>0.82699999999999996</v>
      </c>
      <c r="M185" s="58">
        <v>0.874</v>
      </c>
      <c r="N185" s="58">
        <v>0.878</v>
      </c>
      <c r="O185" s="58">
        <v>0.90500000000000003</v>
      </c>
      <c r="P185" s="58">
        <v>0.88800000000000001</v>
      </c>
      <c r="Q185" s="58">
        <v>0.97599999999999998</v>
      </c>
      <c r="R185" s="58">
        <v>0.98299999999999998</v>
      </c>
      <c r="S185" s="58">
        <v>1.0049999999999999</v>
      </c>
      <c r="T185" s="58">
        <v>1.012</v>
      </c>
      <c r="U185" s="58">
        <v>0.98299999999999998</v>
      </c>
      <c r="V185" s="58">
        <v>0.98799999999999999</v>
      </c>
      <c r="W185" s="58">
        <v>0.97299999999999998</v>
      </c>
      <c r="X185" s="58">
        <v>0.996</v>
      </c>
      <c r="Y185" s="58">
        <v>1.0229999999999999</v>
      </c>
      <c r="Z185" s="58">
        <v>1.0580000000000001</v>
      </c>
      <c r="AA185" s="949">
        <v>1.081</v>
      </c>
      <c r="AB185" s="949">
        <v>1.1240000000000001</v>
      </c>
      <c r="AC185" s="949">
        <v>1.228</v>
      </c>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row>
    <row r="186" spans="1:255" s="840" customFormat="1">
      <c r="A186" s="78" t="s">
        <v>485</v>
      </c>
      <c r="B186" s="58">
        <v>4.1000000000000002E-2</v>
      </c>
      <c r="C186" s="58">
        <v>4.3999999999999997E-2</v>
      </c>
      <c r="D186" s="58">
        <v>5.2999999999999999E-2</v>
      </c>
      <c r="E186" s="58">
        <v>6.8000000000000005E-2</v>
      </c>
      <c r="F186" s="58">
        <v>6.2E-2</v>
      </c>
      <c r="G186" s="58">
        <v>7.0000000000000007E-2</v>
      </c>
      <c r="H186" s="58">
        <v>0.08</v>
      </c>
      <c r="I186" s="58">
        <v>0.10100000000000001</v>
      </c>
      <c r="J186" s="58">
        <v>0.105</v>
      </c>
      <c r="K186" s="58">
        <v>0.11799999999999999</v>
      </c>
      <c r="L186" s="58">
        <v>0.11899999999999999</v>
      </c>
      <c r="M186" s="58">
        <v>0.126</v>
      </c>
      <c r="N186" s="58">
        <v>0.126</v>
      </c>
      <c r="O186" s="58">
        <v>0.13</v>
      </c>
      <c r="P186" s="58">
        <v>0.128</v>
      </c>
      <c r="Q186" s="58">
        <v>0.14299999999999999</v>
      </c>
      <c r="R186" s="58">
        <v>0.156</v>
      </c>
      <c r="S186" s="58">
        <v>0.159</v>
      </c>
      <c r="T186" s="58">
        <v>0.16200000000000001</v>
      </c>
      <c r="U186" s="58">
        <v>0.16400000000000001</v>
      </c>
      <c r="V186" s="58">
        <v>0.16800000000000001</v>
      </c>
      <c r="W186" s="58">
        <v>0.17499999999999999</v>
      </c>
      <c r="X186" s="58">
        <v>0.185</v>
      </c>
      <c r="Y186" s="58">
        <v>0.192</v>
      </c>
      <c r="Z186" s="58">
        <v>0.20300000000000001</v>
      </c>
      <c r="AA186" s="949">
        <v>0.19500000000000001</v>
      </c>
      <c r="AB186" s="949">
        <v>0.21</v>
      </c>
      <c r="AC186" s="949">
        <v>0.23400000000000001</v>
      </c>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row>
    <row r="187" spans="1:255" s="840" customFormat="1">
      <c r="A187" s="78" t="s">
        <v>486</v>
      </c>
      <c r="B187" s="58">
        <v>0.23499999999999999</v>
      </c>
      <c r="C187" s="58">
        <v>0.246</v>
      </c>
      <c r="D187" s="58">
        <v>0.30099999999999999</v>
      </c>
      <c r="E187" s="58">
        <v>0.40200000000000002</v>
      </c>
      <c r="F187" s="58">
        <v>0.36199999999999999</v>
      </c>
      <c r="G187" s="58">
        <v>0.41</v>
      </c>
      <c r="H187" s="58">
        <v>0.47199999999999998</v>
      </c>
      <c r="I187" s="58">
        <v>0.59699999999999998</v>
      </c>
      <c r="J187" s="58">
        <v>0.61899999999999999</v>
      </c>
      <c r="K187" s="58">
        <v>0.69599999999999995</v>
      </c>
      <c r="L187" s="58">
        <v>0.70399999999999996</v>
      </c>
      <c r="M187" s="58">
        <v>0.74399999999999999</v>
      </c>
      <c r="N187" s="58">
        <v>0.748</v>
      </c>
      <c r="O187" s="58">
        <v>0.77100000000000002</v>
      </c>
      <c r="P187" s="58">
        <v>0.75700000000000001</v>
      </c>
      <c r="Q187" s="58">
        <v>0.83</v>
      </c>
      <c r="R187" s="58">
        <v>0.82199999999999995</v>
      </c>
      <c r="S187" s="58">
        <v>0.84199999999999997</v>
      </c>
      <c r="T187" s="58">
        <v>0.84499999999999997</v>
      </c>
      <c r="U187" s="58">
        <v>0.81499999999999995</v>
      </c>
      <c r="V187" s="58">
        <v>0.81599999999999995</v>
      </c>
      <c r="W187" s="58">
        <v>0.79500000000000004</v>
      </c>
      <c r="X187" s="58">
        <v>0.80700000000000005</v>
      </c>
      <c r="Y187" s="58">
        <v>0.82699999999999996</v>
      </c>
      <c r="Z187" s="58">
        <v>0.85099999999999998</v>
      </c>
      <c r="AA187" s="949">
        <v>0.88300000000000001</v>
      </c>
      <c r="AB187" s="949">
        <v>0.91100000000000003</v>
      </c>
      <c r="AC187" s="949">
        <v>0.99099999999999999</v>
      </c>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c r="IT187" s="58"/>
      <c r="IU187" s="58"/>
    </row>
    <row r="188" spans="1:255" s="840" customFormat="1">
      <c r="A188" s="78" t="s">
        <v>487</v>
      </c>
      <c r="B188" s="58">
        <v>1E-3</v>
      </c>
      <c r="C188" s="58">
        <v>1E-3</v>
      </c>
      <c r="D188" s="58">
        <v>2E-3</v>
      </c>
      <c r="E188" s="58">
        <v>2E-3</v>
      </c>
      <c r="F188" s="58">
        <v>2E-3</v>
      </c>
      <c r="G188" s="58">
        <v>2E-3</v>
      </c>
      <c r="H188" s="58">
        <v>3.0000000000000001E-3</v>
      </c>
      <c r="I188" s="58">
        <v>3.0000000000000001E-3</v>
      </c>
      <c r="J188" s="58">
        <v>3.0000000000000001E-3</v>
      </c>
      <c r="K188" s="58">
        <v>4.0000000000000001E-3</v>
      </c>
      <c r="L188" s="58">
        <v>4.0000000000000001E-3</v>
      </c>
      <c r="M188" s="58">
        <v>4.0000000000000001E-3</v>
      </c>
      <c r="N188" s="58">
        <v>4.0000000000000001E-3</v>
      </c>
      <c r="O188" s="58">
        <v>4.0000000000000001E-3</v>
      </c>
      <c r="P188" s="58">
        <v>4.0000000000000001E-3</v>
      </c>
      <c r="Q188" s="58">
        <v>4.0000000000000001E-3</v>
      </c>
      <c r="R188" s="58">
        <v>6.0000000000000001E-3</v>
      </c>
      <c r="S188" s="58">
        <v>4.0000000000000001E-3</v>
      </c>
      <c r="T188" s="58">
        <v>5.0000000000000001E-3</v>
      </c>
      <c r="U188" s="58">
        <v>5.0000000000000001E-3</v>
      </c>
      <c r="V188" s="58">
        <v>4.0000000000000001E-3</v>
      </c>
      <c r="W188" s="58">
        <v>3.0000000000000001E-3</v>
      </c>
      <c r="X188" s="58">
        <v>3.0000000000000001E-3</v>
      </c>
      <c r="Y188" s="58">
        <v>4.0000000000000001E-3</v>
      </c>
      <c r="Z188" s="58">
        <v>3.0000000000000001E-3</v>
      </c>
      <c r="AA188" s="949">
        <v>3.0000000000000001E-3</v>
      </c>
      <c r="AB188" s="949">
        <v>3.0000000000000001E-3</v>
      </c>
      <c r="AC188" s="949">
        <v>3.0000000000000001E-3</v>
      </c>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c r="IT188" s="58"/>
      <c r="IU188" s="58"/>
    </row>
    <row r="189" spans="1:255" s="840" customFormat="1">
      <c r="A189" s="78" t="s">
        <v>488</v>
      </c>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c r="AB189"/>
      <c r="AC189"/>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c r="IT189" s="58"/>
      <c r="IU189" s="58"/>
    </row>
    <row r="190" spans="1:255" s="840" customFormat="1">
      <c r="A190" s="78" t="s">
        <v>489</v>
      </c>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c r="AB190"/>
      <c r="AC190"/>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c r="IT190" s="58"/>
      <c r="IU190" s="58"/>
    </row>
    <row r="191" spans="1:255" s="840" customFormat="1">
      <c r="A191" s="78" t="s">
        <v>490</v>
      </c>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c r="AB191"/>
      <c r="AC191"/>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c r="IT191" s="58"/>
      <c r="IU191" s="58"/>
    </row>
    <row r="192" spans="1:255" s="840" customFormat="1">
      <c r="A192" s="78" t="s">
        <v>491</v>
      </c>
      <c r="B192" s="58">
        <v>4.5540000000000003</v>
      </c>
      <c r="C192" s="58">
        <v>6.3220000000000001</v>
      </c>
      <c r="D192" s="58">
        <v>5.7910000000000004</v>
      </c>
      <c r="E192" s="58">
        <v>5.6210000000000004</v>
      </c>
      <c r="F192" s="58">
        <v>5.3920000000000003</v>
      </c>
      <c r="G192" s="58">
        <v>5.94</v>
      </c>
      <c r="H192" s="58">
        <v>5.0309999999999997</v>
      </c>
      <c r="I192" s="58">
        <v>5.32</v>
      </c>
      <c r="J192" s="58">
        <v>5.6180000000000003</v>
      </c>
      <c r="K192" s="58">
        <v>5.8079999999999998</v>
      </c>
      <c r="L192" s="58">
        <v>6.2690000000000001</v>
      </c>
      <c r="M192" s="58">
        <v>6.8029999999999999</v>
      </c>
      <c r="N192" s="58">
        <v>6.8339999999999996</v>
      </c>
      <c r="O192" s="58">
        <v>7.0460000000000003</v>
      </c>
      <c r="P192" s="58">
        <v>7.6719999999999997</v>
      </c>
      <c r="Q192" s="58">
        <v>7.9729999999999999</v>
      </c>
      <c r="R192" s="58">
        <v>7.8380000000000001</v>
      </c>
      <c r="S192" s="58">
        <v>8.2319999999999993</v>
      </c>
      <c r="T192" s="58">
        <v>8.5530000000000008</v>
      </c>
      <c r="U192" s="58">
        <v>8.5719999999999992</v>
      </c>
      <c r="V192" s="58">
        <v>8.4369999999999994</v>
      </c>
      <c r="W192" s="58">
        <v>8.5709999999999997</v>
      </c>
      <c r="X192" s="58">
        <v>9.0020000000000007</v>
      </c>
      <c r="Y192" s="58">
        <v>9.3849999999999998</v>
      </c>
      <c r="Z192" s="58">
        <v>9.6950000000000003</v>
      </c>
      <c r="AA192" s="949">
        <v>9.4890000000000008</v>
      </c>
      <c r="AB192" s="949">
        <v>10.006</v>
      </c>
      <c r="AC192" s="949">
        <v>10.664999999999999</v>
      </c>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c r="IT192" s="58"/>
      <c r="IU192" s="58"/>
    </row>
    <row r="193" spans="1:255" s="840" customFormat="1">
      <c r="A193" s="78" t="s">
        <v>492</v>
      </c>
      <c r="B193" s="58">
        <v>0.11899999999999999</v>
      </c>
      <c r="C193" s="58">
        <v>0.16200000000000001</v>
      </c>
      <c r="D193" s="58">
        <v>0.14899999999999999</v>
      </c>
      <c r="E193" s="58">
        <v>0.14399999999999999</v>
      </c>
      <c r="F193" s="58">
        <v>0.13900000000000001</v>
      </c>
      <c r="G193" s="58">
        <v>0.153</v>
      </c>
      <c r="H193" s="58">
        <v>0.13300000000000001</v>
      </c>
      <c r="I193" s="58">
        <v>0.14000000000000001</v>
      </c>
      <c r="J193" s="58">
        <v>0.14699999999999999</v>
      </c>
      <c r="K193" s="58">
        <v>0.152</v>
      </c>
      <c r="L193" s="58">
        <v>0.16300000000000001</v>
      </c>
      <c r="M193" s="58">
        <v>0.17699999999999999</v>
      </c>
      <c r="N193" s="58">
        <v>0.17799999999999999</v>
      </c>
      <c r="O193" s="58">
        <v>0.183</v>
      </c>
      <c r="P193" s="58">
        <v>0.19900000000000001</v>
      </c>
      <c r="Q193" s="58">
        <v>0.20200000000000001</v>
      </c>
      <c r="R193" s="58">
        <v>0.217</v>
      </c>
      <c r="S193" s="58">
        <v>1.532</v>
      </c>
      <c r="T193" s="58">
        <v>1.4950000000000001</v>
      </c>
      <c r="U193" s="58">
        <v>1.33</v>
      </c>
      <c r="V193" s="58">
        <v>1.2130000000000001</v>
      </c>
      <c r="W193" s="58">
        <v>1.0609999999999999</v>
      </c>
      <c r="X193" s="58">
        <v>1.03</v>
      </c>
      <c r="Y193" s="58">
        <v>0.999</v>
      </c>
      <c r="Z193" s="58">
        <v>0.96299999999999997</v>
      </c>
      <c r="AA193" s="949">
        <v>0.88400000000000001</v>
      </c>
      <c r="AB193" s="949">
        <v>1.0269999999999999</v>
      </c>
      <c r="AC193" s="949">
        <v>1.0169999999999999</v>
      </c>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c r="IT193" s="58"/>
      <c r="IU193" s="58"/>
    </row>
    <row r="194" spans="1:255" s="840" customFormat="1">
      <c r="A194" s="78" t="s">
        <v>493</v>
      </c>
      <c r="B194" s="58">
        <v>1.0029999999999999</v>
      </c>
      <c r="C194" s="58">
        <v>1.383</v>
      </c>
      <c r="D194" s="58">
        <v>1.27</v>
      </c>
      <c r="E194" s="58">
        <v>1.234</v>
      </c>
      <c r="F194" s="58">
        <v>1.1859999999999999</v>
      </c>
      <c r="G194" s="58">
        <v>1.3049999999999999</v>
      </c>
      <c r="H194" s="58">
        <v>1.113</v>
      </c>
      <c r="I194" s="58">
        <v>1.177</v>
      </c>
      <c r="J194" s="58">
        <v>1.2410000000000001</v>
      </c>
      <c r="K194" s="58">
        <v>1.2829999999999999</v>
      </c>
      <c r="L194" s="58">
        <v>1.381</v>
      </c>
      <c r="M194" s="58">
        <v>1.4970000000000001</v>
      </c>
      <c r="N194" s="58">
        <v>1.506</v>
      </c>
      <c r="O194" s="58">
        <v>1.55</v>
      </c>
      <c r="P194" s="58">
        <v>1.6870000000000001</v>
      </c>
      <c r="Q194" s="58">
        <v>1.8129999999999999</v>
      </c>
      <c r="R194" s="58">
        <v>1.7270000000000001</v>
      </c>
      <c r="S194" s="58">
        <v>0.495</v>
      </c>
      <c r="T194" s="58">
        <v>0.49399999999999999</v>
      </c>
      <c r="U194" s="58">
        <v>0.498</v>
      </c>
      <c r="V194" s="58">
        <v>0.56899999999999995</v>
      </c>
      <c r="W194" s="58">
        <v>0.57099999999999995</v>
      </c>
      <c r="X194" s="58">
        <v>0.58699999999999997</v>
      </c>
      <c r="Y194" s="58">
        <v>0.61799999999999999</v>
      </c>
      <c r="Z194" s="58">
        <v>0.64800000000000002</v>
      </c>
      <c r="AA194" s="949">
        <v>0.58899999999999997</v>
      </c>
      <c r="AB194" s="949">
        <v>0.61399999999999999</v>
      </c>
      <c r="AC194" s="949">
        <v>0.60499999999999998</v>
      </c>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c r="IT194" s="58"/>
      <c r="IU194" s="58"/>
    </row>
    <row r="195" spans="1:255" s="840" customFormat="1">
      <c r="A195" s="78" t="s">
        <v>494</v>
      </c>
      <c r="B195" s="58">
        <v>0.12</v>
      </c>
      <c r="C195" s="58">
        <v>0.16400000000000001</v>
      </c>
      <c r="D195" s="58">
        <v>0.152</v>
      </c>
      <c r="E195" s="58">
        <v>0.14699999999999999</v>
      </c>
      <c r="F195" s="58">
        <v>0.14199999999999999</v>
      </c>
      <c r="G195" s="58">
        <v>0.156</v>
      </c>
      <c r="H195" s="58">
        <v>0.13400000000000001</v>
      </c>
      <c r="I195" s="58">
        <v>0.14199999999999999</v>
      </c>
      <c r="J195" s="58">
        <v>0.14899999999999999</v>
      </c>
      <c r="K195" s="58">
        <v>0.155</v>
      </c>
      <c r="L195" s="58">
        <v>0.16600000000000001</v>
      </c>
      <c r="M195" s="58">
        <v>0.18</v>
      </c>
      <c r="N195" s="58">
        <v>0.18099999999999999</v>
      </c>
      <c r="O195" s="58">
        <v>0.186</v>
      </c>
      <c r="P195" s="58">
        <v>0.20200000000000001</v>
      </c>
      <c r="Q195" s="58">
        <v>0.216</v>
      </c>
      <c r="R195" s="58">
        <v>0.22</v>
      </c>
      <c r="S195" s="58">
        <v>0.23200000000000001</v>
      </c>
      <c r="T195" s="58">
        <v>0.23599999999999999</v>
      </c>
      <c r="U195" s="58">
        <v>0.24299999999999999</v>
      </c>
      <c r="V195" s="58">
        <v>0.254</v>
      </c>
      <c r="W195" s="58">
        <v>0.26</v>
      </c>
      <c r="X195" s="58">
        <v>0.28499999999999998</v>
      </c>
      <c r="Y195" s="58">
        <v>0.29199999999999998</v>
      </c>
      <c r="Z195" s="58">
        <v>0.32200000000000001</v>
      </c>
      <c r="AA195" s="949">
        <v>0.31900000000000001</v>
      </c>
      <c r="AB195" s="949">
        <v>0.377</v>
      </c>
      <c r="AC195" s="949">
        <v>0.42799999999999999</v>
      </c>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c r="IT195" s="58"/>
      <c r="IU195" s="58"/>
    </row>
    <row r="196" spans="1:255" s="840" customFormat="1">
      <c r="A196" s="78" t="s">
        <v>495</v>
      </c>
      <c r="B196" s="58">
        <v>8.9999999999999993E-3</v>
      </c>
      <c r="C196" s="58">
        <v>1.2E-2</v>
      </c>
      <c r="D196" s="58">
        <v>1.0999999999999999E-2</v>
      </c>
      <c r="E196" s="58">
        <v>1.0999999999999999E-2</v>
      </c>
      <c r="F196" s="58">
        <v>1.0999999999999999E-2</v>
      </c>
      <c r="G196" s="58">
        <v>1.2E-2</v>
      </c>
      <c r="H196" s="58">
        <v>1.0999999999999999E-2</v>
      </c>
      <c r="I196" s="58">
        <v>1.0999999999999999E-2</v>
      </c>
      <c r="J196" s="58">
        <v>1.2E-2</v>
      </c>
      <c r="K196" s="58">
        <v>1.2E-2</v>
      </c>
      <c r="L196" s="58">
        <v>1.2E-2</v>
      </c>
      <c r="M196" s="58">
        <v>1.2999999999999999E-2</v>
      </c>
      <c r="N196" s="58">
        <v>1.2999999999999999E-2</v>
      </c>
      <c r="O196" s="58">
        <v>1.4E-2</v>
      </c>
      <c r="P196" s="58">
        <v>1.4999999999999999E-2</v>
      </c>
      <c r="Q196" s="58">
        <v>1.2E-2</v>
      </c>
      <c r="R196" s="58">
        <v>1.2E-2</v>
      </c>
      <c r="S196" s="58">
        <v>1.0999999999999999E-2</v>
      </c>
      <c r="T196" s="58">
        <v>0.01</v>
      </c>
      <c r="U196" s="58">
        <v>0.01</v>
      </c>
      <c r="V196" s="58">
        <v>0.01</v>
      </c>
      <c r="W196" s="58">
        <v>0.01</v>
      </c>
      <c r="X196" s="58">
        <v>0.01</v>
      </c>
      <c r="Y196" s="58">
        <v>0.01</v>
      </c>
      <c r="Z196" s="58">
        <v>1.2E-2</v>
      </c>
      <c r="AA196" s="949">
        <v>1.2999999999999999E-2</v>
      </c>
      <c r="AB196" s="949">
        <v>1.2E-2</v>
      </c>
      <c r="AC196" s="949">
        <v>1.0999999999999999E-2</v>
      </c>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c r="IT196" s="58"/>
      <c r="IU196" s="58"/>
    </row>
    <row r="197" spans="1:255" s="840" customFormat="1">
      <c r="A197" s="78" t="s">
        <v>496</v>
      </c>
      <c r="B197" s="58">
        <v>2.52</v>
      </c>
      <c r="C197" s="58">
        <v>3.5209999999999999</v>
      </c>
      <c r="D197" s="58">
        <v>3.218</v>
      </c>
      <c r="E197" s="58">
        <v>3.1230000000000002</v>
      </c>
      <c r="F197" s="58">
        <v>2.9870000000000001</v>
      </c>
      <c r="G197" s="58">
        <v>3.294</v>
      </c>
      <c r="H197" s="58">
        <v>2.77</v>
      </c>
      <c r="I197" s="58">
        <v>2.9289999999999998</v>
      </c>
      <c r="J197" s="58">
        <v>3.0990000000000002</v>
      </c>
      <c r="K197" s="58">
        <v>3.2040000000000002</v>
      </c>
      <c r="L197" s="58">
        <v>3.4689999999999999</v>
      </c>
      <c r="M197" s="58">
        <v>3.7650000000000001</v>
      </c>
      <c r="N197" s="58">
        <v>3.7810000000000001</v>
      </c>
      <c r="O197" s="58">
        <v>3.9020000000000001</v>
      </c>
      <c r="P197" s="58">
        <v>4.2510000000000003</v>
      </c>
      <c r="Q197" s="58">
        <v>4.3920000000000003</v>
      </c>
      <c r="R197" s="58">
        <v>4.8090000000000002</v>
      </c>
      <c r="S197" s="58">
        <v>5.0720000000000001</v>
      </c>
      <c r="T197" s="58">
        <v>5.3520000000000003</v>
      </c>
      <c r="U197" s="58">
        <v>5.48</v>
      </c>
      <c r="V197" s="58">
        <v>5.3490000000000002</v>
      </c>
      <c r="W197" s="58">
        <v>5.234</v>
      </c>
      <c r="X197" s="58">
        <v>5.5449999999999999</v>
      </c>
      <c r="Y197" s="58">
        <v>5.8460000000000001</v>
      </c>
      <c r="Z197" s="58">
        <v>6.0679999999999996</v>
      </c>
      <c r="AA197" s="949">
        <v>6.0860000000000003</v>
      </c>
      <c r="AB197" s="949">
        <v>6.335</v>
      </c>
      <c r="AC197" s="949">
        <v>6.8</v>
      </c>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c r="IT197" s="58"/>
      <c r="IU197" s="58"/>
    </row>
    <row r="198" spans="1:255" s="840" customFormat="1">
      <c r="A198" s="78" t="s">
        <v>497</v>
      </c>
      <c r="B198" s="58">
        <v>1.6E-2</v>
      </c>
      <c r="C198" s="58">
        <v>2.1999999999999999E-2</v>
      </c>
      <c r="D198" s="58">
        <v>0.02</v>
      </c>
      <c r="E198" s="58">
        <v>1.9E-2</v>
      </c>
      <c r="F198" s="58">
        <v>1.9E-2</v>
      </c>
      <c r="G198" s="58">
        <v>0.02</v>
      </c>
      <c r="H198" s="58">
        <v>1.7999999999999999E-2</v>
      </c>
      <c r="I198" s="58">
        <v>1.9E-2</v>
      </c>
      <c r="J198" s="58">
        <v>0.02</v>
      </c>
      <c r="K198" s="58">
        <v>0.02</v>
      </c>
      <c r="L198" s="58">
        <v>2.1000000000000001E-2</v>
      </c>
      <c r="M198" s="58">
        <v>2.3E-2</v>
      </c>
      <c r="N198" s="58">
        <v>2.3E-2</v>
      </c>
      <c r="O198" s="58">
        <v>2.4E-2</v>
      </c>
      <c r="P198" s="58">
        <v>2.5999999999999999E-2</v>
      </c>
      <c r="Q198" s="58">
        <v>2.8000000000000001E-2</v>
      </c>
      <c r="R198" s="58">
        <v>2.5999999999999999E-2</v>
      </c>
      <c r="S198" s="58">
        <v>0.03</v>
      </c>
      <c r="T198" s="58">
        <v>0.03</v>
      </c>
      <c r="U198" s="58">
        <v>2.4E-2</v>
      </c>
      <c r="V198" s="58">
        <v>0.04</v>
      </c>
      <c r="W198" s="58">
        <v>5.2999999999999999E-2</v>
      </c>
      <c r="X198" s="58">
        <v>4.3999999999999997E-2</v>
      </c>
      <c r="Y198" s="58">
        <v>4.2000000000000003E-2</v>
      </c>
      <c r="Z198" s="58">
        <v>5.0999999999999997E-2</v>
      </c>
      <c r="AA198" s="949">
        <v>3.6999999999999998E-2</v>
      </c>
      <c r="AB198" s="949">
        <v>7.4999999999999997E-2</v>
      </c>
      <c r="AC198" s="949">
        <v>8.2000000000000003E-2</v>
      </c>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c r="IT198" s="58"/>
      <c r="IU198" s="58"/>
    </row>
    <row r="199" spans="1:255" s="840" customFormat="1">
      <c r="A199" s="78" t="s">
        <v>498</v>
      </c>
      <c r="B199" s="58">
        <v>0.72399999999999998</v>
      </c>
      <c r="C199" s="58">
        <v>0.998</v>
      </c>
      <c r="D199" s="58">
        <v>0.91600000000000004</v>
      </c>
      <c r="E199" s="58">
        <v>0.89</v>
      </c>
      <c r="F199" s="58">
        <v>0.85599999999999998</v>
      </c>
      <c r="G199" s="58">
        <v>0.94099999999999995</v>
      </c>
      <c r="H199" s="58">
        <v>0.80300000000000005</v>
      </c>
      <c r="I199" s="58">
        <v>0.85</v>
      </c>
      <c r="J199" s="58">
        <v>0.89500000000000002</v>
      </c>
      <c r="K199" s="58">
        <v>0.92700000000000005</v>
      </c>
      <c r="L199" s="58">
        <v>0.996</v>
      </c>
      <c r="M199" s="58">
        <v>1.081</v>
      </c>
      <c r="N199" s="58">
        <v>1.087</v>
      </c>
      <c r="O199" s="58">
        <v>1.119</v>
      </c>
      <c r="P199" s="58">
        <v>1.218</v>
      </c>
      <c r="Q199" s="58">
        <v>1.232</v>
      </c>
      <c r="R199" s="58">
        <v>0.74099999999999999</v>
      </c>
      <c r="S199" s="58">
        <v>0.76800000000000002</v>
      </c>
      <c r="T199" s="58">
        <v>0.82</v>
      </c>
      <c r="U199" s="58">
        <v>0.871</v>
      </c>
      <c r="V199" s="58">
        <v>0.88700000000000001</v>
      </c>
      <c r="W199" s="58">
        <v>1.2529999999999999</v>
      </c>
      <c r="X199" s="58">
        <v>1.3859999999999999</v>
      </c>
      <c r="Y199" s="58">
        <v>1.468</v>
      </c>
      <c r="Z199" s="58">
        <v>1.512</v>
      </c>
      <c r="AA199" s="949">
        <v>1.4490000000000001</v>
      </c>
      <c r="AB199" s="949">
        <v>1.4610000000000001</v>
      </c>
      <c r="AC199" s="949">
        <v>1.607</v>
      </c>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c r="IT199" s="58"/>
      <c r="IU199" s="58"/>
    </row>
    <row r="200" spans="1:255" s="840" customFormat="1">
      <c r="A200" s="78" t="s">
        <v>499</v>
      </c>
      <c r="B200" s="58"/>
      <c r="C200" s="58"/>
      <c r="D200" s="58"/>
      <c r="E200" s="58"/>
      <c r="F200" s="58"/>
      <c r="G200" s="58"/>
      <c r="H200" s="58"/>
      <c r="I200" s="58"/>
      <c r="J200" s="58"/>
      <c r="K200" s="58"/>
      <c r="L200" s="58"/>
      <c r="M200" s="58"/>
      <c r="N200" s="58"/>
      <c r="O200" s="58"/>
      <c r="P200" s="58"/>
      <c r="Q200" s="58"/>
      <c r="R200" s="58"/>
      <c r="S200" s="58"/>
      <c r="T200" s="58">
        <v>8.0000000000000002E-3</v>
      </c>
      <c r="U200" s="58">
        <v>7.0000000000000001E-3</v>
      </c>
      <c r="V200" s="58">
        <v>7.0000000000000001E-3</v>
      </c>
      <c r="W200" s="58">
        <v>6.0000000000000001E-3</v>
      </c>
      <c r="X200" s="58">
        <v>4.0000000000000001E-3</v>
      </c>
      <c r="Y200" s="58">
        <v>5.0000000000000001E-3</v>
      </c>
      <c r="Z200" s="58">
        <v>1.0999999999999999E-2</v>
      </c>
      <c r="AA200" s="949">
        <v>1.6E-2</v>
      </c>
      <c r="AB200" s="949">
        <v>1.2E-2</v>
      </c>
      <c r="AC200" s="949">
        <v>7.0000000000000001E-3</v>
      </c>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c r="IT200" s="58"/>
      <c r="IU200" s="58"/>
    </row>
    <row r="201" spans="1:255" s="840" customFormat="1">
      <c r="A201" s="78" t="s">
        <v>500</v>
      </c>
      <c r="B201" s="58">
        <v>4.2999999999999997E-2</v>
      </c>
      <c r="C201" s="58">
        <v>0.06</v>
      </c>
      <c r="D201" s="58">
        <v>5.5E-2</v>
      </c>
      <c r="E201" s="58">
        <v>5.2999999999999999E-2</v>
      </c>
      <c r="F201" s="58">
        <v>5.1999999999999998E-2</v>
      </c>
      <c r="G201" s="58">
        <v>5.7000000000000002E-2</v>
      </c>
      <c r="H201" s="58">
        <v>4.9000000000000002E-2</v>
      </c>
      <c r="I201" s="58">
        <v>5.1999999999999998E-2</v>
      </c>
      <c r="J201" s="58">
        <v>5.5E-2</v>
      </c>
      <c r="K201" s="58">
        <v>5.6000000000000001E-2</v>
      </c>
      <c r="L201" s="58">
        <v>6.0999999999999999E-2</v>
      </c>
      <c r="M201" s="58">
        <v>6.6000000000000003E-2</v>
      </c>
      <c r="N201" s="58">
        <v>6.5000000000000002E-2</v>
      </c>
      <c r="O201" s="58">
        <v>6.8000000000000005E-2</v>
      </c>
      <c r="P201" s="58">
        <v>7.2999999999999995E-2</v>
      </c>
      <c r="Q201" s="58">
        <v>7.8E-2</v>
      </c>
      <c r="R201" s="58">
        <v>8.6999999999999994E-2</v>
      </c>
      <c r="S201" s="58">
        <v>9.0999999999999998E-2</v>
      </c>
      <c r="T201" s="58">
        <v>0.108</v>
      </c>
      <c r="U201" s="58">
        <v>0.108</v>
      </c>
      <c r="V201" s="58">
        <v>0.107</v>
      </c>
      <c r="W201" s="58">
        <v>0.121</v>
      </c>
      <c r="X201" s="58">
        <v>0.111</v>
      </c>
      <c r="Y201" s="58">
        <v>0.106</v>
      </c>
      <c r="Z201" s="58">
        <v>0.107</v>
      </c>
      <c r="AA201" s="949">
        <v>9.6000000000000002E-2</v>
      </c>
      <c r="AB201" s="949">
        <v>9.2999999999999999E-2</v>
      </c>
      <c r="AC201" s="949">
        <v>0.108</v>
      </c>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c r="IT201" s="58"/>
      <c r="IU201" s="58"/>
    </row>
    <row r="202" spans="1:255" s="840" customFormat="1">
      <c r="A202" s="78" t="s">
        <v>501</v>
      </c>
      <c r="B202" s="58">
        <v>2.5299999999999998</v>
      </c>
      <c r="C202" s="58">
        <v>2.7879999999999998</v>
      </c>
      <c r="D202" s="58">
        <v>3.0950000000000002</v>
      </c>
      <c r="E202" s="58">
        <v>3.427</v>
      </c>
      <c r="F202" s="58">
        <v>3.2679999999999998</v>
      </c>
      <c r="G202" s="58">
        <v>3.8029999999999999</v>
      </c>
      <c r="H202" s="58">
        <v>3.698</v>
      </c>
      <c r="I202" s="58">
        <v>4.66</v>
      </c>
      <c r="J202" s="58">
        <v>5.31</v>
      </c>
      <c r="K202" s="58">
        <v>5.7759999999999998</v>
      </c>
      <c r="L202" s="58">
        <v>5.98</v>
      </c>
      <c r="M202" s="58">
        <v>6.3579999999999997</v>
      </c>
      <c r="N202" s="58">
        <v>6.3920000000000003</v>
      </c>
      <c r="O202" s="58">
        <v>6.5979999999999999</v>
      </c>
      <c r="P202" s="58">
        <v>6.9489999999999998</v>
      </c>
      <c r="Q202" s="58">
        <v>7.3109999999999999</v>
      </c>
      <c r="R202" s="58">
        <v>7.6520000000000001</v>
      </c>
      <c r="S202" s="58">
        <v>8.01</v>
      </c>
      <c r="T202" s="58">
        <v>8.1890000000000001</v>
      </c>
      <c r="U202" s="58">
        <v>8.43</v>
      </c>
      <c r="V202" s="58">
        <v>8.42</v>
      </c>
      <c r="W202" s="58">
        <v>7.9930000000000003</v>
      </c>
      <c r="X202" s="58">
        <v>8.1539999999999999</v>
      </c>
      <c r="Y202" s="58">
        <v>8.6479999999999997</v>
      </c>
      <c r="Z202" s="58">
        <v>8.7590000000000003</v>
      </c>
      <c r="AA202" s="949">
        <v>8.9250000000000007</v>
      </c>
      <c r="AB202" s="949">
        <v>9.5779999999999994</v>
      </c>
      <c r="AC202" s="949">
        <v>10.448</v>
      </c>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c r="IT202" s="58"/>
      <c r="IU202" s="58"/>
    </row>
    <row r="203" spans="1:255" s="840" customFormat="1">
      <c r="A203" s="78" t="s">
        <v>502</v>
      </c>
      <c r="B203" s="58">
        <v>1.996</v>
      </c>
      <c r="C203" s="58">
        <v>2.2029999999999998</v>
      </c>
      <c r="D203" s="58">
        <v>2.4489999999999998</v>
      </c>
      <c r="E203" s="58">
        <v>2.7149999999999999</v>
      </c>
      <c r="F203" s="58">
        <v>2.5870000000000002</v>
      </c>
      <c r="G203" s="58">
        <v>3.0150000000000001</v>
      </c>
      <c r="H203" s="58">
        <v>2.93</v>
      </c>
      <c r="I203" s="58">
        <v>3.6989999999999998</v>
      </c>
      <c r="J203" s="58">
        <v>4.1950000000000003</v>
      </c>
      <c r="K203" s="58">
        <v>4.5679999999999996</v>
      </c>
      <c r="L203" s="58">
        <v>4.734</v>
      </c>
      <c r="M203" s="58">
        <v>5.0359999999999996</v>
      </c>
      <c r="N203" s="58">
        <v>5.0629999999999997</v>
      </c>
      <c r="O203" s="58">
        <v>5.2279999999999998</v>
      </c>
      <c r="P203" s="58">
        <v>5.5090000000000003</v>
      </c>
      <c r="Q203" s="58">
        <v>5.8019999999999996</v>
      </c>
      <c r="R203" s="58">
        <v>6.0659999999999998</v>
      </c>
      <c r="S203" s="58">
        <v>6.367</v>
      </c>
      <c r="T203" s="58">
        <v>6.4969999999999999</v>
      </c>
      <c r="U203" s="58">
        <v>6.7350000000000003</v>
      </c>
      <c r="V203" s="58">
        <v>6.7050000000000001</v>
      </c>
      <c r="W203" s="58">
        <v>6.2670000000000003</v>
      </c>
      <c r="X203" s="58">
        <v>6.3449999999999998</v>
      </c>
      <c r="Y203" s="58">
        <v>6.718</v>
      </c>
      <c r="Z203" s="58">
        <v>6.7640000000000002</v>
      </c>
      <c r="AA203" s="949">
        <v>6.8810000000000002</v>
      </c>
      <c r="AB203" s="949">
        <v>7.4050000000000002</v>
      </c>
      <c r="AC203" s="949">
        <v>8.048</v>
      </c>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c r="IT203" s="58"/>
      <c r="IU203" s="58"/>
    </row>
    <row r="204" spans="1:255" s="840" customFormat="1">
      <c r="A204" s="78" t="s">
        <v>503</v>
      </c>
      <c r="B204" s="58">
        <v>0.36099999999999999</v>
      </c>
      <c r="C204" s="58">
        <v>0.39800000000000002</v>
      </c>
      <c r="D204" s="58">
        <v>0.442</v>
      </c>
      <c r="E204" s="58">
        <v>0.49099999999999999</v>
      </c>
      <c r="F204" s="58">
        <v>0.46700000000000003</v>
      </c>
      <c r="G204" s="58">
        <v>0.54500000000000004</v>
      </c>
      <c r="H204" s="58">
        <v>0.52900000000000003</v>
      </c>
      <c r="I204" s="58">
        <v>0.66900000000000004</v>
      </c>
      <c r="J204" s="58">
        <v>0.75900000000000001</v>
      </c>
      <c r="K204" s="58">
        <v>0.82599999999999996</v>
      </c>
      <c r="L204" s="58">
        <v>0.85599999999999998</v>
      </c>
      <c r="M204" s="58">
        <v>0.91</v>
      </c>
      <c r="N204" s="58">
        <v>0.91500000000000004</v>
      </c>
      <c r="O204" s="58">
        <v>0.94499999999999995</v>
      </c>
      <c r="P204" s="58">
        <v>0.996</v>
      </c>
      <c r="Q204" s="58">
        <v>1.0349999999999999</v>
      </c>
      <c r="R204" s="58">
        <v>1.0620000000000001</v>
      </c>
      <c r="S204" s="58">
        <v>1.1060000000000001</v>
      </c>
      <c r="T204" s="58">
        <v>1.1459999999999999</v>
      </c>
      <c r="U204" s="58">
        <v>1.171</v>
      </c>
      <c r="V204" s="58">
        <v>1.196</v>
      </c>
      <c r="W204" s="58">
        <v>1.1990000000000001</v>
      </c>
      <c r="X204" s="58">
        <v>1.25</v>
      </c>
      <c r="Y204" s="58">
        <v>1.341</v>
      </c>
      <c r="Z204" s="58">
        <v>1.3819999999999999</v>
      </c>
      <c r="AA204" s="949">
        <v>1.4450000000000001</v>
      </c>
      <c r="AB204" s="949">
        <v>1.5169999999999999</v>
      </c>
      <c r="AC204" s="949">
        <v>1.645</v>
      </c>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c r="IT204" s="58"/>
      <c r="IU204" s="58"/>
    </row>
    <row r="205" spans="1:255" s="840" customFormat="1">
      <c r="A205" s="78" t="s">
        <v>504</v>
      </c>
      <c r="B205" s="58">
        <v>5.5E-2</v>
      </c>
      <c r="C205" s="58">
        <v>6.0999999999999999E-2</v>
      </c>
      <c r="D205" s="58">
        <v>6.7000000000000004E-2</v>
      </c>
      <c r="E205" s="58">
        <v>7.3999999999999996E-2</v>
      </c>
      <c r="F205" s="58">
        <v>7.0999999999999994E-2</v>
      </c>
      <c r="G205" s="58">
        <v>8.2000000000000003E-2</v>
      </c>
      <c r="H205" s="58">
        <v>0.08</v>
      </c>
      <c r="I205" s="58">
        <v>0.10100000000000001</v>
      </c>
      <c r="J205" s="58">
        <v>0.113</v>
      </c>
      <c r="K205" s="58">
        <v>0.123</v>
      </c>
      <c r="L205" s="58">
        <v>0.127</v>
      </c>
      <c r="M205" s="58">
        <v>0.13500000000000001</v>
      </c>
      <c r="N205" s="58">
        <v>0.13600000000000001</v>
      </c>
      <c r="O205" s="58">
        <v>0.14099999999999999</v>
      </c>
      <c r="P205" s="58">
        <v>0.14799999999999999</v>
      </c>
      <c r="Q205" s="58">
        <v>0.151</v>
      </c>
      <c r="R205" s="58">
        <v>0.14899999999999999</v>
      </c>
      <c r="S205" s="58">
        <v>0.153</v>
      </c>
      <c r="T205" s="58">
        <v>0.14499999999999999</v>
      </c>
      <c r="U205" s="58">
        <v>0.13200000000000001</v>
      </c>
      <c r="V205" s="58">
        <v>0.13600000000000001</v>
      </c>
      <c r="W205" s="58">
        <v>0.156</v>
      </c>
      <c r="X205" s="58">
        <v>0.15</v>
      </c>
      <c r="Y205" s="58">
        <v>0.15</v>
      </c>
      <c r="Z205" s="58">
        <v>0.153</v>
      </c>
      <c r="AA205" s="949">
        <v>0.14899999999999999</v>
      </c>
      <c r="AB205" s="949">
        <v>0.161</v>
      </c>
      <c r="AC205" s="949">
        <v>0.188</v>
      </c>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c r="ID205" s="58"/>
      <c r="IE205" s="58"/>
      <c r="IF205" s="58"/>
      <c r="IG205" s="58"/>
      <c r="IH205" s="58"/>
      <c r="II205" s="58"/>
      <c r="IJ205" s="58"/>
      <c r="IK205" s="58"/>
      <c r="IL205" s="58"/>
      <c r="IM205" s="58"/>
      <c r="IN205" s="58"/>
      <c r="IO205" s="58"/>
      <c r="IP205" s="58"/>
      <c r="IQ205" s="58"/>
      <c r="IR205" s="58"/>
      <c r="IS205" s="58"/>
      <c r="IT205" s="58"/>
      <c r="IU205" s="58"/>
    </row>
    <row r="206" spans="1:255" s="840" customFormat="1">
      <c r="A206" s="78" t="s">
        <v>505</v>
      </c>
      <c r="B206" s="58">
        <v>8.6999999999999994E-2</v>
      </c>
      <c r="C206" s="58">
        <v>9.5000000000000001E-2</v>
      </c>
      <c r="D206" s="58">
        <v>0.106</v>
      </c>
      <c r="E206" s="58">
        <v>0.11600000000000001</v>
      </c>
      <c r="F206" s="58">
        <v>0.112</v>
      </c>
      <c r="G206" s="58">
        <v>0.129</v>
      </c>
      <c r="H206" s="58">
        <v>0.127</v>
      </c>
      <c r="I206" s="58">
        <v>0.158</v>
      </c>
      <c r="J206" s="58">
        <v>0.17899999999999999</v>
      </c>
      <c r="K206" s="58">
        <v>0.19400000000000001</v>
      </c>
      <c r="L206" s="58">
        <v>0.2</v>
      </c>
      <c r="M206" s="58">
        <v>0.21299999999999999</v>
      </c>
      <c r="N206" s="58">
        <v>0.214</v>
      </c>
      <c r="O206" s="58">
        <v>0.221</v>
      </c>
      <c r="P206" s="58">
        <v>0.23300000000000001</v>
      </c>
      <c r="Q206" s="58">
        <v>0.26200000000000001</v>
      </c>
      <c r="R206" s="58">
        <v>0.311</v>
      </c>
      <c r="S206" s="58">
        <v>0.32100000000000001</v>
      </c>
      <c r="T206" s="58">
        <v>0.33100000000000002</v>
      </c>
      <c r="U206" s="58">
        <v>0.32800000000000001</v>
      </c>
      <c r="V206" s="58">
        <v>0.315</v>
      </c>
      <c r="W206" s="58">
        <v>0.30099999999999999</v>
      </c>
      <c r="X206" s="58">
        <v>0.32600000000000001</v>
      </c>
      <c r="Y206" s="58">
        <v>0.34</v>
      </c>
      <c r="Z206" s="58">
        <v>0.35399999999999998</v>
      </c>
      <c r="AA206" s="949">
        <v>0.34899999999999998</v>
      </c>
      <c r="AB206" s="949">
        <v>0.36899999999999999</v>
      </c>
      <c r="AC206" s="949">
        <v>0.40300000000000002</v>
      </c>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c r="ID206" s="58"/>
      <c r="IE206" s="58"/>
      <c r="IF206" s="58"/>
      <c r="IG206" s="58"/>
      <c r="IH206" s="58"/>
      <c r="II206" s="58"/>
      <c r="IJ206" s="58"/>
      <c r="IK206" s="58"/>
      <c r="IL206" s="58"/>
      <c r="IM206" s="58"/>
      <c r="IN206" s="58"/>
      <c r="IO206" s="58"/>
      <c r="IP206" s="58"/>
      <c r="IQ206" s="58"/>
      <c r="IR206" s="58"/>
      <c r="IS206" s="58"/>
      <c r="IT206" s="58"/>
      <c r="IU206" s="58"/>
    </row>
    <row r="207" spans="1:255" s="840" customFormat="1">
      <c r="A207" s="78" t="s">
        <v>506</v>
      </c>
      <c r="B207" s="58"/>
      <c r="C207" s="58"/>
      <c r="D207" s="58"/>
      <c r="E207" s="58"/>
      <c r="F207" s="58"/>
      <c r="G207" s="58">
        <v>1E-3</v>
      </c>
      <c r="H207" s="58">
        <v>1E-3</v>
      </c>
      <c r="I207" s="58">
        <v>1E-3</v>
      </c>
      <c r="J207" s="58">
        <v>1E-3</v>
      </c>
      <c r="K207" s="58">
        <v>1E-3</v>
      </c>
      <c r="L207" s="58">
        <v>1E-3</v>
      </c>
      <c r="M207" s="58">
        <v>1E-3</v>
      </c>
      <c r="N207" s="58">
        <v>1E-3</v>
      </c>
      <c r="O207" s="58">
        <v>1E-3</v>
      </c>
      <c r="P207" s="58">
        <v>1E-3</v>
      </c>
      <c r="Q207" s="58"/>
      <c r="R207" s="58"/>
      <c r="S207" s="58"/>
      <c r="T207" s="58"/>
      <c r="U207" s="58"/>
      <c r="V207" s="58">
        <v>3.0000000000000001E-3</v>
      </c>
      <c r="W207" s="58">
        <v>8.9999999999999993E-3</v>
      </c>
      <c r="X207" s="58">
        <v>1.2E-2</v>
      </c>
      <c r="Y207" s="58">
        <v>0.02</v>
      </c>
      <c r="Z207" s="58">
        <v>2.5000000000000001E-2</v>
      </c>
      <c r="AA207" s="949">
        <v>2.5999999999999999E-2</v>
      </c>
      <c r="AB207" s="949">
        <v>3.9E-2</v>
      </c>
      <c r="AC207" s="949">
        <v>7.2999999999999995E-2</v>
      </c>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c r="ID207" s="58"/>
      <c r="IE207" s="58"/>
      <c r="IF207" s="58"/>
      <c r="IG207" s="58"/>
      <c r="IH207" s="58"/>
      <c r="II207" s="58"/>
      <c r="IJ207" s="58"/>
      <c r="IK207" s="58"/>
      <c r="IL207" s="58"/>
      <c r="IM207" s="58"/>
      <c r="IN207" s="58"/>
      <c r="IO207" s="58"/>
      <c r="IP207" s="58"/>
      <c r="IQ207" s="58"/>
      <c r="IR207" s="58"/>
      <c r="IS207" s="58"/>
      <c r="IT207" s="58"/>
      <c r="IU207" s="58"/>
    </row>
    <row r="208" spans="1:255" s="840" customFormat="1">
      <c r="A208" s="78" t="s">
        <v>507</v>
      </c>
      <c r="B208" s="58">
        <v>3.1E-2</v>
      </c>
      <c r="C208" s="58">
        <v>3.1E-2</v>
      </c>
      <c r="D208" s="58">
        <v>3.1E-2</v>
      </c>
      <c r="E208" s="58">
        <v>3.1E-2</v>
      </c>
      <c r="F208" s="58">
        <v>3.1E-2</v>
      </c>
      <c r="G208" s="58">
        <v>3.1E-2</v>
      </c>
      <c r="H208" s="58">
        <v>3.2000000000000001E-2</v>
      </c>
      <c r="I208" s="58">
        <v>3.2000000000000001E-2</v>
      </c>
      <c r="J208" s="58">
        <v>6.3E-2</v>
      </c>
      <c r="K208" s="58">
        <v>6.4000000000000001E-2</v>
      </c>
      <c r="L208" s="58">
        <v>6.2E-2</v>
      </c>
      <c r="M208" s="58">
        <v>6.3E-2</v>
      </c>
      <c r="N208" s="58">
        <v>6.3E-2</v>
      </c>
      <c r="O208" s="58">
        <v>6.2E-2</v>
      </c>
      <c r="P208" s="58">
        <v>6.2E-2</v>
      </c>
      <c r="Q208" s="58">
        <v>6.0999999999999999E-2</v>
      </c>
      <c r="R208" s="58">
        <v>6.5000000000000002E-2</v>
      </c>
      <c r="S208" s="58">
        <v>6.4000000000000001E-2</v>
      </c>
      <c r="T208" s="58">
        <v>7.0999999999999994E-2</v>
      </c>
      <c r="U208" s="58">
        <v>6.3E-2</v>
      </c>
      <c r="V208" s="58">
        <v>6.4000000000000001E-2</v>
      </c>
      <c r="W208" s="58">
        <v>6.0999999999999999E-2</v>
      </c>
      <c r="X208" s="58">
        <v>7.0999999999999994E-2</v>
      </c>
      <c r="Y208" s="58">
        <v>7.9000000000000001E-2</v>
      </c>
      <c r="Z208" s="58">
        <v>8.1000000000000003E-2</v>
      </c>
      <c r="AA208" s="949">
        <v>7.4999999999999997E-2</v>
      </c>
      <c r="AB208" s="949">
        <v>8.6999999999999994E-2</v>
      </c>
      <c r="AC208" s="949">
        <v>9.0999999999999998E-2</v>
      </c>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c r="ID208" s="58"/>
      <c r="IE208" s="58"/>
      <c r="IF208" s="58"/>
      <c r="IG208" s="58"/>
      <c r="IH208" s="58"/>
      <c r="II208" s="58"/>
      <c r="IJ208" s="58"/>
      <c r="IK208" s="58"/>
      <c r="IL208" s="58"/>
      <c r="IM208" s="58"/>
      <c r="IN208" s="58"/>
      <c r="IO208" s="58"/>
      <c r="IP208" s="58"/>
      <c r="IQ208" s="58"/>
      <c r="IR208" s="58"/>
      <c r="IS208" s="58"/>
      <c r="IT208" s="58"/>
      <c r="IU208" s="58"/>
    </row>
    <row r="209" spans="1:255" s="840" customFormat="1">
      <c r="A209" s="78" t="s">
        <v>508</v>
      </c>
      <c r="B209" s="58">
        <v>1.744</v>
      </c>
      <c r="C209" s="58">
        <v>1.9219999999999999</v>
      </c>
      <c r="D209" s="58">
        <v>2.1339999999999999</v>
      </c>
      <c r="E209" s="58">
        <v>1.84</v>
      </c>
      <c r="F209" s="58">
        <v>2.2450000000000001</v>
      </c>
      <c r="G209" s="58">
        <v>2.754</v>
      </c>
      <c r="H209" s="58">
        <v>2.8540000000000001</v>
      </c>
      <c r="I209" s="58">
        <v>3.1840000000000002</v>
      </c>
      <c r="J209" s="58">
        <v>3.4169999999999998</v>
      </c>
      <c r="K209" s="58">
        <v>3.6269999999999998</v>
      </c>
      <c r="L209" s="58">
        <v>3.4980000000000002</v>
      </c>
      <c r="M209" s="58">
        <v>3.81</v>
      </c>
      <c r="N209" s="58">
        <v>3.8319999999999999</v>
      </c>
      <c r="O209" s="58">
        <v>3.899</v>
      </c>
      <c r="P209" s="58">
        <v>4.0279999999999996</v>
      </c>
      <c r="Q209" s="58">
        <v>4.1900000000000004</v>
      </c>
      <c r="R209" s="58">
        <v>4.7359999999999998</v>
      </c>
      <c r="S209" s="58">
        <v>4.8360000000000003</v>
      </c>
      <c r="T209" s="58">
        <v>4.9539999999999997</v>
      </c>
      <c r="U209" s="58">
        <v>4.7809999999999997</v>
      </c>
      <c r="V209" s="58">
        <v>4.7110000000000003</v>
      </c>
      <c r="W209" s="58">
        <v>4.5890000000000004</v>
      </c>
      <c r="X209" s="58">
        <v>4.7300000000000004</v>
      </c>
      <c r="Y209" s="58">
        <v>4.95</v>
      </c>
      <c r="Z209" s="58">
        <v>5.1310000000000002</v>
      </c>
      <c r="AA209" s="949">
        <v>4.9779999999999998</v>
      </c>
      <c r="AB209" s="949">
        <v>5.4130000000000003</v>
      </c>
      <c r="AC209" s="949">
        <v>6.0039999999999996</v>
      </c>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c r="ID209" s="58"/>
      <c r="IE209" s="58"/>
      <c r="IF209" s="58"/>
      <c r="IG209" s="58"/>
      <c r="IH209" s="58"/>
      <c r="II209" s="58"/>
      <c r="IJ209" s="58"/>
      <c r="IK209" s="58"/>
      <c r="IL209" s="58"/>
      <c r="IM209" s="58"/>
      <c r="IN209" s="58"/>
      <c r="IO209" s="58"/>
      <c r="IP209" s="58"/>
      <c r="IQ209" s="58"/>
      <c r="IR209" s="58"/>
      <c r="IS209" s="58"/>
      <c r="IT209" s="58"/>
      <c r="IU209" s="58"/>
    </row>
    <row r="210" spans="1:255" s="840" customFormat="1">
      <c r="A210" s="78" t="s">
        <v>509</v>
      </c>
      <c r="B210" s="58">
        <v>0.18</v>
      </c>
      <c r="C210" s="58">
        <v>0.19800000000000001</v>
      </c>
      <c r="D210" s="58">
        <v>0.219</v>
      </c>
      <c r="E210" s="58">
        <v>0.19</v>
      </c>
      <c r="F210" s="58">
        <v>0.23100000000000001</v>
      </c>
      <c r="G210" s="58">
        <v>0.28199999999999997</v>
      </c>
      <c r="H210" s="58">
        <v>0.29199999999999998</v>
      </c>
      <c r="I210" s="58">
        <v>0.32600000000000001</v>
      </c>
      <c r="J210" s="58">
        <v>0.34899999999999998</v>
      </c>
      <c r="K210" s="58">
        <v>0.371</v>
      </c>
      <c r="L210" s="58">
        <v>0.35699999999999998</v>
      </c>
      <c r="M210" s="58">
        <v>0.38900000000000001</v>
      </c>
      <c r="N210" s="58">
        <v>0.39200000000000002</v>
      </c>
      <c r="O210" s="58">
        <v>0.39800000000000002</v>
      </c>
      <c r="P210" s="58">
        <v>0.41099999999999998</v>
      </c>
      <c r="Q210" s="58">
        <v>0.40100000000000002</v>
      </c>
      <c r="R210" s="58">
        <v>0.44900000000000001</v>
      </c>
      <c r="S210" s="58">
        <v>0.42899999999999999</v>
      </c>
      <c r="T210" s="58">
        <v>0.45600000000000002</v>
      </c>
      <c r="U210" s="58">
        <v>0.432</v>
      </c>
      <c r="V210" s="58">
        <v>0.39100000000000001</v>
      </c>
      <c r="W210" s="58">
        <v>0.376</v>
      </c>
      <c r="X210" s="58">
        <v>0.40699999999999997</v>
      </c>
      <c r="Y210" s="58">
        <v>0.45</v>
      </c>
      <c r="Z210" s="58">
        <v>0.46</v>
      </c>
      <c r="AA210" s="949">
        <v>0.42899999999999999</v>
      </c>
      <c r="AB210" s="949">
        <v>0.47099999999999997</v>
      </c>
      <c r="AC210" s="949">
        <v>0.60199999999999998</v>
      </c>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c r="ID210" s="58"/>
      <c r="IE210" s="58"/>
      <c r="IF210" s="58"/>
      <c r="IG210" s="58"/>
      <c r="IH210" s="58"/>
      <c r="II210" s="58"/>
      <c r="IJ210" s="58"/>
      <c r="IK210" s="58"/>
      <c r="IL210" s="58"/>
      <c r="IM210" s="58"/>
      <c r="IN210" s="58"/>
      <c r="IO210" s="58"/>
      <c r="IP210" s="58"/>
      <c r="IQ210" s="58"/>
      <c r="IR210" s="58"/>
      <c r="IS210" s="58"/>
      <c r="IT210" s="58"/>
      <c r="IU210" s="58"/>
    </row>
    <row r="211" spans="1:255" s="840" customFormat="1">
      <c r="A211" s="78" t="s">
        <v>510</v>
      </c>
      <c r="B211" s="58">
        <v>0.999</v>
      </c>
      <c r="C211" s="58">
        <v>1.1020000000000001</v>
      </c>
      <c r="D211" s="58">
        <v>1.222</v>
      </c>
      <c r="E211" s="58">
        <v>1.054</v>
      </c>
      <c r="F211" s="58">
        <v>1.2849999999999999</v>
      </c>
      <c r="G211" s="58">
        <v>1.575</v>
      </c>
      <c r="H211" s="58">
        <v>1.633</v>
      </c>
      <c r="I211" s="58">
        <v>1.821</v>
      </c>
      <c r="J211" s="58">
        <v>1.954</v>
      </c>
      <c r="K211" s="58">
        <v>2.0739999999999998</v>
      </c>
      <c r="L211" s="58">
        <v>2.0009999999999999</v>
      </c>
      <c r="M211" s="58">
        <v>2.1789999999999998</v>
      </c>
      <c r="N211" s="58">
        <v>2.1920000000000002</v>
      </c>
      <c r="O211" s="58">
        <v>2.23</v>
      </c>
      <c r="P211" s="58">
        <v>2.3039999999999998</v>
      </c>
      <c r="Q211" s="58">
        <v>2.4550000000000001</v>
      </c>
      <c r="R211" s="58">
        <v>2.83</v>
      </c>
      <c r="S211" s="58">
        <v>2.859</v>
      </c>
      <c r="T211" s="58">
        <v>2.92</v>
      </c>
      <c r="U211" s="58">
        <v>2.69</v>
      </c>
      <c r="V211" s="58">
        <v>2.6230000000000002</v>
      </c>
      <c r="W211" s="58">
        <v>2.5870000000000002</v>
      </c>
      <c r="X211" s="58">
        <v>2.6579999999999999</v>
      </c>
      <c r="Y211" s="58">
        <v>2.7650000000000001</v>
      </c>
      <c r="Z211" s="58">
        <v>2.9060000000000001</v>
      </c>
      <c r="AA211" s="949">
        <v>2.7469999999999999</v>
      </c>
      <c r="AB211" s="949">
        <v>3.0739999999999998</v>
      </c>
      <c r="AC211" s="949">
        <v>3.3420000000000001</v>
      </c>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c r="ID211" s="58"/>
      <c r="IE211" s="58"/>
      <c r="IF211" s="58"/>
      <c r="IG211" s="58"/>
      <c r="IH211" s="58"/>
      <c r="II211" s="58"/>
      <c r="IJ211" s="58"/>
      <c r="IK211" s="58"/>
      <c r="IL211" s="58"/>
      <c r="IM211" s="58"/>
      <c r="IN211" s="58"/>
      <c r="IO211" s="58"/>
      <c r="IP211" s="58"/>
      <c r="IQ211" s="58"/>
      <c r="IR211" s="58"/>
      <c r="IS211" s="58"/>
      <c r="IT211" s="58"/>
      <c r="IU211" s="58"/>
    </row>
    <row r="212" spans="1:255" s="840" customFormat="1">
      <c r="A212" s="78" t="s">
        <v>511</v>
      </c>
      <c r="B212" s="58">
        <v>0.26</v>
      </c>
      <c r="C212" s="58">
        <v>0.28599999999999998</v>
      </c>
      <c r="D212" s="58">
        <v>0.31900000000000001</v>
      </c>
      <c r="E212" s="58">
        <v>0.27400000000000002</v>
      </c>
      <c r="F212" s="58">
        <v>0.33600000000000002</v>
      </c>
      <c r="G212" s="58">
        <v>0.41299999999999998</v>
      </c>
      <c r="H212" s="58">
        <v>0.42699999999999999</v>
      </c>
      <c r="I212" s="58">
        <v>0.47699999999999998</v>
      </c>
      <c r="J212" s="58">
        <v>0.51300000000000001</v>
      </c>
      <c r="K212" s="58">
        <v>0.54400000000000004</v>
      </c>
      <c r="L212" s="58">
        <v>0.52500000000000002</v>
      </c>
      <c r="M212" s="58">
        <v>0.57199999999999995</v>
      </c>
      <c r="N212" s="58">
        <v>0.57399999999999995</v>
      </c>
      <c r="O212" s="58">
        <v>0.58499999999999996</v>
      </c>
      <c r="P212" s="58">
        <v>0.60399999999999998</v>
      </c>
      <c r="Q212" s="58">
        <v>0.61699999999999999</v>
      </c>
      <c r="R212" s="58">
        <v>0.65900000000000003</v>
      </c>
      <c r="S212" s="58">
        <v>0.72199999999999998</v>
      </c>
      <c r="T212" s="58">
        <v>0.73599999999999999</v>
      </c>
      <c r="U212" s="58">
        <v>0.79100000000000004</v>
      </c>
      <c r="V212" s="58">
        <v>0.80800000000000005</v>
      </c>
      <c r="W212" s="58">
        <v>0.753</v>
      </c>
      <c r="X212" s="58">
        <v>0.78100000000000003</v>
      </c>
      <c r="Y212" s="58">
        <v>0.83399999999999996</v>
      </c>
      <c r="Z212" s="58">
        <v>0.85499999999999998</v>
      </c>
      <c r="AA212" s="949">
        <v>0.88800000000000001</v>
      </c>
      <c r="AB212" s="949">
        <v>0.93500000000000005</v>
      </c>
      <c r="AC212" s="949">
        <v>0.997</v>
      </c>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c r="IT212" s="58"/>
      <c r="IU212" s="58"/>
    </row>
    <row r="213" spans="1:255" s="840" customFormat="1">
      <c r="A213" s="78" t="s">
        <v>512</v>
      </c>
      <c r="B213" s="58">
        <v>0.29299999999999998</v>
      </c>
      <c r="C213" s="58">
        <v>0.32300000000000001</v>
      </c>
      <c r="D213" s="58">
        <v>0.36</v>
      </c>
      <c r="E213" s="58">
        <v>0.309</v>
      </c>
      <c r="F213" s="58">
        <v>0.378</v>
      </c>
      <c r="G213" s="58">
        <v>0.46600000000000003</v>
      </c>
      <c r="H213" s="58">
        <v>0.48199999999999998</v>
      </c>
      <c r="I213" s="58">
        <v>0.53800000000000003</v>
      </c>
      <c r="J213" s="58">
        <v>0.57899999999999996</v>
      </c>
      <c r="K213" s="58">
        <v>0.61399999999999999</v>
      </c>
      <c r="L213" s="58">
        <v>0.59199999999999997</v>
      </c>
      <c r="M213" s="58">
        <v>0.64500000000000002</v>
      </c>
      <c r="N213" s="58">
        <v>0.64900000000000002</v>
      </c>
      <c r="O213" s="58">
        <v>0.66</v>
      </c>
      <c r="P213" s="58">
        <v>0.68200000000000005</v>
      </c>
      <c r="Q213" s="58">
        <v>0.69299999999999995</v>
      </c>
      <c r="R213" s="58">
        <v>0.77</v>
      </c>
      <c r="S213" s="58">
        <v>0.79500000000000004</v>
      </c>
      <c r="T213" s="58">
        <v>0.81</v>
      </c>
      <c r="U213" s="58">
        <v>0.83599999999999997</v>
      </c>
      <c r="V213" s="58">
        <v>0.85599999999999998</v>
      </c>
      <c r="W213" s="58">
        <v>0.81299999999999994</v>
      </c>
      <c r="X213" s="58">
        <v>0.82</v>
      </c>
      <c r="Y213" s="58">
        <v>0.82499999999999996</v>
      </c>
      <c r="Z213" s="58">
        <v>0.82899999999999996</v>
      </c>
      <c r="AA213" s="949">
        <v>0.82099999999999995</v>
      </c>
      <c r="AB213" s="949">
        <v>0.83</v>
      </c>
      <c r="AC213" s="949">
        <v>0.91400000000000003</v>
      </c>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c r="ID213" s="58"/>
      <c r="IE213" s="58"/>
      <c r="IF213" s="58"/>
      <c r="IG213" s="58"/>
      <c r="IH213" s="58"/>
      <c r="II213" s="58"/>
      <c r="IJ213" s="58"/>
      <c r="IK213" s="58"/>
      <c r="IL213" s="58"/>
      <c r="IM213" s="58"/>
      <c r="IN213" s="58"/>
      <c r="IO213" s="58"/>
      <c r="IP213" s="58"/>
      <c r="IQ213" s="58"/>
      <c r="IR213" s="58"/>
      <c r="IS213" s="58"/>
      <c r="IT213" s="58"/>
      <c r="IU213" s="58"/>
    </row>
    <row r="214" spans="1:255" s="840" customFormat="1">
      <c r="A214" s="78" t="s">
        <v>513</v>
      </c>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c r="AB214"/>
      <c r="AC214"/>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c r="ID214" s="58"/>
      <c r="IE214" s="58"/>
      <c r="IF214" s="58"/>
      <c r="IG214" s="58"/>
      <c r="IH214" s="58"/>
      <c r="II214" s="58"/>
      <c r="IJ214" s="58"/>
      <c r="IK214" s="58"/>
      <c r="IL214" s="58"/>
      <c r="IM214" s="58"/>
      <c r="IN214" s="58"/>
      <c r="IO214" s="58"/>
      <c r="IP214" s="58"/>
      <c r="IQ214" s="58"/>
      <c r="IR214" s="58"/>
      <c r="IS214" s="58"/>
      <c r="IT214" s="58"/>
      <c r="IU214" s="58"/>
    </row>
    <row r="215" spans="1:255" s="840" customFormat="1">
      <c r="A215" s="78" t="s">
        <v>514</v>
      </c>
      <c r="B215" s="58">
        <v>1.0999999999999999E-2</v>
      </c>
      <c r="C215" s="58">
        <v>1.2999999999999999E-2</v>
      </c>
      <c r="D215" s="58">
        <v>1.4E-2</v>
      </c>
      <c r="E215" s="58">
        <v>1.2E-2</v>
      </c>
      <c r="F215" s="58">
        <v>1.4999999999999999E-2</v>
      </c>
      <c r="G215" s="58">
        <v>1.7999999999999999E-2</v>
      </c>
      <c r="H215" s="58">
        <v>0.02</v>
      </c>
      <c r="I215" s="58">
        <v>2.1999999999999999E-2</v>
      </c>
      <c r="J215" s="58">
        <v>2.3E-2</v>
      </c>
      <c r="K215" s="58">
        <v>2.4E-2</v>
      </c>
      <c r="L215" s="58">
        <v>2.3E-2</v>
      </c>
      <c r="M215" s="58">
        <v>2.5000000000000001E-2</v>
      </c>
      <c r="N215" s="58">
        <v>2.5000000000000001E-2</v>
      </c>
      <c r="O215" s="58">
        <v>2.5999999999999999E-2</v>
      </c>
      <c r="P215" s="58">
        <v>2.7E-2</v>
      </c>
      <c r="Q215" s="58">
        <v>2.4E-2</v>
      </c>
      <c r="R215" s="58">
        <v>2.8000000000000001E-2</v>
      </c>
      <c r="S215" s="58">
        <v>3.1E-2</v>
      </c>
      <c r="T215" s="58">
        <v>3.2000000000000001E-2</v>
      </c>
      <c r="U215" s="58">
        <v>3.2000000000000001E-2</v>
      </c>
      <c r="V215" s="58">
        <v>3.3000000000000002E-2</v>
      </c>
      <c r="W215" s="58">
        <v>5.8000000000000003E-2</v>
      </c>
      <c r="X215" s="58">
        <v>6.4000000000000001E-2</v>
      </c>
      <c r="Y215" s="58">
        <v>7.6999999999999999E-2</v>
      </c>
      <c r="Z215" s="58">
        <v>8.1000000000000003E-2</v>
      </c>
      <c r="AA215" s="949">
        <v>9.2999999999999999E-2</v>
      </c>
      <c r="AB215" s="949">
        <v>0.10299999999999999</v>
      </c>
      <c r="AC215" s="949">
        <v>0.14899999999999999</v>
      </c>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c r="ID215" s="58"/>
      <c r="IE215" s="58"/>
      <c r="IF215" s="58"/>
      <c r="IG215" s="58"/>
      <c r="IH215" s="58"/>
      <c r="II215" s="58"/>
      <c r="IJ215" s="58"/>
      <c r="IK215" s="58"/>
      <c r="IL215" s="58"/>
      <c r="IM215" s="58"/>
      <c r="IN215" s="58"/>
      <c r="IO215" s="58"/>
      <c r="IP215" s="58"/>
      <c r="IQ215" s="58"/>
      <c r="IR215" s="58"/>
      <c r="IS215" s="58"/>
      <c r="IT215" s="58"/>
      <c r="IU215" s="58"/>
    </row>
    <row r="216" spans="1:255" s="840" customFormat="1">
      <c r="A216" s="78" t="s">
        <v>515</v>
      </c>
      <c r="B216" s="58">
        <v>0.14099999999999999</v>
      </c>
      <c r="C216" s="58">
        <v>0.15</v>
      </c>
      <c r="D216" s="58">
        <v>0.16400000000000001</v>
      </c>
      <c r="E216" s="58">
        <v>0.16700000000000001</v>
      </c>
      <c r="F216" s="58">
        <v>0.17299999999999999</v>
      </c>
      <c r="G216" s="58">
        <v>0.19400000000000001</v>
      </c>
      <c r="H216" s="58">
        <v>0.188</v>
      </c>
      <c r="I216" s="58">
        <v>0.21199999999999999</v>
      </c>
      <c r="J216" s="58">
        <v>0.222</v>
      </c>
      <c r="K216" s="58">
        <v>0.23499999999999999</v>
      </c>
      <c r="L216" s="58">
        <v>0.245</v>
      </c>
      <c r="M216" s="58">
        <v>0.25800000000000001</v>
      </c>
      <c r="N216" s="58">
        <v>0.26</v>
      </c>
      <c r="O216" s="58">
        <v>0.25600000000000001</v>
      </c>
      <c r="P216" s="58">
        <v>0.25700000000000001</v>
      </c>
      <c r="Q216" s="58">
        <v>0.253</v>
      </c>
      <c r="R216" s="58">
        <v>0.26700000000000002</v>
      </c>
      <c r="S216" s="58">
        <v>0.253</v>
      </c>
      <c r="T216" s="58">
        <v>0.253</v>
      </c>
      <c r="U216" s="58">
        <v>0.23699999999999999</v>
      </c>
      <c r="V216" s="58">
        <v>0.22600000000000001</v>
      </c>
      <c r="W216" s="58">
        <v>0.22</v>
      </c>
      <c r="X216" s="58">
        <v>0.223</v>
      </c>
      <c r="Y216" s="58">
        <v>0.22900000000000001</v>
      </c>
      <c r="Z216" s="58">
        <v>0.23699999999999999</v>
      </c>
      <c r="AA216" s="949">
        <v>0.56899999999999995</v>
      </c>
      <c r="AB216" s="949">
        <v>0.318</v>
      </c>
      <c r="AC216" s="949">
        <v>0.28699999999999998</v>
      </c>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58"/>
      <c r="ET216" s="58"/>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58"/>
      <c r="GD216" s="58"/>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58"/>
      <c r="HN216" s="58"/>
      <c r="HO216" s="58"/>
      <c r="HP216" s="58"/>
      <c r="HQ216" s="58"/>
      <c r="HR216" s="58"/>
      <c r="HS216" s="58"/>
      <c r="HT216" s="58"/>
      <c r="HU216" s="58"/>
      <c r="HV216" s="58"/>
      <c r="HW216" s="58"/>
      <c r="HX216" s="58"/>
      <c r="HY216" s="58"/>
      <c r="HZ216" s="58"/>
      <c r="IA216" s="58"/>
      <c r="IB216" s="58"/>
      <c r="IC216" s="58"/>
      <c r="ID216" s="58"/>
      <c r="IE216" s="58"/>
      <c r="IF216" s="58"/>
      <c r="IG216" s="58"/>
      <c r="IH216" s="58"/>
      <c r="II216" s="58"/>
      <c r="IJ216" s="58"/>
      <c r="IK216" s="58"/>
      <c r="IL216" s="58"/>
      <c r="IM216" s="58"/>
      <c r="IN216" s="58"/>
      <c r="IO216" s="58"/>
      <c r="IP216" s="58"/>
      <c r="IQ216" s="58"/>
      <c r="IR216" s="58"/>
      <c r="IS216" s="58"/>
      <c r="IT216" s="58"/>
      <c r="IU216" s="58"/>
    </row>
    <row r="217" spans="1:255" s="840" customFormat="1">
      <c r="A217" s="78" t="s">
        <v>516</v>
      </c>
      <c r="B217" s="58">
        <v>8.0000000000000002E-3</v>
      </c>
      <c r="C217" s="58">
        <v>8.9999999999999993E-3</v>
      </c>
      <c r="D217" s="58">
        <v>0.01</v>
      </c>
      <c r="E217" s="58">
        <v>0.01</v>
      </c>
      <c r="F217" s="58">
        <v>0.01</v>
      </c>
      <c r="G217" s="58">
        <v>1.0999999999999999E-2</v>
      </c>
      <c r="H217" s="58">
        <v>1.0999999999999999E-2</v>
      </c>
      <c r="I217" s="58">
        <v>1.2E-2</v>
      </c>
      <c r="J217" s="58">
        <v>1.2999999999999999E-2</v>
      </c>
      <c r="K217" s="58">
        <v>1.2999999999999999E-2</v>
      </c>
      <c r="L217" s="58">
        <v>1.4E-2</v>
      </c>
      <c r="M217" s="58">
        <v>1.4999999999999999E-2</v>
      </c>
      <c r="N217" s="58">
        <v>1.4999999999999999E-2</v>
      </c>
      <c r="O217" s="58">
        <v>1.4999999999999999E-2</v>
      </c>
      <c r="P217" s="58"/>
      <c r="Q217" s="58"/>
      <c r="R217" s="58"/>
      <c r="S217" s="58"/>
      <c r="T217" s="58"/>
      <c r="U217" s="58"/>
      <c r="V217" s="58"/>
      <c r="W217" s="58"/>
      <c r="X217" s="58"/>
      <c r="Y217" s="58"/>
      <c r="Z217" s="58"/>
      <c r="AA217"/>
      <c r="AB217"/>
      <c r="AC217"/>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58"/>
      <c r="EL217" s="58"/>
      <c r="EM217" s="58"/>
      <c r="EN217" s="58"/>
      <c r="EO217" s="58"/>
      <c r="EP217" s="58"/>
      <c r="EQ217" s="58"/>
      <c r="ER217" s="58"/>
      <c r="ES217" s="58"/>
      <c r="ET217" s="58"/>
      <c r="EU217" s="58"/>
      <c r="EV217" s="58"/>
      <c r="EW217" s="58"/>
      <c r="EX217" s="58"/>
      <c r="EY217" s="58"/>
      <c r="EZ217" s="58"/>
      <c r="FA217" s="58"/>
      <c r="FB217" s="58"/>
      <c r="FC217" s="58"/>
      <c r="FD217" s="58"/>
      <c r="FE217" s="58"/>
      <c r="FF217" s="58"/>
      <c r="FG217" s="58"/>
      <c r="FH217" s="58"/>
      <c r="FI217" s="58"/>
      <c r="FJ217" s="58"/>
      <c r="FK217" s="58"/>
      <c r="FL217" s="58"/>
      <c r="FM217" s="58"/>
      <c r="FN217" s="58"/>
      <c r="FO217" s="58"/>
      <c r="FP217" s="58"/>
      <c r="FQ217" s="58"/>
      <c r="FR217" s="58"/>
      <c r="FS217" s="58"/>
      <c r="FT217" s="58"/>
      <c r="FU217" s="58"/>
      <c r="FV217" s="58"/>
      <c r="FW217" s="58"/>
      <c r="FX217" s="58"/>
      <c r="FY217" s="58"/>
      <c r="FZ217" s="58"/>
      <c r="GA217" s="58"/>
      <c r="GB217" s="58"/>
      <c r="GC217" s="58"/>
      <c r="GD217" s="58"/>
      <c r="GE217" s="58"/>
      <c r="GF217" s="58"/>
      <c r="GG217" s="58"/>
      <c r="GH217" s="58"/>
      <c r="GI217" s="58"/>
      <c r="GJ217" s="58"/>
      <c r="GK217" s="58"/>
      <c r="GL217" s="58"/>
      <c r="GM217" s="58"/>
      <c r="GN217" s="58"/>
      <c r="GO217" s="58"/>
      <c r="GP217" s="58"/>
      <c r="GQ217" s="58"/>
      <c r="GR217" s="58"/>
      <c r="GS217" s="58"/>
      <c r="GT217" s="58"/>
      <c r="GU217" s="58"/>
      <c r="GV217" s="58"/>
      <c r="GW217" s="58"/>
      <c r="GX217" s="58"/>
      <c r="GY217" s="58"/>
      <c r="GZ217" s="58"/>
      <c r="HA217" s="58"/>
      <c r="HB217" s="58"/>
      <c r="HC217" s="58"/>
      <c r="HD217" s="58"/>
      <c r="HE217" s="58"/>
      <c r="HF217" s="58"/>
      <c r="HG217" s="58"/>
      <c r="HH217" s="58"/>
      <c r="HI217" s="58"/>
      <c r="HJ217" s="58"/>
      <c r="HK217" s="58"/>
      <c r="HL217" s="58"/>
      <c r="HM217" s="58"/>
      <c r="HN217" s="58"/>
      <c r="HO217" s="58"/>
      <c r="HP217" s="58"/>
      <c r="HQ217" s="58"/>
      <c r="HR217" s="58"/>
      <c r="HS217" s="58"/>
      <c r="HT217" s="58"/>
      <c r="HU217" s="58"/>
      <c r="HV217" s="58"/>
      <c r="HW217" s="58"/>
      <c r="HX217" s="58"/>
      <c r="HY217" s="58"/>
      <c r="HZ217" s="58"/>
      <c r="IA217" s="58"/>
      <c r="IB217" s="58"/>
      <c r="IC217" s="58"/>
      <c r="ID217" s="58"/>
      <c r="IE217" s="58"/>
      <c r="IF217" s="58"/>
      <c r="IG217" s="58"/>
      <c r="IH217" s="58"/>
      <c r="II217" s="58"/>
      <c r="IJ217" s="58"/>
      <c r="IK217" s="58"/>
      <c r="IL217" s="58"/>
      <c r="IM217" s="58"/>
      <c r="IN217" s="58"/>
      <c r="IO217" s="58"/>
      <c r="IP217" s="58"/>
      <c r="IQ217" s="58"/>
      <c r="IR217" s="58"/>
      <c r="IS217" s="58"/>
      <c r="IT217" s="58"/>
      <c r="IU217" s="58"/>
    </row>
    <row r="218" spans="1:255" s="840" customFormat="1">
      <c r="A218" s="78" t="s">
        <v>517</v>
      </c>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c r="AB218"/>
      <c r="AC21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c r="FJ218" s="58"/>
      <c r="FK218" s="58"/>
      <c r="FL218" s="58"/>
      <c r="FM218" s="58"/>
      <c r="FN218" s="58"/>
      <c r="FO218" s="58"/>
      <c r="FP218" s="58"/>
      <c r="FQ218" s="58"/>
      <c r="FR218" s="58"/>
      <c r="FS218" s="58"/>
      <c r="FT218" s="58"/>
      <c r="FU218" s="58"/>
      <c r="FV218" s="58"/>
      <c r="FW218" s="58"/>
      <c r="FX218" s="58"/>
      <c r="FY218" s="58"/>
      <c r="FZ218" s="58"/>
      <c r="GA218" s="58"/>
      <c r="GB218" s="58"/>
      <c r="GC218" s="58"/>
      <c r="GD218" s="58"/>
      <c r="GE218" s="58"/>
      <c r="GF218" s="58"/>
      <c r="GG218" s="58"/>
      <c r="GH218" s="58"/>
      <c r="GI218" s="58"/>
      <c r="GJ218" s="58"/>
      <c r="GK218" s="58"/>
      <c r="GL218" s="58"/>
      <c r="GM218" s="58"/>
      <c r="GN218" s="58"/>
      <c r="GO218" s="58"/>
      <c r="GP218" s="58"/>
      <c r="GQ218" s="58"/>
      <c r="GR218" s="58"/>
      <c r="GS218" s="58"/>
      <c r="GT218" s="58"/>
      <c r="GU218" s="58"/>
      <c r="GV218" s="58"/>
      <c r="GW218" s="58"/>
      <c r="GX218" s="58"/>
      <c r="GY218" s="58"/>
      <c r="GZ218" s="58"/>
      <c r="HA218" s="58"/>
      <c r="HB218" s="58"/>
      <c r="HC218" s="58"/>
      <c r="HD218" s="58"/>
      <c r="HE218" s="58"/>
      <c r="HF218" s="58"/>
      <c r="HG218" s="58"/>
      <c r="HH218" s="58"/>
      <c r="HI218" s="58"/>
      <c r="HJ218" s="58"/>
      <c r="HK218" s="58"/>
      <c r="HL218" s="58"/>
      <c r="HM218" s="58"/>
      <c r="HN218" s="58"/>
      <c r="HO218" s="58"/>
      <c r="HP218" s="58"/>
      <c r="HQ218" s="58"/>
      <c r="HR218" s="58"/>
      <c r="HS218" s="58"/>
      <c r="HT218" s="58"/>
      <c r="HU218" s="58"/>
      <c r="HV218" s="58"/>
      <c r="HW218" s="58"/>
      <c r="HX218" s="58"/>
      <c r="HY218" s="58"/>
      <c r="HZ218" s="58"/>
      <c r="IA218" s="58"/>
      <c r="IB218" s="58"/>
      <c r="IC218" s="58"/>
      <c r="ID218" s="58"/>
      <c r="IE218" s="58"/>
      <c r="IF218" s="58"/>
      <c r="IG218" s="58"/>
      <c r="IH218" s="58"/>
      <c r="II218" s="58"/>
      <c r="IJ218" s="58"/>
      <c r="IK218" s="58"/>
      <c r="IL218" s="58"/>
      <c r="IM218" s="58"/>
      <c r="IN218" s="58"/>
      <c r="IO218" s="58"/>
      <c r="IP218" s="58"/>
      <c r="IQ218" s="58"/>
      <c r="IR218" s="58"/>
      <c r="IS218" s="58"/>
      <c r="IT218" s="58"/>
      <c r="IU218" s="58"/>
    </row>
    <row r="219" spans="1:255" s="840" customFormat="1">
      <c r="A219" s="78" t="s">
        <v>518</v>
      </c>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c r="AB219"/>
      <c r="AC219"/>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c r="ID219" s="58"/>
      <c r="IE219" s="58"/>
      <c r="IF219" s="58"/>
      <c r="IG219" s="58"/>
      <c r="IH219" s="58"/>
      <c r="II219" s="58"/>
      <c r="IJ219" s="58"/>
      <c r="IK219" s="58"/>
      <c r="IL219" s="58"/>
      <c r="IM219" s="58"/>
      <c r="IN219" s="58"/>
      <c r="IO219" s="58"/>
      <c r="IP219" s="58"/>
      <c r="IQ219" s="58"/>
      <c r="IR219" s="58"/>
      <c r="IS219" s="58"/>
      <c r="IT219" s="58"/>
      <c r="IU219" s="58"/>
    </row>
    <row r="220" spans="1:255" s="840" customFormat="1">
      <c r="A220" s="78" t="s">
        <v>519</v>
      </c>
      <c r="B220" s="58">
        <v>0.10299999999999999</v>
      </c>
      <c r="C220" s="58">
        <v>0.11</v>
      </c>
      <c r="D220" s="58">
        <v>0.12</v>
      </c>
      <c r="E220" s="58">
        <v>0.122</v>
      </c>
      <c r="F220" s="58">
        <v>0.127</v>
      </c>
      <c r="G220" s="58">
        <v>0.14299999999999999</v>
      </c>
      <c r="H220" s="58">
        <v>0.13700000000000001</v>
      </c>
      <c r="I220" s="58">
        <v>0.155</v>
      </c>
      <c r="J220" s="58">
        <v>0.16300000000000001</v>
      </c>
      <c r="K220" s="58">
        <v>0.17199999999999999</v>
      </c>
      <c r="L220" s="58">
        <v>0.17899999999999999</v>
      </c>
      <c r="M220" s="58">
        <v>0.189</v>
      </c>
      <c r="N220" s="58">
        <v>0.19</v>
      </c>
      <c r="O220" s="58">
        <v>0.188</v>
      </c>
      <c r="P220" s="58">
        <v>0.19800000000000001</v>
      </c>
      <c r="Q220" s="58">
        <v>0.2</v>
      </c>
      <c r="R220" s="58">
        <v>0.21299999999999999</v>
      </c>
      <c r="S220" s="58">
        <v>0.2</v>
      </c>
      <c r="T220" s="58">
        <v>0.2</v>
      </c>
      <c r="U220" s="58">
        <v>0.185</v>
      </c>
      <c r="V220" s="58">
        <v>0.17699999999999999</v>
      </c>
      <c r="W220" s="58">
        <v>0.17299999999999999</v>
      </c>
      <c r="X220" s="58">
        <v>0.17699999999999999</v>
      </c>
      <c r="Y220" s="58">
        <v>0.184</v>
      </c>
      <c r="Z220" s="58">
        <v>0.188</v>
      </c>
      <c r="AA220" s="949">
        <v>0.24399999999999999</v>
      </c>
      <c r="AB220" s="949">
        <v>0.222</v>
      </c>
      <c r="AC220" s="949">
        <v>0.22</v>
      </c>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c r="ID220" s="58"/>
      <c r="IE220" s="58"/>
      <c r="IF220" s="58"/>
      <c r="IG220" s="58"/>
      <c r="IH220" s="58"/>
      <c r="II220" s="58"/>
      <c r="IJ220" s="58"/>
      <c r="IK220" s="58"/>
      <c r="IL220" s="58"/>
      <c r="IM220" s="58"/>
      <c r="IN220" s="58"/>
      <c r="IO220" s="58"/>
      <c r="IP220" s="58"/>
      <c r="IQ220" s="58"/>
      <c r="IR220" s="58"/>
      <c r="IS220" s="58"/>
      <c r="IT220" s="58"/>
      <c r="IU220" s="58"/>
    </row>
    <row r="221" spans="1:255" s="840" customFormat="1">
      <c r="A221" s="78" t="s">
        <v>520</v>
      </c>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c r="AB221"/>
      <c r="AC221"/>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c r="FJ221" s="58"/>
      <c r="FK221" s="58"/>
      <c r="FL221" s="58"/>
      <c r="FM221" s="58"/>
      <c r="FN221" s="58"/>
      <c r="FO221" s="58"/>
      <c r="FP221" s="58"/>
      <c r="FQ221" s="58"/>
      <c r="FR221" s="58"/>
      <c r="FS221" s="58"/>
      <c r="FT221" s="58"/>
      <c r="FU221" s="58"/>
      <c r="FV221" s="58"/>
      <c r="FW221" s="58"/>
      <c r="FX221" s="58"/>
      <c r="FY221" s="58"/>
      <c r="FZ221" s="58"/>
      <c r="GA221" s="58"/>
      <c r="GB221" s="58"/>
      <c r="GC221" s="58"/>
      <c r="GD221" s="58"/>
      <c r="GE221" s="58"/>
      <c r="GF221" s="58"/>
      <c r="GG221" s="58"/>
      <c r="GH221" s="58"/>
      <c r="GI221" s="58"/>
      <c r="GJ221" s="58"/>
      <c r="GK221" s="58"/>
      <c r="GL221" s="58"/>
      <c r="GM221" s="58"/>
      <c r="GN221" s="58"/>
      <c r="GO221" s="58"/>
      <c r="GP221" s="58"/>
      <c r="GQ221" s="58"/>
      <c r="GR221" s="58"/>
      <c r="GS221" s="58"/>
      <c r="GT221" s="58"/>
      <c r="GU221" s="58"/>
      <c r="GV221" s="58"/>
      <c r="GW221" s="58"/>
      <c r="GX221" s="58"/>
      <c r="GY221" s="58"/>
      <c r="GZ221" s="58"/>
      <c r="HA221" s="58"/>
      <c r="HB221" s="58"/>
      <c r="HC221" s="58"/>
      <c r="HD221" s="58"/>
      <c r="HE221" s="58"/>
      <c r="HF221" s="58"/>
      <c r="HG221" s="58"/>
      <c r="HH221" s="58"/>
      <c r="HI221" s="58"/>
      <c r="HJ221" s="58"/>
      <c r="HK221" s="58"/>
      <c r="HL221" s="58"/>
      <c r="HM221" s="58"/>
      <c r="HN221" s="58"/>
      <c r="HO221" s="58"/>
      <c r="HP221" s="58"/>
      <c r="HQ221" s="58"/>
      <c r="HR221" s="58"/>
      <c r="HS221" s="58"/>
      <c r="HT221" s="58"/>
      <c r="HU221" s="58"/>
      <c r="HV221" s="58"/>
      <c r="HW221" s="58"/>
      <c r="HX221" s="58"/>
      <c r="HY221" s="58"/>
      <c r="HZ221" s="58"/>
      <c r="IA221" s="58"/>
      <c r="IB221" s="58"/>
      <c r="IC221" s="58"/>
      <c r="ID221" s="58"/>
      <c r="IE221" s="58"/>
      <c r="IF221" s="58"/>
      <c r="IG221" s="58"/>
      <c r="IH221" s="58"/>
      <c r="II221" s="58"/>
      <c r="IJ221" s="58"/>
      <c r="IK221" s="58"/>
      <c r="IL221" s="58"/>
      <c r="IM221" s="58"/>
      <c r="IN221" s="58"/>
      <c r="IO221" s="58"/>
      <c r="IP221" s="58"/>
      <c r="IQ221" s="58"/>
      <c r="IR221" s="58"/>
      <c r="IS221" s="58"/>
      <c r="IT221" s="58"/>
      <c r="IU221" s="58"/>
    </row>
    <row r="222" spans="1:255" s="840" customFormat="1">
      <c r="A222" s="78" t="s">
        <v>521</v>
      </c>
      <c r="B222" s="58">
        <v>0.03</v>
      </c>
      <c r="C222" s="58">
        <v>3.1E-2</v>
      </c>
      <c r="D222" s="58">
        <v>3.4000000000000002E-2</v>
      </c>
      <c r="E222" s="58">
        <v>3.5000000000000003E-2</v>
      </c>
      <c r="F222" s="58">
        <v>3.5999999999999997E-2</v>
      </c>
      <c r="G222" s="58">
        <v>4.1000000000000002E-2</v>
      </c>
      <c r="H222" s="58">
        <v>3.9E-2</v>
      </c>
      <c r="I222" s="58">
        <v>4.4999999999999998E-2</v>
      </c>
      <c r="J222" s="58">
        <v>4.5999999999999999E-2</v>
      </c>
      <c r="K222" s="58">
        <v>0.05</v>
      </c>
      <c r="L222" s="58">
        <v>5.1999999999999998E-2</v>
      </c>
      <c r="M222" s="58">
        <v>5.3999999999999999E-2</v>
      </c>
      <c r="N222" s="58">
        <v>5.5E-2</v>
      </c>
      <c r="O222" s="58">
        <v>5.2999999999999999E-2</v>
      </c>
      <c r="P222" s="58">
        <v>5.8999999999999997E-2</v>
      </c>
      <c r="Q222" s="58">
        <v>5.2999999999999999E-2</v>
      </c>
      <c r="R222" s="58">
        <v>5.5E-2</v>
      </c>
      <c r="S222" s="58">
        <v>5.2999999999999999E-2</v>
      </c>
      <c r="T222" s="58">
        <v>5.3999999999999999E-2</v>
      </c>
      <c r="U222" s="58">
        <v>5.2999999999999999E-2</v>
      </c>
      <c r="V222" s="58">
        <v>4.9000000000000002E-2</v>
      </c>
      <c r="W222" s="58">
        <v>4.7E-2</v>
      </c>
      <c r="X222" s="58">
        <v>4.5999999999999999E-2</v>
      </c>
      <c r="Y222" s="58">
        <v>4.5999999999999999E-2</v>
      </c>
      <c r="Z222" s="58">
        <v>4.9000000000000002E-2</v>
      </c>
      <c r="AA222" s="949">
        <v>0.32500000000000001</v>
      </c>
      <c r="AB222" s="949">
        <v>9.6000000000000002E-2</v>
      </c>
      <c r="AC222" s="949">
        <v>6.7000000000000004E-2</v>
      </c>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58"/>
      <c r="HN222" s="58"/>
      <c r="HO222" s="58"/>
      <c r="HP222" s="58"/>
      <c r="HQ222" s="58"/>
      <c r="HR222" s="58"/>
      <c r="HS222" s="58"/>
      <c r="HT222" s="58"/>
      <c r="HU222" s="58"/>
      <c r="HV222" s="58"/>
      <c r="HW222" s="58"/>
      <c r="HX222" s="58"/>
      <c r="HY222" s="58"/>
      <c r="HZ222" s="58"/>
      <c r="IA222" s="58"/>
      <c r="IB222" s="58"/>
      <c r="IC222" s="58"/>
      <c r="ID222" s="58"/>
      <c r="IE222" s="58"/>
      <c r="IF222" s="58"/>
      <c r="IG222" s="58"/>
      <c r="IH222" s="58"/>
      <c r="II222" s="58"/>
      <c r="IJ222" s="58"/>
      <c r="IK222" s="58"/>
      <c r="IL222" s="58"/>
      <c r="IM222" s="58"/>
      <c r="IN222" s="58"/>
      <c r="IO222" s="58"/>
      <c r="IP222" s="58"/>
      <c r="IQ222" s="58"/>
      <c r="IR222" s="58"/>
      <c r="IS222" s="58"/>
      <c r="IT222" s="58"/>
      <c r="IU222" s="58"/>
    </row>
    <row r="223" spans="1:255" s="840" customFormat="1">
      <c r="A223" s="78" t="s">
        <v>522</v>
      </c>
      <c r="B223" s="58">
        <v>1.5609999999999999</v>
      </c>
      <c r="C223" s="58">
        <v>1.681</v>
      </c>
      <c r="D223" s="58">
        <v>2.2200000000000002</v>
      </c>
      <c r="E223" s="58">
        <v>2.343</v>
      </c>
      <c r="F223" s="58">
        <v>2.3330000000000002</v>
      </c>
      <c r="G223" s="58">
        <v>2.669</v>
      </c>
      <c r="H223" s="58">
        <v>2.8330000000000002</v>
      </c>
      <c r="I223" s="58">
        <v>3.323</v>
      </c>
      <c r="J223" s="58">
        <v>3.5369999999999999</v>
      </c>
      <c r="K223" s="58">
        <v>3.6520000000000001</v>
      </c>
      <c r="L223" s="58">
        <v>3.819</v>
      </c>
      <c r="M223" s="58">
        <v>4.0780000000000003</v>
      </c>
      <c r="N223" s="58">
        <v>4.0999999999999996</v>
      </c>
      <c r="O223" s="58">
        <v>4.1619999999999999</v>
      </c>
      <c r="P223" s="58">
        <v>4.4260000000000002</v>
      </c>
      <c r="Q223" s="58">
        <v>4.694</v>
      </c>
      <c r="R223" s="58">
        <v>4.9740000000000002</v>
      </c>
      <c r="S223" s="58">
        <v>5.0389999999999997</v>
      </c>
      <c r="T223" s="58">
        <v>5.2930000000000001</v>
      </c>
      <c r="U223" s="58">
        <v>5.1859999999999999</v>
      </c>
      <c r="V223" s="58">
        <v>5.0940000000000003</v>
      </c>
      <c r="W223" s="58">
        <v>5.0119999999999996</v>
      </c>
      <c r="X223" s="58">
        <v>5.15</v>
      </c>
      <c r="Y223" s="58">
        <v>5.3120000000000003</v>
      </c>
      <c r="Z223" s="58">
        <v>5.5030000000000001</v>
      </c>
      <c r="AA223" s="949">
        <v>4.7539999999999996</v>
      </c>
      <c r="AB223" s="949">
        <v>5.2480000000000002</v>
      </c>
      <c r="AC223" s="949">
        <v>6.2249999999999996</v>
      </c>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c r="IT223" s="58"/>
      <c r="IU223" s="58"/>
    </row>
    <row r="224" spans="1:255" s="840" customFormat="1">
      <c r="A224" s="78" t="s">
        <v>523</v>
      </c>
      <c r="B224" s="58">
        <v>0.82499999999999996</v>
      </c>
      <c r="C224" s="58">
        <v>0.88900000000000001</v>
      </c>
      <c r="D224" s="58">
        <v>1.1759999999999999</v>
      </c>
      <c r="E224" s="58">
        <v>1.2410000000000001</v>
      </c>
      <c r="F224" s="58">
        <v>1.236</v>
      </c>
      <c r="G224" s="58">
        <v>1.4139999999999999</v>
      </c>
      <c r="H224" s="58">
        <v>1.5009999999999999</v>
      </c>
      <c r="I224" s="58">
        <v>1.7609999999999999</v>
      </c>
      <c r="J224" s="58">
        <v>1.8759999999999999</v>
      </c>
      <c r="K224" s="58">
        <v>1.9359999999999999</v>
      </c>
      <c r="L224" s="58">
        <v>2.0249999999999999</v>
      </c>
      <c r="M224" s="58">
        <v>2.1619999999999999</v>
      </c>
      <c r="N224" s="58">
        <v>2.1739999999999999</v>
      </c>
      <c r="O224" s="58">
        <v>2.2069999999999999</v>
      </c>
      <c r="P224" s="58">
        <v>2.347</v>
      </c>
      <c r="Q224" s="58">
        <v>2.4830000000000001</v>
      </c>
      <c r="R224" s="58">
        <v>2.581</v>
      </c>
      <c r="S224" s="58">
        <v>2.5939999999999999</v>
      </c>
      <c r="T224" s="58">
        <v>2.7280000000000002</v>
      </c>
      <c r="U224" s="58">
        <v>2.6739999999999999</v>
      </c>
      <c r="V224" s="58">
        <v>2.6459999999999999</v>
      </c>
      <c r="W224" s="58">
        <v>2.6219999999999999</v>
      </c>
      <c r="X224" s="58">
        <v>2.6930000000000001</v>
      </c>
      <c r="Y224" s="58">
        <v>2.7559999999999998</v>
      </c>
      <c r="Z224" s="58">
        <v>2.8319999999999999</v>
      </c>
      <c r="AA224" s="949">
        <v>2.4420000000000002</v>
      </c>
      <c r="AB224" s="949">
        <v>2.6440000000000001</v>
      </c>
      <c r="AC224" s="949">
        <v>3.1970000000000001</v>
      </c>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58"/>
      <c r="GD224" s="58"/>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58"/>
      <c r="HN224" s="58"/>
      <c r="HO224" s="58"/>
      <c r="HP224" s="58"/>
      <c r="HQ224" s="58"/>
      <c r="HR224" s="58"/>
      <c r="HS224" s="58"/>
      <c r="HT224" s="58"/>
      <c r="HU224" s="58"/>
      <c r="HV224" s="58"/>
      <c r="HW224" s="58"/>
      <c r="HX224" s="58"/>
      <c r="HY224" s="58"/>
      <c r="HZ224" s="58"/>
      <c r="IA224" s="58"/>
      <c r="IB224" s="58"/>
      <c r="IC224" s="58"/>
      <c r="ID224" s="58"/>
      <c r="IE224" s="58"/>
      <c r="IF224" s="58"/>
      <c r="IG224" s="58"/>
      <c r="IH224" s="58"/>
      <c r="II224" s="58"/>
      <c r="IJ224" s="58"/>
      <c r="IK224" s="58"/>
      <c r="IL224" s="58"/>
      <c r="IM224" s="58"/>
      <c r="IN224" s="58"/>
      <c r="IO224" s="58"/>
      <c r="IP224" s="58"/>
      <c r="IQ224" s="58"/>
      <c r="IR224" s="58"/>
      <c r="IS224" s="58"/>
      <c r="IT224" s="58"/>
      <c r="IU224" s="58"/>
    </row>
    <row r="225" spans="1:255" s="840" customFormat="1">
      <c r="A225" s="78" t="s">
        <v>524</v>
      </c>
      <c r="B225" s="58">
        <v>0.72</v>
      </c>
      <c r="C225" s="58">
        <v>0.77500000000000002</v>
      </c>
      <c r="D225" s="58">
        <v>1.022</v>
      </c>
      <c r="E225" s="58">
        <v>1.0780000000000001</v>
      </c>
      <c r="F225" s="58">
        <v>1.0740000000000001</v>
      </c>
      <c r="G225" s="58">
        <v>1.228</v>
      </c>
      <c r="H225" s="58">
        <v>1.3029999999999999</v>
      </c>
      <c r="I225" s="58">
        <v>1.528</v>
      </c>
      <c r="J225" s="58">
        <v>1.6259999999999999</v>
      </c>
      <c r="K225" s="58">
        <v>1.679</v>
      </c>
      <c r="L225" s="58">
        <v>1.756</v>
      </c>
      <c r="M225" s="58">
        <v>1.875</v>
      </c>
      <c r="N225" s="58">
        <v>1.885</v>
      </c>
      <c r="O225" s="58">
        <v>1.9139999999999999</v>
      </c>
      <c r="P225" s="58">
        <v>2.0339999999999998</v>
      </c>
      <c r="Q225" s="58">
        <v>2.161</v>
      </c>
      <c r="R225" s="58">
        <v>2.34</v>
      </c>
      <c r="S225" s="58">
        <v>2.3879999999999999</v>
      </c>
      <c r="T225" s="58">
        <v>2.5030000000000001</v>
      </c>
      <c r="U225" s="58">
        <v>2.4510000000000001</v>
      </c>
      <c r="V225" s="58">
        <v>2.387</v>
      </c>
      <c r="W225" s="58">
        <v>2.33</v>
      </c>
      <c r="X225" s="58">
        <v>2.395</v>
      </c>
      <c r="Y225" s="58">
        <v>2.4870000000000001</v>
      </c>
      <c r="Z225" s="58">
        <v>2.597</v>
      </c>
      <c r="AA225" s="949">
        <v>2.2450000000000001</v>
      </c>
      <c r="AB225" s="949">
        <v>2.516</v>
      </c>
      <c r="AC225" s="949">
        <v>2.8519999999999999</v>
      </c>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c r="IT225" s="58"/>
      <c r="IU225" s="58"/>
    </row>
    <row r="226" spans="1:255" s="840" customFormat="1">
      <c r="A226" s="78" t="s">
        <v>525</v>
      </c>
      <c r="B226" s="58"/>
      <c r="C226" s="58"/>
      <c r="D226" s="58">
        <v>1E-3</v>
      </c>
      <c r="E226" s="58">
        <v>1E-3</v>
      </c>
      <c r="F226" s="58">
        <v>1E-3</v>
      </c>
      <c r="G226" s="58">
        <v>1E-3</v>
      </c>
      <c r="H226" s="58">
        <v>1E-3</v>
      </c>
      <c r="I226" s="58">
        <v>1E-3</v>
      </c>
      <c r="J226" s="58">
        <v>1E-3</v>
      </c>
      <c r="K226" s="58">
        <v>1E-3</v>
      </c>
      <c r="L226" s="58">
        <v>1E-3</v>
      </c>
      <c r="M226" s="58">
        <v>1E-3</v>
      </c>
      <c r="N226" s="58">
        <v>1E-3</v>
      </c>
      <c r="O226" s="58">
        <v>1E-3</v>
      </c>
      <c r="P226" s="58">
        <v>1E-3</v>
      </c>
      <c r="Q226" s="58">
        <v>1E-3</v>
      </c>
      <c r="R226" s="58"/>
      <c r="S226" s="58"/>
      <c r="T226" s="58"/>
      <c r="U226" s="58"/>
      <c r="V226" s="58"/>
      <c r="W226" s="58">
        <v>1E-3</v>
      </c>
      <c r="X226" s="58">
        <v>1E-3</v>
      </c>
      <c r="Y226" s="58">
        <v>5.0000000000000001E-3</v>
      </c>
      <c r="Z226" s="58">
        <v>8.0000000000000002E-3</v>
      </c>
      <c r="AA226" s="949">
        <v>8.9999999999999993E-3</v>
      </c>
      <c r="AB226" s="949">
        <v>2.4E-2</v>
      </c>
      <c r="AC226" s="949">
        <v>0.10100000000000001</v>
      </c>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c r="IT226" s="58"/>
      <c r="IU226" s="58"/>
    </row>
    <row r="227" spans="1:255" s="840" customFormat="1">
      <c r="A227" s="78" t="s">
        <v>526</v>
      </c>
      <c r="B227" s="58">
        <v>1.6E-2</v>
      </c>
      <c r="C227" s="58">
        <v>1.7000000000000001E-2</v>
      </c>
      <c r="D227" s="58">
        <v>2.1999999999999999E-2</v>
      </c>
      <c r="E227" s="58">
        <v>2.3E-2</v>
      </c>
      <c r="F227" s="58">
        <v>2.3E-2</v>
      </c>
      <c r="G227" s="58">
        <v>2.5999999999999999E-2</v>
      </c>
      <c r="H227" s="58">
        <v>2.8000000000000001E-2</v>
      </c>
      <c r="I227" s="58">
        <v>3.3000000000000002E-2</v>
      </c>
      <c r="J227" s="58">
        <v>3.4000000000000002E-2</v>
      </c>
      <c r="K227" s="58">
        <v>3.5999999999999997E-2</v>
      </c>
      <c r="L227" s="58">
        <v>3.6999999999999998E-2</v>
      </c>
      <c r="M227" s="58">
        <v>0.04</v>
      </c>
      <c r="N227" s="58">
        <v>0.04</v>
      </c>
      <c r="O227" s="58">
        <v>0.04</v>
      </c>
      <c r="P227" s="58">
        <v>4.2999999999999997E-2</v>
      </c>
      <c r="Q227" s="58">
        <v>4.8000000000000001E-2</v>
      </c>
      <c r="R227" s="58">
        <v>0.05</v>
      </c>
      <c r="S227" s="58">
        <v>5.5E-2</v>
      </c>
      <c r="T227" s="58">
        <v>0.06</v>
      </c>
      <c r="U227" s="58">
        <v>5.8999999999999997E-2</v>
      </c>
      <c r="V227" s="58">
        <v>5.8999999999999997E-2</v>
      </c>
      <c r="W227" s="58">
        <v>5.7000000000000002E-2</v>
      </c>
      <c r="X227" s="58">
        <v>5.8000000000000003E-2</v>
      </c>
      <c r="Y227" s="58">
        <v>6.0999999999999999E-2</v>
      </c>
      <c r="Z227" s="58">
        <v>6.3E-2</v>
      </c>
      <c r="AA227" s="949">
        <v>5.6000000000000001E-2</v>
      </c>
      <c r="AB227" s="949">
        <v>0.06</v>
      </c>
      <c r="AC227" s="949">
        <v>6.9000000000000006E-2</v>
      </c>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row>
    <row r="228" spans="1:255" s="840" customFormat="1">
      <c r="A228" s="78" t="s">
        <v>527</v>
      </c>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c r="AB228"/>
      <c r="AC22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c r="IT228" s="58"/>
      <c r="IU228" s="58"/>
    </row>
    <row r="229" spans="1:255" s="840" customFormat="1">
      <c r="A229" s="78" t="s">
        <v>528</v>
      </c>
      <c r="B229" s="58"/>
      <c r="C229" s="58"/>
      <c r="D229" s="58"/>
      <c r="E229" s="58"/>
      <c r="F229" s="58"/>
      <c r="G229" s="58"/>
      <c r="H229" s="58"/>
      <c r="I229" s="58"/>
      <c r="J229" s="58"/>
      <c r="K229" s="58"/>
      <c r="L229" s="58"/>
      <c r="M229" s="58"/>
      <c r="N229" s="58"/>
      <c r="O229" s="58"/>
      <c r="P229" s="58">
        <v>2E-3</v>
      </c>
      <c r="Q229" s="58">
        <v>1E-3</v>
      </c>
      <c r="R229" s="58">
        <v>2E-3</v>
      </c>
      <c r="S229" s="58">
        <v>3.0000000000000001E-3</v>
      </c>
      <c r="T229" s="58">
        <v>1E-3</v>
      </c>
      <c r="U229" s="58">
        <v>2E-3</v>
      </c>
      <c r="V229" s="58">
        <v>3.0000000000000001E-3</v>
      </c>
      <c r="W229" s="58">
        <v>3.0000000000000001E-3</v>
      </c>
      <c r="X229" s="58">
        <v>2E-3</v>
      </c>
      <c r="Y229" s="58">
        <v>3.0000000000000001E-3</v>
      </c>
      <c r="Z229" s="58">
        <v>3.0000000000000001E-3</v>
      </c>
      <c r="AA229" s="949">
        <v>2E-3</v>
      </c>
      <c r="AB229" s="949">
        <v>4.0000000000000001E-3</v>
      </c>
      <c r="AC229" s="949">
        <v>6.0000000000000001E-3</v>
      </c>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c r="IT229" s="58"/>
      <c r="IU229" s="58"/>
    </row>
    <row r="230" spans="1:255" s="840" customFormat="1">
      <c r="A230" s="78" t="s">
        <v>529</v>
      </c>
      <c r="B230" s="58">
        <v>4.8869999999999996</v>
      </c>
      <c r="C230" s="58">
        <v>4.4569999999999999</v>
      </c>
      <c r="D230" s="58">
        <v>5.01</v>
      </c>
      <c r="E230" s="58">
        <v>4.82</v>
      </c>
      <c r="F230" s="58">
        <v>5.0640000000000001</v>
      </c>
      <c r="G230" s="58">
        <v>5.601</v>
      </c>
      <c r="H230" s="58">
        <v>5.2640000000000002</v>
      </c>
      <c r="I230" s="58">
        <v>6.2590000000000003</v>
      </c>
      <c r="J230" s="58">
        <v>6.6180000000000003</v>
      </c>
      <c r="K230" s="58">
        <v>6.6859999999999999</v>
      </c>
      <c r="L230" s="58">
        <v>7.0149999999999997</v>
      </c>
      <c r="M230" s="58">
        <v>7.4669999999999996</v>
      </c>
      <c r="N230" s="58">
        <v>7.5069999999999997</v>
      </c>
      <c r="O230" s="58">
        <v>7.6710000000000003</v>
      </c>
      <c r="P230" s="58">
        <v>8.1280000000000001</v>
      </c>
      <c r="Q230" s="58">
        <v>8.4290000000000003</v>
      </c>
      <c r="R230" s="58">
        <v>8.7949999999999999</v>
      </c>
      <c r="S230" s="58">
        <v>9.0640000000000001</v>
      </c>
      <c r="T230" s="58">
        <v>9.2520000000000007</v>
      </c>
      <c r="U230" s="58">
        <v>9.1880000000000006</v>
      </c>
      <c r="V230" s="58">
        <v>9.3729999999999993</v>
      </c>
      <c r="W230" s="58">
        <v>9.3320000000000007</v>
      </c>
      <c r="X230" s="58">
        <v>9.3800000000000008</v>
      </c>
      <c r="Y230" s="58">
        <v>9.0960000000000001</v>
      </c>
      <c r="Z230" s="58">
        <v>9.3460000000000001</v>
      </c>
      <c r="AA230" s="949">
        <v>7.98</v>
      </c>
      <c r="AB230" s="949">
        <v>9.3190000000000008</v>
      </c>
      <c r="AC230" s="949">
        <v>9.6310000000000002</v>
      </c>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c r="ID230" s="58"/>
      <c r="IE230" s="58"/>
      <c r="IF230" s="58"/>
      <c r="IG230" s="58"/>
      <c r="IH230" s="58"/>
      <c r="II230" s="58"/>
      <c r="IJ230" s="58"/>
      <c r="IK230" s="58"/>
      <c r="IL230" s="58"/>
      <c r="IM230" s="58"/>
      <c r="IN230" s="58"/>
      <c r="IO230" s="58"/>
      <c r="IP230" s="58"/>
      <c r="IQ230" s="58"/>
      <c r="IR230" s="58"/>
      <c r="IS230" s="58"/>
      <c r="IT230" s="58"/>
      <c r="IU230" s="58"/>
    </row>
    <row r="231" spans="1:255" s="840" customFormat="1">
      <c r="A231" s="78" t="s">
        <v>530</v>
      </c>
      <c r="B231" s="58">
        <v>1.018</v>
      </c>
      <c r="C231" s="58">
        <v>0.92800000000000005</v>
      </c>
      <c r="D231" s="58">
        <v>1.0429999999999999</v>
      </c>
      <c r="E231" s="58">
        <v>1.004</v>
      </c>
      <c r="F231" s="58">
        <v>1.0549999999999999</v>
      </c>
      <c r="G231" s="58">
        <v>1.1659999999999999</v>
      </c>
      <c r="H231" s="58">
        <v>1.097</v>
      </c>
      <c r="I231" s="58">
        <v>1.3029999999999999</v>
      </c>
      <c r="J231" s="58">
        <v>1.377</v>
      </c>
      <c r="K231" s="58">
        <v>1.3919999999999999</v>
      </c>
      <c r="L231" s="58">
        <v>1.46</v>
      </c>
      <c r="M231" s="58">
        <v>1.554</v>
      </c>
      <c r="N231" s="58">
        <v>1.5629999999999999</v>
      </c>
      <c r="O231" s="58">
        <v>1.597</v>
      </c>
      <c r="P231" s="58">
        <v>1.6910000000000001</v>
      </c>
      <c r="Q231" s="58">
        <v>1.736</v>
      </c>
      <c r="R231" s="58">
        <v>1.78</v>
      </c>
      <c r="S231" s="58">
        <v>1.5820000000000001</v>
      </c>
      <c r="T231" s="58">
        <v>1.9019999999999999</v>
      </c>
      <c r="U231" s="58">
        <v>1.8640000000000001</v>
      </c>
      <c r="V231" s="58">
        <v>1.8759999999999999</v>
      </c>
      <c r="W231" s="58">
        <v>1.8540000000000001</v>
      </c>
      <c r="X231" s="58">
        <v>1.899</v>
      </c>
      <c r="Y231" s="58">
        <v>1.897</v>
      </c>
      <c r="Z231" s="58">
        <v>1.9139999999999999</v>
      </c>
      <c r="AA231" s="949">
        <v>1.762</v>
      </c>
      <c r="AB231" s="949">
        <v>1.9390000000000001</v>
      </c>
      <c r="AC231" s="949">
        <v>2.1589999999999998</v>
      </c>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c r="IT231" s="58"/>
      <c r="IU231" s="58"/>
    </row>
    <row r="232" spans="1:255" s="840" customFormat="1">
      <c r="A232" s="78" t="s">
        <v>531</v>
      </c>
      <c r="B232" s="58">
        <v>2.4460000000000002</v>
      </c>
      <c r="C232" s="58">
        <v>2.2280000000000002</v>
      </c>
      <c r="D232" s="58">
        <v>2.5059999999999998</v>
      </c>
      <c r="E232" s="58">
        <v>2.41</v>
      </c>
      <c r="F232" s="58">
        <v>2.5339999999999998</v>
      </c>
      <c r="G232" s="58">
        <v>2.8029999999999999</v>
      </c>
      <c r="H232" s="58">
        <v>2.63</v>
      </c>
      <c r="I232" s="58">
        <v>3.13</v>
      </c>
      <c r="J232" s="58">
        <v>3.31</v>
      </c>
      <c r="K232" s="58">
        <v>3.3439999999999999</v>
      </c>
      <c r="L232" s="58">
        <v>3.512</v>
      </c>
      <c r="M232" s="58">
        <v>3.7370000000000001</v>
      </c>
      <c r="N232" s="58">
        <v>3.758</v>
      </c>
      <c r="O232" s="58">
        <v>3.8380000000000001</v>
      </c>
      <c r="P232" s="58">
        <v>4.0659999999999998</v>
      </c>
      <c r="Q232" s="58">
        <v>4.0810000000000004</v>
      </c>
      <c r="R232" s="58">
        <v>4.2370000000000001</v>
      </c>
      <c r="S232" s="58">
        <v>4.6029999999999998</v>
      </c>
      <c r="T232" s="58">
        <v>4.3369999999999997</v>
      </c>
      <c r="U232" s="58">
        <v>4.1989999999999998</v>
      </c>
      <c r="V232" s="58">
        <v>4.2649999999999997</v>
      </c>
      <c r="W232" s="58">
        <v>4.3129999999999997</v>
      </c>
      <c r="X232" s="58">
        <v>4.3810000000000002</v>
      </c>
      <c r="Y232" s="58">
        <v>4.2830000000000004</v>
      </c>
      <c r="Z232" s="58">
        <v>4.3929999999999998</v>
      </c>
      <c r="AA232" s="949">
        <v>3.5539999999999998</v>
      </c>
      <c r="AB232" s="949">
        <v>4.173</v>
      </c>
      <c r="AC232" s="949">
        <v>4.0229999999999997</v>
      </c>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58"/>
      <c r="GD232" s="58"/>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58"/>
      <c r="HN232" s="58"/>
      <c r="HO232" s="58"/>
      <c r="HP232" s="58"/>
      <c r="HQ232" s="58"/>
      <c r="HR232" s="58"/>
      <c r="HS232" s="58"/>
      <c r="HT232" s="58"/>
      <c r="HU232" s="58"/>
      <c r="HV232" s="58"/>
      <c r="HW232" s="58"/>
      <c r="HX232" s="58"/>
      <c r="HY232" s="58"/>
      <c r="HZ232" s="58"/>
      <c r="IA232" s="58"/>
      <c r="IB232" s="58"/>
      <c r="IC232" s="58"/>
      <c r="ID232" s="58"/>
      <c r="IE232" s="58"/>
      <c r="IF232" s="58"/>
      <c r="IG232" s="58"/>
      <c r="IH232" s="58"/>
      <c r="II232" s="58"/>
      <c r="IJ232" s="58"/>
      <c r="IK232" s="58"/>
      <c r="IL232" s="58"/>
      <c r="IM232" s="58"/>
      <c r="IN232" s="58"/>
      <c r="IO232" s="58"/>
      <c r="IP232" s="58"/>
      <c r="IQ232" s="58"/>
      <c r="IR232" s="58"/>
      <c r="IS232" s="58"/>
      <c r="IT232" s="58"/>
      <c r="IU232" s="58"/>
    </row>
    <row r="233" spans="1:255" s="840" customFormat="1">
      <c r="A233" s="78" t="s">
        <v>532</v>
      </c>
      <c r="B233" s="58">
        <v>8.1000000000000003E-2</v>
      </c>
      <c r="C233" s="58">
        <v>7.3999999999999996E-2</v>
      </c>
      <c r="D233" s="58">
        <v>8.3000000000000004E-2</v>
      </c>
      <c r="E233" s="58">
        <v>0.08</v>
      </c>
      <c r="F233" s="58">
        <v>8.4000000000000005E-2</v>
      </c>
      <c r="G233" s="58">
        <v>9.4E-2</v>
      </c>
      <c r="H233" s="58">
        <v>8.7999999999999995E-2</v>
      </c>
      <c r="I233" s="58">
        <v>0.104</v>
      </c>
      <c r="J233" s="58">
        <v>0.11</v>
      </c>
      <c r="K233" s="58">
        <v>0.111</v>
      </c>
      <c r="L233" s="58">
        <v>0.11600000000000001</v>
      </c>
      <c r="M233" s="58">
        <v>0.125</v>
      </c>
      <c r="N233" s="58">
        <v>0.125</v>
      </c>
      <c r="O233" s="58">
        <v>0.127</v>
      </c>
      <c r="P233" s="58">
        <v>0.13500000000000001</v>
      </c>
      <c r="Q233" s="58">
        <v>0.14000000000000001</v>
      </c>
      <c r="R233" s="58">
        <v>0.15</v>
      </c>
      <c r="S233" s="58">
        <v>0.128</v>
      </c>
      <c r="T233" s="58">
        <v>0.127</v>
      </c>
      <c r="U233" s="58">
        <v>0.12</v>
      </c>
      <c r="V233" s="58">
        <v>0.154</v>
      </c>
      <c r="W233" s="58">
        <v>0.157</v>
      </c>
      <c r="X233" s="58">
        <v>0.13700000000000001</v>
      </c>
      <c r="Y233" s="58">
        <v>0.13600000000000001</v>
      </c>
      <c r="Z233" s="58">
        <v>0.14399999999999999</v>
      </c>
      <c r="AA233" s="949">
        <v>0.106</v>
      </c>
      <c r="AB233" s="949">
        <v>0.13200000000000001</v>
      </c>
      <c r="AC233" s="949">
        <v>0.113</v>
      </c>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c r="ID233" s="58"/>
      <c r="IE233" s="58"/>
      <c r="IF233" s="58"/>
      <c r="IG233" s="58"/>
      <c r="IH233" s="58"/>
      <c r="II233" s="58"/>
      <c r="IJ233" s="58"/>
      <c r="IK233" s="58"/>
      <c r="IL233" s="58"/>
      <c r="IM233" s="58"/>
      <c r="IN233" s="58"/>
      <c r="IO233" s="58"/>
      <c r="IP233" s="58"/>
      <c r="IQ233" s="58"/>
      <c r="IR233" s="58"/>
      <c r="IS233" s="58"/>
      <c r="IT233" s="58"/>
      <c r="IU233" s="58"/>
    </row>
    <row r="234" spans="1:255" s="840" customFormat="1">
      <c r="A234" s="78" t="s">
        <v>533</v>
      </c>
      <c r="B234" s="58">
        <v>1.7999999999999999E-2</v>
      </c>
      <c r="C234" s="58">
        <v>1.7000000000000001E-2</v>
      </c>
      <c r="D234" s="58">
        <v>1.9E-2</v>
      </c>
      <c r="E234" s="58">
        <v>1.7999999999999999E-2</v>
      </c>
      <c r="F234" s="58">
        <v>1.9E-2</v>
      </c>
      <c r="G234" s="58">
        <v>2.1000000000000001E-2</v>
      </c>
      <c r="H234" s="58">
        <v>0.02</v>
      </c>
      <c r="I234" s="58">
        <v>2.4E-2</v>
      </c>
      <c r="J234" s="58">
        <v>2.5000000000000001E-2</v>
      </c>
      <c r="K234" s="58">
        <v>2.5000000000000001E-2</v>
      </c>
      <c r="L234" s="58">
        <v>2.5999999999999999E-2</v>
      </c>
      <c r="M234" s="58">
        <v>2.8000000000000001E-2</v>
      </c>
      <c r="N234" s="58">
        <v>2.8000000000000001E-2</v>
      </c>
      <c r="O234" s="58">
        <v>2.9000000000000001E-2</v>
      </c>
      <c r="P234" s="58">
        <v>3.1E-2</v>
      </c>
      <c r="Q234" s="58">
        <v>3.1E-2</v>
      </c>
      <c r="R234" s="58">
        <v>2.7E-2</v>
      </c>
      <c r="S234" s="58">
        <v>0.02</v>
      </c>
      <c r="T234" s="58">
        <v>2.1999999999999999E-2</v>
      </c>
      <c r="U234" s="58">
        <v>0.02</v>
      </c>
      <c r="V234" s="58">
        <v>1.2999999999999999E-2</v>
      </c>
      <c r="W234" s="58">
        <v>1.9E-2</v>
      </c>
      <c r="X234" s="58">
        <v>2.1000000000000001E-2</v>
      </c>
      <c r="Y234" s="58">
        <v>2.1999999999999999E-2</v>
      </c>
      <c r="Z234" s="58">
        <v>2.5000000000000001E-2</v>
      </c>
      <c r="AA234" s="949">
        <v>2.3E-2</v>
      </c>
      <c r="AB234" s="949">
        <v>2.5000000000000001E-2</v>
      </c>
      <c r="AC234" s="949">
        <v>3.1E-2</v>
      </c>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c r="IS234" s="58"/>
      <c r="IT234" s="58"/>
      <c r="IU234" s="58"/>
    </row>
    <row r="235" spans="1:255" s="840" customFormat="1">
      <c r="A235" s="78" t="s">
        <v>534</v>
      </c>
      <c r="B235" s="58">
        <v>0.39600000000000002</v>
      </c>
      <c r="C235" s="58">
        <v>0.36</v>
      </c>
      <c r="D235" s="58">
        <v>0.40500000000000003</v>
      </c>
      <c r="E235" s="58">
        <v>0.39</v>
      </c>
      <c r="F235" s="58">
        <v>0.40899999999999997</v>
      </c>
      <c r="G235" s="58">
        <v>0.45200000000000001</v>
      </c>
      <c r="H235" s="58">
        <v>0.42499999999999999</v>
      </c>
      <c r="I235" s="58">
        <v>0.50600000000000001</v>
      </c>
      <c r="J235" s="58">
        <v>0.53400000000000003</v>
      </c>
      <c r="K235" s="58">
        <v>0.54100000000000004</v>
      </c>
      <c r="L235" s="58">
        <v>0.56699999999999995</v>
      </c>
      <c r="M235" s="58">
        <v>0.60399999999999998</v>
      </c>
      <c r="N235" s="58">
        <v>0.60599999999999998</v>
      </c>
      <c r="O235" s="58">
        <v>0.62</v>
      </c>
      <c r="P235" s="58">
        <v>0.65700000000000003</v>
      </c>
      <c r="Q235" s="58">
        <v>0.80700000000000005</v>
      </c>
      <c r="R235" s="58">
        <v>0.92200000000000004</v>
      </c>
      <c r="S235" s="58">
        <v>0.99399999999999999</v>
      </c>
      <c r="T235" s="58">
        <v>1.0640000000000001</v>
      </c>
      <c r="U235" s="58">
        <v>1.085</v>
      </c>
      <c r="V235" s="58">
        <v>1.0980000000000001</v>
      </c>
      <c r="W235" s="58">
        <v>1.1339999999999999</v>
      </c>
      <c r="X235" s="58">
        <v>1.095</v>
      </c>
      <c r="Y235" s="58">
        <v>0.91700000000000004</v>
      </c>
      <c r="Z235" s="58">
        <v>1.002</v>
      </c>
      <c r="AA235" s="949">
        <v>1.0189999999999999</v>
      </c>
      <c r="AB235" s="949">
        <v>1.254</v>
      </c>
      <c r="AC235" s="949">
        <v>1.278</v>
      </c>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c r="ID235" s="58"/>
      <c r="IE235" s="58"/>
      <c r="IF235" s="58"/>
      <c r="IG235" s="58"/>
      <c r="IH235" s="58"/>
      <c r="II235" s="58"/>
      <c r="IJ235" s="58"/>
      <c r="IK235" s="58"/>
      <c r="IL235" s="58"/>
      <c r="IM235" s="58"/>
      <c r="IN235" s="58"/>
      <c r="IO235" s="58"/>
      <c r="IP235" s="58"/>
      <c r="IQ235" s="58"/>
      <c r="IR235" s="58"/>
      <c r="IS235" s="58"/>
      <c r="IT235" s="58"/>
      <c r="IU235" s="58"/>
    </row>
    <row r="236" spans="1:255" s="840" customFormat="1">
      <c r="A236" s="78" t="s">
        <v>535</v>
      </c>
      <c r="B236" s="58">
        <v>0.92800000000000005</v>
      </c>
      <c r="C236" s="58">
        <v>0.84799999999999998</v>
      </c>
      <c r="D236" s="58">
        <v>0.95399999999999996</v>
      </c>
      <c r="E236" s="58">
        <v>0.91800000000000004</v>
      </c>
      <c r="F236" s="58">
        <v>0.96299999999999997</v>
      </c>
      <c r="G236" s="58">
        <v>1.0649999999999999</v>
      </c>
      <c r="H236" s="58">
        <v>1.004</v>
      </c>
      <c r="I236" s="58">
        <v>1.1919999999999999</v>
      </c>
      <c r="J236" s="58">
        <v>1.2609999999999999</v>
      </c>
      <c r="K236" s="58">
        <v>1.2729999999999999</v>
      </c>
      <c r="L236" s="58">
        <v>1.3340000000000001</v>
      </c>
      <c r="M236" s="58">
        <v>1.419</v>
      </c>
      <c r="N236" s="58">
        <v>1.427</v>
      </c>
      <c r="O236" s="58">
        <v>1.46</v>
      </c>
      <c r="P236" s="58">
        <v>1.548</v>
      </c>
      <c r="Q236" s="58">
        <v>1.6339999999999999</v>
      </c>
      <c r="R236" s="58">
        <v>1.679</v>
      </c>
      <c r="S236" s="58">
        <v>1.736</v>
      </c>
      <c r="T236" s="58">
        <v>1.7989999999999999</v>
      </c>
      <c r="U236" s="58">
        <v>1.901</v>
      </c>
      <c r="V236" s="58">
        <v>1.9670000000000001</v>
      </c>
      <c r="W236" s="58">
        <v>1.855</v>
      </c>
      <c r="X236" s="58">
        <v>1.847</v>
      </c>
      <c r="Y236" s="58">
        <v>1.841</v>
      </c>
      <c r="Z236" s="58">
        <v>1.8680000000000001</v>
      </c>
      <c r="AA236" s="949">
        <v>1.516</v>
      </c>
      <c r="AB236" s="949">
        <v>1.796</v>
      </c>
      <c r="AC236" s="949">
        <v>2.0270000000000001</v>
      </c>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58"/>
      <c r="IK236" s="58"/>
      <c r="IL236" s="58"/>
      <c r="IM236" s="58"/>
      <c r="IN236" s="58"/>
      <c r="IO236" s="58"/>
      <c r="IP236" s="58"/>
      <c r="IQ236" s="58"/>
      <c r="IR236" s="58"/>
      <c r="IS236" s="58"/>
      <c r="IT236" s="58"/>
      <c r="IU236" s="58"/>
    </row>
    <row r="237" spans="1:255" s="840" customFormat="1">
      <c r="A237" s="78" t="s">
        <v>536</v>
      </c>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c r="AB237"/>
      <c r="AC237"/>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58"/>
      <c r="IU237" s="58"/>
    </row>
    <row r="238" spans="1:255" s="840" customFormat="1">
      <c r="A238" s="78" t="s">
        <v>537</v>
      </c>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c r="AB238"/>
      <c r="AC23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58"/>
      <c r="GD238" s="58"/>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c r="IT238" s="58"/>
      <c r="IU238" s="58"/>
    </row>
    <row r="239" spans="1:255" s="840" customFormat="1">
      <c r="A239" s="78" t="s">
        <v>538</v>
      </c>
      <c r="B239" s="58">
        <v>1.417</v>
      </c>
      <c r="C239" s="58">
        <v>1.4710000000000001</v>
      </c>
      <c r="D239" s="58">
        <v>1.421</v>
      </c>
      <c r="E239" s="58">
        <v>1.7070000000000001</v>
      </c>
      <c r="F239" s="58">
        <v>1.569</v>
      </c>
      <c r="G239" s="58">
        <v>1.6180000000000001</v>
      </c>
      <c r="H239" s="58">
        <v>1.508</v>
      </c>
      <c r="I239" s="58">
        <v>1.7270000000000001</v>
      </c>
      <c r="J239" s="58">
        <v>1.8080000000000001</v>
      </c>
      <c r="K239" s="58">
        <v>2.0099999999999998</v>
      </c>
      <c r="L239" s="58">
        <v>2.0979999999999999</v>
      </c>
      <c r="M239" s="58">
        <v>1.984</v>
      </c>
      <c r="N239" s="58">
        <v>1.994</v>
      </c>
      <c r="O239" s="58">
        <v>2.081</v>
      </c>
      <c r="P239" s="58">
        <v>2.181</v>
      </c>
      <c r="Q239" s="58">
        <v>2.2229999999999999</v>
      </c>
      <c r="R239" s="58">
        <v>2.327</v>
      </c>
      <c r="S239" s="58">
        <v>2.3359999999999999</v>
      </c>
      <c r="T239" s="58">
        <v>2.4380000000000002</v>
      </c>
      <c r="U239" s="58">
        <v>2.4769999999999999</v>
      </c>
      <c r="V239" s="58">
        <v>2.4460000000000002</v>
      </c>
      <c r="W239" s="58">
        <v>2.4169999999999998</v>
      </c>
      <c r="X239" s="58">
        <v>2.4809999999999999</v>
      </c>
      <c r="Y239" s="58">
        <v>2.5209999999999999</v>
      </c>
      <c r="Z239" s="58">
        <v>2.5150000000000001</v>
      </c>
      <c r="AA239" s="949">
        <v>2.35</v>
      </c>
      <c r="AB239" s="949">
        <v>2.5790000000000002</v>
      </c>
      <c r="AC239" s="949">
        <v>2.77</v>
      </c>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58"/>
      <c r="GD239" s="58"/>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c r="IT239" s="58"/>
      <c r="IU239" s="58"/>
    </row>
    <row r="240" spans="1:255" s="840" customFormat="1">
      <c r="A240" s="78" t="s">
        <v>539</v>
      </c>
      <c r="B240" s="58">
        <v>1.0999999999999999E-2</v>
      </c>
      <c r="C240" s="58">
        <v>1.0999999999999999E-2</v>
      </c>
      <c r="D240" s="58">
        <v>1.2E-2</v>
      </c>
      <c r="E240" s="58">
        <v>1.2E-2</v>
      </c>
      <c r="F240" s="58">
        <v>1.2E-2</v>
      </c>
      <c r="G240" s="58">
        <v>1.4E-2</v>
      </c>
      <c r="H240" s="58">
        <v>1.4E-2</v>
      </c>
      <c r="I240" s="58">
        <v>1.6E-2</v>
      </c>
      <c r="J240" s="58">
        <v>1.6E-2</v>
      </c>
      <c r="K240" s="58">
        <v>1.7999999999999999E-2</v>
      </c>
      <c r="L240" s="58">
        <v>1.7999999999999999E-2</v>
      </c>
      <c r="M240" s="58">
        <v>1.9E-2</v>
      </c>
      <c r="N240" s="58">
        <v>1.9E-2</v>
      </c>
      <c r="O240" s="58">
        <v>1.6E-2</v>
      </c>
      <c r="P240" s="58">
        <v>0.02</v>
      </c>
      <c r="Q240" s="58">
        <v>0.02</v>
      </c>
      <c r="R240" s="58">
        <v>2.1000000000000001E-2</v>
      </c>
      <c r="S240" s="58">
        <v>1.9E-2</v>
      </c>
      <c r="T240" s="58">
        <v>2.1000000000000001E-2</v>
      </c>
      <c r="U240" s="58">
        <v>1.9E-2</v>
      </c>
      <c r="V240" s="58">
        <v>1.7999999999999999E-2</v>
      </c>
      <c r="W240" s="58">
        <v>1.7999999999999999E-2</v>
      </c>
      <c r="X240" s="58">
        <v>1.7999999999999999E-2</v>
      </c>
      <c r="Y240" s="58">
        <v>2.1999999999999999E-2</v>
      </c>
      <c r="Z240" s="58">
        <v>2.1999999999999999E-2</v>
      </c>
      <c r="AA240" s="949">
        <v>2.4E-2</v>
      </c>
      <c r="AB240" s="949">
        <v>2.1000000000000001E-2</v>
      </c>
      <c r="AC240" s="949">
        <v>2.1999999999999999E-2</v>
      </c>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c r="IS240" s="58"/>
      <c r="IT240" s="58"/>
      <c r="IU240" s="58"/>
    </row>
    <row r="241" spans="1:255" s="840" customFormat="1">
      <c r="A241" s="78" t="s">
        <v>540</v>
      </c>
      <c r="B241" s="58">
        <v>0.104</v>
      </c>
      <c r="C241" s="58">
        <v>0.106</v>
      </c>
      <c r="D241" s="58">
        <v>9.5000000000000001E-2</v>
      </c>
      <c r="E241" s="58">
        <v>0.14299999999999999</v>
      </c>
      <c r="F241" s="58">
        <v>0.122</v>
      </c>
      <c r="G241" s="58">
        <v>0.11899999999999999</v>
      </c>
      <c r="H241" s="58">
        <v>0.104</v>
      </c>
      <c r="I241" s="58">
        <v>0.13600000000000001</v>
      </c>
      <c r="J241" s="58">
        <v>0.14199999999999999</v>
      </c>
      <c r="K241" s="58">
        <v>0.182</v>
      </c>
      <c r="L241" s="58">
        <v>0.189</v>
      </c>
      <c r="M241" s="58">
        <v>0.14799999999999999</v>
      </c>
      <c r="N241" s="58">
        <v>0.14899999999999999</v>
      </c>
      <c r="O241" s="58">
        <v>0.14799999999999999</v>
      </c>
      <c r="P241" s="58">
        <v>0.14699999999999999</v>
      </c>
      <c r="Q241" s="58">
        <v>0.19700000000000001</v>
      </c>
      <c r="R241" s="58">
        <v>0.21099999999999999</v>
      </c>
      <c r="S241" s="58">
        <v>0.218</v>
      </c>
      <c r="T241" s="58">
        <v>0.22</v>
      </c>
      <c r="U241" s="58">
        <v>0.215</v>
      </c>
      <c r="V241" s="58">
        <v>0.21</v>
      </c>
      <c r="W241" s="58">
        <v>0.20100000000000001</v>
      </c>
      <c r="X241" s="58">
        <v>0.20200000000000001</v>
      </c>
      <c r="Y241" s="58">
        <v>0.192</v>
      </c>
      <c r="Z241" s="58">
        <v>0.17399999999999999</v>
      </c>
      <c r="AA241" s="949">
        <v>0.157</v>
      </c>
      <c r="AB241" s="949">
        <v>0.161</v>
      </c>
      <c r="AC241" s="949">
        <v>0.17899999999999999</v>
      </c>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c r="ID241" s="58"/>
      <c r="IE241" s="58"/>
      <c r="IF241" s="58"/>
      <c r="IG241" s="58"/>
      <c r="IH241" s="58"/>
      <c r="II241" s="58"/>
      <c r="IJ241" s="58"/>
      <c r="IK241" s="58"/>
      <c r="IL241" s="58"/>
      <c r="IM241" s="58"/>
      <c r="IN241" s="58"/>
      <c r="IO241" s="58"/>
      <c r="IP241" s="58"/>
      <c r="IQ241" s="58"/>
      <c r="IR241" s="58"/>
      <c r="IS241" s="58"/>
      <c r="IT241" s="58"/>
      <c r="IU241" s="58"/>
    </row>
    <row r="242" spans="1:255" s="840" customFormat="1">
      <c r="A242" s="78" t="s">
        <v>541</v>
      </c>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c r="AB242"/>
      <c r="AC242"/>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58"/>
      <c r="GD242" s="58"/>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58"/>
      <c r="HN242" s="58"/>
      <c r="HO242" s="58"/>
      <c r="HP242" s="58"/>
      <c r="HQ242" s="58"/>
      <c r="HR242" s="58"/>
      <c r="HS242" s="58"/>
      <c r="HT242" s="58"/>
      <c r="HU242" s="58"/>
      <c r="HV242" s="58"/>
      <c r="HW242" s="58"/>
      <c r="HX242" s="58"/>
      <c r="HY242" s="58"/>
      <c r="HZ242" s="58"/>
      <c r="IA242" s="58"/>
      <c r="IB242" s="58"/>
      <c r="IC242" s="58"/>
      <c r="ID242" s="58"/>
      <c r="IE242" s="58"/>
      <c r="IF242" s="58"/>
      <c r="IG242" s="58"/>
      <c r="IH242" s="58"/>
      <c r="II242" s="58"/>
      <c r="IJ242" s="58"/>
      <c r="IK242" s="58"/>
      <c r="IL242" s="58"/>
      <c r="IM242" s="58"/>
      <c r="IN242" s="58"/>
      <c r="IO242" s="58"/>
      <c r="IP242" s="58"/>
      <c r="IQ242" s="58"/>
      <c r="IR242" s="58"/>
      <c r="IS242" s="58"/>
      <c r="IT242" s="58"/>
      <c r="IU242" s="58"/>
    </row>
    <row r="243" spans="1:255" s="840" customFormat="1">
      <c r="A243" s="78" t="s">
        <v>542</v>
      </c>
      <c r="B243" s="58">
        <v>0.75</v>
      </c>
      <c r="C243" s="58">
        <v>0.76700000000000002</v>
      </c>
      <c r="D243" s="58">
        <v>0.68899999999999995</v>
      </c>
      <c r="E243" s="58">
        <v>0.91</v>
      </c>
      <c r="F243" s="58">
        <v>0.78500000000000003</v>
      </c>
      <c r="G243" s="58">
        <v>0.76700000000000002</v>
      </c>
      <c r="H243" s="58">
        <v>0.70499999999999996</v>
      </c>
      <c r="I243" s="58">
        <v>0.79900000000000004</v>
      </c>
      <c r="J243" s="58">
        <v>0.83099999999999996</v>
      </c>
      <c r="K243" s="58">
        <v>0.93600000000000005</v>
      </c>
      <c r="L243" s="58">
        <v>0.98199999999999998</v>
      </c>
      <c r="M243" s="58">
        <v>0.67600000000000005</v>
      </c>
      <c r="N243" s="58">
        <v>0.67900000000000005</v>
      </c>
      <c r="O243" s="58">
        <v>0.73199999999999998</v>
      </c>
      <c r="P243" s="58">
        <v>0.79300000000000004</v>
      </c>
      <c r="Q243" s="58">
        <v>0.86099999999999999</v>
      </c>
      <c r="R243" s="58">
        <v>0.91200000000000003</v>
      </c>
      <c r="S243" s="58">
        <v>0.84299999999999997</v>
      </c>
      <c r="T243" s="58">
        <v>0.90900000000000003</v>
      </c>
      <c r="U243" s="58">
        <v>0.95299999999999996</v>
      </c>
      <c r="V243" s="58">
        <v>0.96699999999999997</v>
      </c>
      <c r="W243" s="58">
        <v>0.98299999999999998</v>
      </c>
      <c r="X243" s="58">
        <v>1.0349999999999999</v>
      </c>
      <c r="Y243" s="58">
        <v>1.08</v>
      </c>
      <c r="Z243" s="58">
        <v>1.091</v>
      </c>
      <c r="AA243" s="949">
        <v>0.97399999999999998</v>
      </c>
      <c r="AB243" s="949">
        <v>1.177</v>
      </c>
      <c r="AC243" s="949">
        <v>1.2290000000000001</v>
      </c>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58"/>
      <c r="GD243" s="58"/>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58"/>
      <c r="HN243" s="58"/>
      <c r="HO243" s="58"/>
      <c r="HP243" s="58"/>
      <c r="HQ243" s="58"/>
      <c r="HR243" s="58"/>
      <c r="HS243" s="58"/>
      <c r="HT243" s="58"/>
      <c r="HU243" s="58"/>
      <c r="HV243" s="58"/>
      <c r="HW243" s="58"/>
      <c r="HX243" s="58"/>
      <c r="HY243" s="58"/>
      <c r="HZ243" s="58"/>
      <c r="IA243" s="58"/>
      <c r="IB243" s="58"/>
      <c r="IC243" s="58"/>
      <c r="ID243" s="58"/>
      <c r="IE243" s="58"/>
      <c r="IF243" s="58"/>
      <c r="IG243" s="58"/>
      <c r="IH243" s="58"/>
      <c r="II243" s="58"/>
      <c r="IJ243" s="58"/>
      <c r="IK243" s="58"/>
      <c r="IL243" s="58"/>
      <c r="IM243" s="58"/>
      <c r="IN243" s="58"/>
      <c r="IO243" s="58"/>
      <c r="IP243" s="58"/>
      <c r="IQ243" s="58"/>
      <c r="IR243" s="58"/>
      <c r="IS243" s="58"/>
      <c r="IT243" s="58"/>
      <c r="IU243" s="58"/>
    </row>
    <row r="244" spans="1:255" s="840" customFormat="1">
      <c r="A244" s="78" t="s">
        <v>543</v>
      </c>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c r="AB244"/>
      <c r="AC244"/>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c r="IS244" s="58"/>
      <c r="IT244" s="58"/>
      <c r="IU244" s="58"/>
    </row>
    <row r="245" spans="1:255" s="840" customFormat="1">
      <c r="A245" s="78" t="s">
        <v>544</v>
      </c>
      <c r="B245" s="58">
        <v>1E-3</v>
      </c>
      <c r="C245" s="58">
        <v>1E-3</v>
      </c>
      <c r="D245" s="58">
        <v>1E-3</v>
      </c>
      <c r="E245" s="58">
        <v>1E-3</v>
      </c>
      <c r="F245" s="58">
        <v>1E-3</v>
      </c>
      <c r="G245" s="58">
        <v>1E-3</v>
      </c>
      <c r="H245" s="58">
        <v>1E-3</v>
      </c>
      <c r="I245" s="58">
        <v>1E-3</v>
      </c>
      <c r="J245" s="58">
        <v>1E-3</v>
      </c>
      <c r="K245" s="58">
        <v>1E-3</v>
      </c>
      <c r="L245" s="58">
        <v>1E-3</v>
      </c>
      <c r="M245" s="58">
        <v>1E-3</v>
      </c>
      <c r="N245" s="58">
        <v>1E-3</v>
      </c>
      <c r="O245" s="58"/>
      <c r="P245" s="58">
        <v>1E-3</v>
      </c>
      <c r="Q245" s="58">
        <v>8.9999999999999993E-3</v>
      </c>
      <c r="R245" s="58">
        <v>0.01</v>
      </c>
      <c r="S245" s="58">
        <v>0.01</v>
      </c>
      <c r="T245" s="58">
        <v>1.4E-2</v>
      </c>
      <c r="U245" s="58">
        <v>1.2E-2</v>
      </c>
      <c r="V245" s="58">
        <v>1.0999999999999999E-2</v>
      </c>
      <c r="W245" s="58">
        <v>0.01</v>
      </c>
      <c r="X245" s="58">
        <v>1.0999999999999999E-2</v>
      </c>
      <c r="Y245" s="58">
        <v>0.01</v>
      </c>
      <c r="Z245" s="58">
        <v>1.0999999999999999E-2</v>
      </c>
      <c r="AA245" s="949">
        <v>1.0999999999999999E-2</v>
      </c>
      <c r="AB245" s="949">
        <v>0.01</v>
      </c>
      <c r="AC245" s="949">
        <v>1.2E-2</v>
      </c>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c r="ID245" s="58"/>
      <c r="IE245" s="58"/>
      <c r="IF245" s="58"/>
      <c r="IG245" s="58"/>
      <c r="IH245" s="58"/>
      <c r="II245" s="58"/>
      <c r="IJ245" s="58"/>
      <c r="IK245" s="58"/>
      <c r="IL245" s="58"/>
      <c r="IM245" s="58"/>
      <c r="IN245" s="58"/>
      <c r="IO245" s="58"/>
      <c r="IP245" s="58"/>
      <c r="IQ245" s="58"/>
      <c r="IR245" s="58"/>
      <c r="IS245" s="58"/>
      <c r="IT245" s="58"/>
      <c r="IU245" s="58"/>
    </row>
    <row r="246" spans="1:255" s="840" customFormat="1">
      <c r="A246" s="78" t="s">
        <v>545</v>
      </c>
      <c r="B246" s="58">
        <v>8.8999999999999996E-2</v>
      </c>
      <c r="C246" s="58">
        <v>9.0999999999999998E-2</v>
      </c>
      <c r="D246" s="58">
        <v>8.3000000000000004E-2</v>
      </c>
      <c r="E246" s="58">
        <v>0.09</v>
      </c>
      <c r="F246" s="58">
        <v>8.2000000000000003E-2</v>
      </c>
      <c r="G246" s="58">
        <v>7.9000000000000001E-2</v>
      </c>
      <c r="H246" s="58">
        <v>7.3999999999999996E-2</v>
      </c>
      <c r="I246" s="58">
        <v>8.3000000000000004E-2</v>
      </c>
      <c r="J246" s="58">
        <v>8.6999999999999994E-2</v>
      </c>
      <c r="K246" s="58">
        <v>9.8000000000000004E-2</v>
      </c>
      <c r="L246" s="58">
        <v>0.10100000000000001</v>
      </c>
      <c r="M246" s="58">
        <v>0.27200000000000002</v>
      </c>
      <c r="N246" s="58">
        <v>0.27300000000000002</v>
      </c>
      <c r="O246" s="58">
        <v>0.27500000000000002</v>
      </c>
      <c r="P246" s="58">
        <v>0.27300000000000002</v>
      </c>
      <c r="Q246" s="58">
        <v>0.26700000000000002</v>
      </c>
      <c r="R246" s="58">
        <v>0.27700000000000002</v>
      </c>
      <c r="S246" s="58">
        <v>0.31900000000000001</v>
      </c>
      <c r="T246" s="58">
        <v>0.30499999999999999</v>
      </c>
      <c r="U246" s="58">
        <v>0.30099999999999999</v>
      </c>
      <c r="V246" s="58">
        <v>0.29599999999999999</v>
      </c>
      <c r="W246" s="58">
        <v>0.27600000000000002</v>
      </c>
      <c r="X246" s="58">
        <v>0.27100000000000002</v>
      </c>
      <c r="Y246" s="58">
        <v>0.27300000000000002</v>
      </c>
      <c r="Z246" s="58">
        <v>0.28499999999999998</v>
      </c>
      <c r="AA246" s="949">
        <v>0.29799999999999999</v>
      </c>
      <c r="AB246" s="949">
        <v>0.311</v>
      </c>
      <c r="AC246" s="949">
        <v>0.35699999999999998</v>
      </c>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c r="ID246" s="58"/>
      <c r="IE246" s="58"/>
      <c r="IF246" s="58"/>
      <c r="IG246" s="58"/>
      <c r="IH246" s="58"/>
      <c r="II246" s="58"/>
      <c r="IJ246" s="58"/>
      <c r="IK246" s="58"/>
      <c r="IL246" s="58"/>
      <c r="IM246" s="58"/>
      <c r="IN246" s="58"/>
      <c r="IO246" s="58"/>
      <c r="IP246" s="58"/>
      <c r="IQ246" s="58"/>
      <c r="IR246" s="58"/>
      <c r="IS246" s="58"/>
      <c r="IT246" s="58"/>
      <c r="IU246" s="58"/>
    </row>
    <row r="247" spans="1:255" s="840" customFormat="1">
      <c r="A247" s="78" t="s">
        <v>546</v>
      </c>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c r="AB247"/>
      <c r="AC247"/>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c r="IS247" s="58"/>
      <c r="IT247" s="58"/>
      <c r="IU247" s="58"/>
    </row>
    <row r="248" spans="1:255" s="840" customFormat="1">
      <c r="A248" s="78" t="s">
        <v>547</v>
      </c>
      <c r="B248" s="58">
        <v>0.46200000000000002</v>
      </c>
      <c r="C248" s="58">
        <v>0.495</v>
      </c>
      <c r="D248" s="58">
        <v>0.54100000000000004</v>
      </c>
      <c r="E248" s="58">
        <v>0.55100000000000005</v>
      </c>
      <c r="F248" s="58">
        <v>0.56699999999999995</v>
      </c>
      <c r="G248" s="58">
        <v>0.63800000000000001</v>
      </c>
      <c r="H248" s="58">
        <v>0.61</v>
      </c>
      <c r="I248" s="58">
        <v>0.69199999999999995</v>
      </c>
      <c r="J248" s="58">
        <v>0.73099999999999998</v>
      </c>
      <c r="K248" s="58">
        <v>0.77500000000000002</v>
      </c>
      <c r="L248" s="58">
        <v>0.80700000000000005</v>
      </c>
      <c r="M248" s="58">
        <v>0.86799999999999999</v>
      </c>
      <c r="N248" s="58">
        <v>0.873</v>
      </c>
      <c r="O248" s="58">
        <v>0.91</v>
      </c>
      <c r="P248" s="58">
        <v>0.94799999999999995</v>
      </c>
      <c r="Q248" s="58">
        <v>0.87</v>
      </c>
      <c r="R248" s="58">
        <v>0.89600000000000002</v>
      </c>
      <c r="S248" s="58">
        <v>0.92800000000000005</v>
      </c>
      <c r="T248" s="58">
        <v>0.96899999999999997</v>
      </c>
      <c r="U248" s="58">
        <v>0.97599999999999998</v>
      </c>
      <c r="V248" s="58">
        <v>0.94299999999999995</v>
      </c>
      <c r="W248" s="58">
        <v>0.93</v>
      </c>
      <c r="X248" s="58">
        <v>0.94599999999999995</v>
      </c>
      <c r="Y248" s="58">
        <v>0.94399999999999995</v>
      </c>
      <c r="Z248" s="58">
        <v>0.93300000000000005</v>
      </c>
      <c r="AA248" s="949">
        <v>0.88600000000000001</v>
      </c>
      <c r="AB248" s="949">
        <v>0.89900000000000002</v>
      </c>
      <c r="AC248" s="949">
        <v>0.97099999999999997</v>
      </c>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58"/>
      <c r="GD248" s="58"/>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58"/>
      <c r="HN248" s="58"/>
      <c r="HO248" s="58"/>
      <c r="HP248" s="58"/>
      <c r="HQ248" s="58"/>
      <c r="HR248" s="58"/>
      <c r="HS248" s="58"/>
      <c r="HT248" s="58"/>
      <c r="HU248" s="58"/>
      <c r="HV248" s="58"/>
      <c r="HW248" s="58"/>
      <c r="HX248" s="58"/>
      <c r="HY248" s="58"/>
      <c r="HZ248" s="58"/>
      <c r="IA248" s="58"/>
      <c r="IB248" s="58"/>
      <c r="IC248" s="58"/>
      <c r="ID248" s="58"/>
      <c r="IE248" s="58"/>
      <c r="IF248" s="58"/>
      <c r="IG248" s="58"/>
      <c r="IH248" s="58"/>
      <c r="II248" s="58"/>
      <c r="IJ248" s="58"/>
      <c r="IK248" s="58"/>
      <c r="IL248" s="58"/>
      <c r="IM248" s="58"/>
      <c r="IN248" s="58"/>
      <c r="IO248" s="58"/>
      <c r="IP248" s="58"/>
      <c r="IQ248" s="58"/>
      <c r="IR248" s="58"/>
      <c r="IS248" s="58"/>
      <c r="IT248" s="58"/>
      <c r="IU248" s="58"/>
    </row>
    <row r="249" spans="1:255" s="840" customFormat="1">
      <c r="A249" s="78" t="s">
        <v>112</v>
      </c>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58"/>
      <c r="GD249" s="58"/>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58"/>
      <c r="HN249" s="58"/>
      <c r="HO249" s="58"/>
      <c r="HP249" s="58"/>
      <c r="HQ249" s="58"/>
      <c r="HR249" s="58"/>
      <c r="HS249" s="58"/>
      <c r="HT249" s="58"/>
      <c r="HU249" s="58"/>
      <c r="HV249" s="58"/>
      <c r="HW249" s="58"/>
      <c r="HX249" s="58"/>
      <c r="HY249" s="58"/>
      <c r="HZ249" s="58"/>
      <c r="IA249" s="58"/>
      <c r="IB249" s="58"/>
      <c r="IC249" s="58"/>
      <c r="ID249" s="58"/>
      <c r="IE249" s="58"/>
      <c r="IF249" s="58"/>
      <c r="IG249" s="58"/>
      <c r="IH249" s="58"/>
      <c r="II249" s="58"/>
      <c r="IJ249" s="58"/>
      <c r="IK249" s="58"/>
      <c r="IL249" s="58"/>
      <c r="IM249" s="58"/>
      <c r="IN249" s="58"/>
      <c r="IO249" s="58"/>
      <c r="IP249" s="58"/>
      <c r="IQ249" s="58"/>
      <c r="IR249" s="58"/>
      <c r="IS249" s="58"/>
      <c r="IT249" s="58"/>
      <c r="IU249" s="58"/>
    </row>
    <row r="250" spans="1:255" s="840" customFormat="1">
      <c r="A250" s="78" t="s">
        <v>548</v>
      </c>
      <c r="B250" s="58">
        <v>0.80200000000000005</v>
      </c>
      <c r="C250" s="58">
        <v>1.0089999999999999</v>
      </c>
      <c r="D250" s="58">
        <v>1.008</v>
      </c>
      <c r="E250" s="58">
        <v>0.84099999999999997</v>
      </c>
      <c r="F250" s="58">
        <v>0.81399999999999995</v>
      </c>
      <c r="G250" s="58">
        <v>0.86</v>
      </c>
      <c r="H250" s="58">
        <v>0.85699999999999998</v>
      </c>
      <c r="I250" s="58">
        <v>0.88100000000000001</v>
      </c>
      <c r="J250" s="58">
        <v>1.369</v>
      </c>
      <c r="K250" s="58">
        <v>1.4570000000000001</v>
      </c>
      <c r="L250" s="58">
        <v>1.446</v>
      </c>
      <c r="M250" s="58">
        <v>1.5369999999999999</v>
      </c>
      <c r="N250" s="58">
        <v>1.6659999999999999</v>
      </c>
      <c r="O250" s="58">
        <v>1.837</v>
      </c>
      <c r="P250" s="58">
        <v>2.0249999999999999</v>
      </c>
      <c r="Q250" s="58">
        <v>2.1459999999999999</v>
      </c>
      <c r="R250" s="58">
        <v>2.2440000000000002</v>
      </c>
      <c r="S250" s="58">
        <v>2.3290000000000002</v>
      </c>
      <c r="T250" s="58">
        <v>2.5</v>
      </c>
      <c r="U250" s="58">
        <v>2.6629999999999998</v>
      </c>
      <c r="V250" s="58">
        <v>2.7480000000000002</v>
      </c>
      <c r="W250" s="58">
        <v>2.8170000000000002</v>
      </c>
      <c r="X250" s="58">
        <v>2.871</v>
      </c>
      <c r="Y250" s="58">
        <v>2.915</v>
      </c>
      <c r="Z250" s="58">
        <v>2.9609999999999999</v>
      </c>
      <c r="AA250" s="58">
        <v>3.0990000000000002</v>
      </c>
      <c r="AB250" s="58">
        <v>3.1819999999999999</v>
      </c>
      <c r="AC250" s="58">
        <v>3.33</v>
      </c>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c r="IS250" s="58"/>
      <c r="IT250" s="58"/>
      <c r="IU250" s="58"/>
    </row>
    <row r="251" spans="1:255" s="840" customFormat="1">
      <c r="A251" s="78" t="s">
        <v>469</v>
      </c>
      <c r="B251" s="58">
        <v>0.30199999999999999</v>
      </c>
      <c r="C251" s="58">
        <v>0.38</v>
      </c>
      <c r="D251" s="58">
        <v>0.38</v>
      </c>
      <c r="E251" s="58">
        <v>0.32300000000000001</v>
      </c>
      <c r="F251" s="58">
        <v>0.45500000000000002</v>
      </c>
      <c r="G251" s="58">
        <v>0.439</v>
      </c>
      <c r="H251" s="58">
        <v>0.45100000000000001</v>
      </c>
      <c r="I251" s="58">
        <v>0.29799999999999999</v>
      </c>
      <c r="J251" s="58">
        <v>0.39700000000000002</v>
      </c>
      <c r="K251" s="58">
        <v>0.48499999999999999</v>
      </c>
      <c r="L251" s="58">
        <v>0.54100000000000004</v>
      </c>
      <c r="M251" s="58">
        <v>0.51400000000000001</v>
      </c>
      <c r="N251" s="58">
        <v>0.55600000000000005</v>
      </c>
      <c r="O251" s="58">
        <v>0.57299999999999995</v>
      </c>
      <c r="P251" s="58">
        <v>0.58599999999999997</v>
      </c>
      <c r="Q251" s="58">
        <v>0.59299999999999997</v>
      </c>
      <c r="R251" s="58">
        <v>0.59</v>
      </c>
      <c r="S251" s="58">
        <v>0.59399999999999997</v>
      </c>
      <c r="T251" s="58">
        <v>0.624</v>
      </c>
      <c r="U251" s="58">
        <v>0.66200000000000003</v>
      </c>
      <c r="V251" s="58">
        <v>0.68700000000000006</v>
      </c>
      <c r="W251" s="58">
        <v>0.70599999999999996</v>
      </c>
      <c r="X251" s="58">
        <v>0.72799999999999998</v>
      </c>
      <c r="Y251" s="58">
        <v>0.74</v>
      </c>
      <c r="Z251" s="58">
        <v>0.749</v>
      </c>
      <c r="AA251" s="58">
        <v>0.78600000000000003</v>
      </c>
      <c r="AB251" s="58">
        <v>0.80600000000000005</v>
      </c>
      <c r="AC251" s="58">
        <v>0.872</v>
      </c>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c r="IS251" s="58"/>
      <c r="IT251" s="58"/>
      <c r="IU251" s="58"/>
    </row>
    <row r="252" spans="1:255" s="840" customFormat="1">
      <c r="A252" s="78" t="s">
        <v>470</v>
      </c>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v>1E-3</v>
      </c>
      <c r="AA252" s="58">
        <v>1E-3</v>
      </c>
      <c r="AB252" s="58">
        <v>1E-3</v>
      </c>
      <c r="AC252" s="58">
        <v>1E-3</v>
      </c>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58"/>
      <c r="GD252" s="58"/>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58"/>
      <c r="HN252" s="58"/>
      <c r="HO252" s="58"/>
      <c r="HP252" s="58"/>
      <c r="HQ252" s="58"/>
      <c r="HR252" s="58"/>
      <c r="HS252" s="58"/>
      <c r="HT252" s="58"/>
      <c r="HU252" s="58"/>
      <c r="HV252" s="58"/>
      <c r="HW252" s="58"/>
      <c r="HX252" s="58"/>
      <c r="HY252" s="58"/>
      <c r="HZ252" s="58"/>
      <c r="IA252" s="58"/>
      <c r="IB252" s="58"/>
      <c r="IC252" s="58"/>
      <c r="ID252" s="58"/>
      <c r="IE252" s="58"/>
      <c r="IF252" s="58"/>
      <c r="IG252" s="58"/>
      <c r="IH252" s="58"/>
      <c r="II252" s="58"/>
      <c r="IJ252" s="58"/>
      <c r="IK252" s="58"/>
      <c r="IL252" s="58"/>
      <c r="IM252" s="58"/>
      <c r="IN252" s="58"/>
      <c r="IO252" s="58"/>
      <c r="IP252" s="58"/>
      <c r="IQ252" s="58"/>
      <c r="IR252" s="58"/>
      <c r="IS252" s="58"/>
      <c r="IT252" s="58"/>
      <c r="IU252" s="58"/>
    </row>
    <row r="253" spans="1:255" s="840" customFormat="1">
      <c r="A253" s="78" t="s">
        <v>471</v>
      </c>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58"/>
      <c r="GD253" s="58"/>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58"/>
      <c r="HN253" s="58"/>
      <c r="HO253" s="58"/>
      <c r="HP253" s="58"/>
      <c r="HQ253" s="58"/>
      <c r="HR253" s="58"/>
      <c r="HS253" s="58"/>
      <c r="HT253" s="58"/>
      <c r="HU253" s="58"/>
      <c r="HV253" s="58"/>
      <c r="HW253" s="58"/>
      <c r="HX253" s="58"/>
      <c r="HY253" s="58"/>
      <c r="HZ253" s="58"/>
      <c r="IA253" s="58"/>
      <c r="IB253" s="58"/>
      <c r="IC253" s="58"/>
      <c r="ID253" s="58"/>
      <c r="IE253" s="58"/>
      <c r="IF253" s="58"/>
      <c r="IG253" s="58"/>
      <c r="IH253" s="58"/>
      <c r="II253" s="58"/>
      <c r="IJ253" s="58"/>
      <c r="IK253" s="58"/>
      <c r="IL253" s="58"/>
      <c r="IM253" s="58"/>
      <c r="IN253" s="58"/>
      <c r="IO253" s="58"/>
      <c r="IP253" s="58"/>
      <c r="IQ253" s="58"/>
      <c r="IR253" s="58"/>
      <c r="IS253" s="58"/>
      <c r="IT253" s="58"/>
      <c r="IU253" s="58"/>
    </row>
    <row r="254" spans="1:255" s="840" customFormat="1">
      <c r="A254" s="78" t="s">
        <v>472</v>
      </c>
      <c r="B254" s="58">
        <v>0.30199999999999999</v>
      </c>
      <c r="C254" s="58">
        <v>0.38</v>
      </c>
      <c r="D254" s="58">
        <v>0.38</v>
      </c>
      <c r="E254" s="58">
        <v>0.32300000000000001</v>
      </c>
      <c r="F254" s="58">
        <v>0.45500000000000002</v>
      </c>
      <c r="G254" s="58">
        <v>0.439</v>
      </c>
      <c r="H254" s="58">
        <v>0.45100000000000001</v>
      </c>
      <c r="I254" s="58">
        <v>0.29799999999999999</v>
      </c>
      <c r="J254" s="58">
        <v>0.39700000000000002</v>
      </c>
      <c r="K254" s="58">
        <v>0.48499999999999999</v>
      </c>
      <c r="L254" s="58">
        <v>0.54100000000000004</v>
      </c>
      <c r="M254" s="58">
        <v>0.51400000000000001</v>
      </c>
      <c r="N254" s="58">
        <v>0.55600000000000005</v>
      </c>
      <c r="O254" s="58">
        <v>0.57299999999999995</v>
      </c>
      <c r="P254" s="58">
        <v>0.58499999999999996</v>
      </c>
      <c r="Q254" s="58">
        <v>0.59299999999999997</v>
      </c>
      <c r="R254" s="58">
        <v>0.58899999999999997</v>
      </c>
      <c r="S254" s="58">
        <v>0.59399999999999997</v>
      </c>
      <c r="T254" s="58">
        <v>0.62</v>
      </c>
      <c r="U254" s="58">
        <v>0.65900000000000003</v>
      </c>
      <c r="V254" s="58">
        <v>0.68400000000000005</v>
      </c>
      <c r="W254" s="58">
        <v>0.70299999999999996</v>
      </c>
      <c r="X254" s="58">
        <v>0.72499999999999998</v>
      </c>
      <c r="Y254" s="58">
        <v>0.73599999999999999</v>
      </c>
      <c r="Z254" s="58">
        <v>0.745</v>
      </c>
      <c r="AA254" s="58">
        <v>0.78100000000000003</v>
      </c>
      <c r="AB254" s="58">
        <v>0.80100000000000005</v>
      </c>
      <c r="AC254" s="58">
        <v>0.86699999999999999</v>
      </c>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c r="IS254" s="58"/>
      <c r="IT254" s="58"/>
      <c r="IU254" s="58"/>
    </row>
    <row r="255" spans="1:255" s="840" customFormat="1">
      <c r="A255" s="78" t="s">
        <v>473</v>
      </c>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c r="IS255" s="58"/>
      <c r="IT255" s="58"/>
      <c r="IU255" s="58"/>
    </row>
    <row r="256" spans="1:255" s="840" customFormat="1">
      <c r="A256" s="78" t="s">
        <v>474</v>
      </c>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c r="IT256" s="58"/>
      <c r="IU256" s="58"/>
    </row>
    <row r="257" spans="1:255" s="840" customFormat="1">
      <c r="A257" s="78" t="s">
        <v>475</v>
      </c>
      <c r="B257" s="58"/>
      <c r="C257" s="58"/>
      <c r="D257" s="58"/>
      <c r="E257" s="58"/>
      <c r="F257" s="58"/>
      <c r="G257" s="58"/>
      <c r="H257" s="58"/>
      <c r="I257" s="58"/>
      <c r="J257" s="58"/>
      <c r="K257" s="58"/>
      <c r="L257" s="58"/>
      <c r="M257" s="58"/>
      <c r="N257" s="58"/>
      <c r="O257" s="58"/>
      <c r="P257" s="58"/>
      <c r="Q257" s="58"/>
      <c r="R257" s="58">
        <v>2E-3</v>
      </c>
      <c r="S257" s="58"/>
      <c r="T257" s="58">
        <v>3.0000000000000001E-3</v>
      </c>
      <c r="U257" s="58">
        <v>3.0000000000000001E-3</v>
      </c>
      <c r="V257" s="58">
        <v>3.0000000000000001E-3</v>
      </c>
      <c r="W257" s="58">
        <v>3.0000000000000001E-3</v>
      </c>
      <c r="X257" s="58">
        <v>3.0000000000000001E-3</v>
      </c>
      <c r="Y257" s="58">
        <v>3.0000000000000001E-3</v>
      </c>
      <c r="Z257" s="58">
        <v>3.0000000000000001E-3</v>
      </c>
      <c r="AA257" s="58">
        <v>4.0000000000000001E-3</v>
      </c>
      <c r="AB257" s="58">
        <v>4.0000000000000001E-3</v>
      </c>
      <c r="AC257" s="58">
        <v>4.0000000000000001E-3</v>
      </c>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58"/>
      <c r="GD257" s="58"/>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58"/>
      <c r="HN257" s="58"/>
      <c r="HO257" s="58"/>
      <c r="HP257" s="58"/>
      <c r="HQ257" s="58"/>
      <c r="HR257" s="58"/>
      <c r="HS257" s="58"/>
      <c r="HT257" s="58"/>
      <c r="HU257" s="58"/>
      <c r="HV257" s="58"/>
      <c r="HW257" s="58"/>
      <c r="HX257" s="58"/>
      <c r="HY257" s="58"/>
      <c r="HZ257" s="58"/>
      <c r="IA257" s="58"/>
      <c r="IB257" s="58"/>
      <c r="IC257" s="58"/>
      <c r="ID257" s="58"/>
      <c r="IE257" s="58"/>
      <c r="IF257" s="58"/>
      <c r="IG257" s="58"/>
      <c r="IH257" s="58"/>
      <c r="II257" s="58"/>
      <c r="IJ257" s="58"/>
      <c r="IK257" s="58"/>
      <c r="IL257" s="58"/>
      <c r="IM257" s="58"/>
      <c r="IN257" s="58"/>
      <c r="IO257" s="58"/>
      <c r="IP257" s="58"/>
      <c r="IQ257" s="58"/>
      <c r="IR257" s="58"/>
      <c r="IS257" s="58"/>
      <c r="IT257" s="58"/>
      <c r="IU257" s="58"/>
    </row>
    <row r="258" spans="1:255" s="840" customFormat="1">
      <c r="A258" s="78" t="s">
        <v>476</v>
      </c>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c r="IS258" s="58"/>
      <c r="IT258" s="58"/>
      <c r="IU258" s="58"/>
    </row>
    <row r="259" spans="1:255" s="840" customFormat="1">
      <c r="A259" s="78" t="s">
        <v>477</v>
      </c>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58"/>
      <c r="GD259" s="58"/>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58"/>
      <c r="HN259" s="58"/>
      <c r="HO259" s="58"/>
      <c r="HP259" s="58"/>
      <c r="HQ259" s="58"/>
      <c r="HR259" s="58"/>
      <c r="HS259" s="58"/>
      <c r="HT259" s="58"/>
      <c r="HU259" s="58"/>
      <c r="HV259" s="58"/>
      <c r="HW259" s="58"/>
      <c r="HX259" s="58"/>
      <c r="HY259" s="58"/>
      <c r="HZ259" s="58"/>
      <c r="IA259" s="58"/>
      <c r="IB259" s="58"/>
      <c r="IC259" s="58"/>
      <c r="ID259" s="58"/>
      <c r="IE259" s="58"/>
      <c r="IF259" s="58"/>
      <c r="IG259" s="58"/>
      <c r="IH259" s="58"/>
      <c r="II259" s="58"/>
      <c r="IJ259" s="58"/>
      <c r="IK259" s="58"/>
      <c r="IL259" s="58"/>
      <c r="IM259" s="58"/>
      <c r="IN259" s="58"/>
      <c r="IO259" s="58"/>
      <c r="IP259" s="58"/>
      <c r="IQ259" s="58"/>
      <c r="IR259" s="58"/>
      <c r="IS259" s="58"/>
      <c r="IT259" s="58"/>
      <c r="IU259" s="58"/>
    </row>
    <row r="260" spans="1:255" s="840" customFormat="1">
      <c r="A260" s="78" t="s">
        <v>478</v>
      </c>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c r="ID260" s="58"/>
      <c r="IE260" s="58"/>
      <c r="IF260" s="58"/>
      <c r="IG260" s="58"/>
      <c r="IH260" s="58"/>
      <c r="II260" s="58"/>
      <c r="IJ260" s="58"/>
      <c r="IK260" s="58"/>
      <c r="IL260" s="58"/>
      <c r="IM260" s="58"/>
      <c r="IN260" s="58"/>
      <c r="IO260" s="58"/>
      <c r="IP260" s="58"/>
      <c r="IQ260" s="58"/>
      <c r="IR260" s="58"/>
      <c r="IS260" s="58"/>
      <c r="IT260" s="58"/>
      <c r="IU260" s="58"/>
    </row>
    <row r="261" spans="1:255" s="840" customFormat="1">
      <c r="A261" s="78" t="s">
        <v>479</v>
      </c>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c r="ID261" s="58"/>
      <c r="IE261" s="58"/>
      <c r="IF261" s="58"/>
      <c r="IG261" s="58"/>
      <c r="IH261" s="58"/>
      <c r="II261" s="58"/>
      <c r="IJ261" s="58"/>
      <c r="IK261" s="58"/>
      <c r="IL261" s="58"/>
      <c r="IM261" s="58"/>
      <c r="IN261" s="58"/>
      <c r="IO261" s="58"/>
      <c r="IP261" s="58"/>
      <c r="IQ261" s="58"/>
      <c r="IR261" s="58"/>
      <c r="IS261" s="58"/>
      <c r="IT261" s="58"/>
      <c r="IU261" s="58"/>
    </row>
    <row r="262" spans="1:255" s="840" customFormat="1">
      <c r="A262" s="78" t="s">
        <v>480</v>
      </c>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58"/>
      <c r="GD262" s="58"/>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58"/>
      <c r="HN262" s="58"/>
      <c r="HO262" s="58"/>
      <c r="HP262" s="58"/>
      <c r="HQ262" s="58"/>
      <c r="HR262" s="58"/>
      <c r="HS262" s="58"/>
      <c r="HT262" s="58"/>
      <c r="HU262" s="58"/>
      <c r="HV262" s="58"/>
      <c r="HW262" s="58"/>
      <c r="HX262" s="58"/>
      <c r="HY262" s="58"/>
      <c r="HZ262" s="58"/>
      <c r="IA262" s="58"/>
      <c r="IB262" s="58"/>
      <c r="IC262" s="58"/>
      <c r="ID262" s="58"/>
      <c r="IE262" s="58"/>
      <c r="IF262" s="58"/>
      <c r="IG262" s="58"/>
      <c r="IH262" s="58"/>
      <c r="II262" s="58"/>
      <c r="IJ262" s="58"/>
      <c r="IK262" s="58"/>
      <c r="IL262" s="58"/>
      <c r="IM262" s="58"/>
      <c r="IN262" s="58"/>
      <c r="IO262" s="58"/>
      <c r="IP262" s="58"/>
      <c r="IQ262" s="58"/>
      <c r="IR262" s="58"/>
      <c r="IS262" s="58"/>
      <c r="IT262" s="58"/>
      <c r="IU262" s="58"/>
    </row>
    <row r="263" spans="1:255" s="840" customFormat="1">
      <c r="A263" s="78" t="s">
        <v>481</v>
      </c>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c r="IT263" s="58"/>
      <c r="IU263" s="58"/>
    </row>
    <row r="264" spans="1:255" s="840" customFormat="1">
      <c r="A264" s="78" t="s">
        <v>482</v>
      </c>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c r="IT264" s="58"/>
      <c r="IU264" s="58"/>
    </row>
    <row r="265" spans="1:255" s="840" customFormat="1">
      <c r="A265" s="78" t="s">
        <v>483</v>
      </c>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58"/>
      <c r="GD265" s="58"/>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58"/>
      <c r="HN265" s="58"/>
      <c r="HO265" s="58"/>
      <c r="HP265" s="58"/>
      <c r="HQ265" s="58"/>
      <c r="HR265" s="58"/>
      <c r="HS265" s="58"/>
      <c r="HT265" s="58"/>
      <c r="HU265" s="58"/>
      <c r="HV265" s="58"/>
      <c r="HW265" s="58"/>
      <c r="HX265" s="58"/>
      <c r="HY265" s="58"/>
      <c r="HZ265" s="58"/>
      <c r="IA265" s="58"/>
      <c r="IB265" s="58"/>
      <c r="IC265" s="58"/>
      <c r="ID265" s="58"/>
      <c r="IE265" s="58"/>
      <c r="IF265" s="58"/>
      <c r="IG265" s="58"/>
      <c r="IH265" s="58"/>
      <c r="II265" s="58"/>
      <c r="IJ265" s="58"/>
      <c r="IK265" s="58"/>
      <c r="IL265" s="58"/>
      <c r="IM265" s="58"/>
      <c r="IN265" s="58"/>
      <c r="IO265" s="58"/>
      <c r="IP265" s="58"/>
      <c r="IQ265" s="58"/>
      <c r="IR265" s="58"/>
      <c r="IS265" s="58"/>
      <c r="IT265" s="58"/>
      <c r="IU265" s="58"/>
    </row>
    <row r="266" spans="1:255" s="840" customFormat="1">
      <c r="A266" s="78" t="s">
        <v>484</v>
      </c>
      <c r="B266" s="58">
        <v>8.0000000000000002E-3</v>
      </c>
      <c r="C266" s="58">
        <v>0.01</v>
      </c>
      <c r="D266" s="58">
        <v>0.01</v>
      </c>
      <c r="E266" s="58">
        <v>8.9999999999999993E-3</v>
      </c>
      <c r="F266" s="58">
        <v>7.0000000000000001E-3</v>
      </c>
      <c r="G266" s="58">
        <v>8.0000000000000002E-3</v>
      </c>
      <c r="H266" s="58">
        <v>7.0000000000000001E-3</v>
      </c>
      <c r="I266" s="58">
        <v>8.0000000000000002E-3</v>
      </c>
      <c r="J266" s="58">
        <v>1.4999999999999999E-2</v>
      </c>
      <c r="K266" s="58">
        <v>1.7999999999999999E-2</v>
      </c>
      <c r="L266" s="58">
        <v>1.7000000000000001E-2</v>
      </c>
      <c r="M266" s="58">
        <v>2.1000000000000001E-2</v>
      </c>
      <c r="N266" s="58">
        <v>2.3E-2</v>
      </c>
      <c r="O266" s="58">
        <v>2.5999999999999999E-2</v>
      </c>
      <c r="P266" s="58">
        <v>3.3000000000000002E-2</v>
      </c>
      <c r="Q266" s="58">
        <v>3.3000000000000002E-2</v>
      </c>
      <c r="R266" s="58">
        <v>3.9E-2</v>
      </c>
      <c r="S266" s="58">
        <v>3.7999999999999999E-2</v>
      </c>
      <c r="T266" s="58">
        <v>4.5999999999999999E-2</v>
      </c>
      <c r="U266" s="58">
        <v>5.0999999999999997E-2</v>
      </c>
      <c r="V266" s="58">
        <v>5.2999999999999999E-2</v>
      </c>
      <c r="W266" s="58">
        <v>5.6000000000000001E-2</v>
      </c>
      <c r="X266" s="58">
        <v>6.0999999999999999E-2</v>
      </c>
      <c r="Y266" s="58">
        <v>6.2E-2</v>
      </c>
      <c r="Z266" s="58">
        <v>6.6000000000000003E-2</v>
      </c>
      <c r="AA266" s="58">
        <v>7.0000000000000007E-2</v>
      </c>
      <c r="AB266" s="58">
        <v>7.0999999999999994E-2</v>
      </c>
      <c r="AC266" s="58">
        <v>7.3999999999999996E-2</v>
      </c>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58"/>
      <c r="GD266" s="58"/>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58"/>
      <c r="HN266" s="58"/>
      <c r="HO266" s="58"/>
      <c r="HP266" s="58"/>
      <c r="HQ266" s="58"/>
      <c r="HR266" s="58"/>
      <c r="HS266" s="58"/>
      <c r="HT266" s="58"/>
      <c r="HU266" s="58"/>
      <c r="HV266" s="58"/>
      <c r="HW266" s="58"/>
      <c r="HX266" s="58"/>
      <c r="HY266" s="58"/>
      <c r="HZ266" s="58"/>
      <c r="IA266" s="58"/>
      <c r="IB266" s="58"/>
      <c r="IC266" s="58"/>
      <c r="ID266" s="58"/>
      <c r="IE266" s="58"/>
      <c r="IF266" s="58"/>
      <c r="IG266" s="58"/>
      <c r="IH266" s="58"/>
      <c r="II266" s="58"/>
      <c r="IJ266" s="58"/>
      <c r="IK266" s="58"/>
      <c r="IL266" s="58"/>
      <c r="IM266" s="58"/>
      <c r="IN266" s="58"/>
      <c r="IO266" s="58"/>
      <c r="IP266" s="58"/>
      <c r="IQ266" s="58"/>
      <c r="IR266" s="58"/>
      <c r="IS266" s="58"/>
      <c r="IT266" s="58"/>
      <c r="IU266" s="58"/>
    </row>
    <row r="267" spans="1:255" s="840" customFormat="1">
      <c r="A267" s="78" t="s">
        <v>485</v>
      </c>
      <c r="B267" s="58">
        <v>3.0000000000000001E-3</v>
      </c>
      <c r="C267" s="58">
        <v>4.0000000000000001E-3</v>
      </c>
      <c r="D267" s="58">
        <v>4.0000000000000001E-3</v>
      </c>
      <c r="E267" s="58">
        <v>3.0000000000000001E-3</v>
      </c>
      <c r="F267" s="58">
        <v>3.0000000000000001E-3</v>
      </c>
      <c r="G267" s="58">
        <v>3.0000000000000001E-3</v>
      </c>
      <c r="H267" s="58">
        <v>3.0000000000000001E-3</v>
      </c>
      <c r="I267" s="58">
        <v>3.0000000000000001E-3</v>
      </c>
      <c r="J267" s="58">
        <v>5.0000000000000001E-3</v>
      </c>
      <c r="K267" s="58">
        <v>6.0000000000000001E-3</v>
      </c>
      <c r="L267" s="58">
        <v>6.0000000000000001E-3</v>
      </c>
      <c r="M267" s="58">
        <v>7.0000000000000001E-3</v>
      </c>
      <c r="N267" s="58">
        <v>8.0000000000000002E-3</v>
      </c>
      <c r="O267" s="58">
        <v>8.9999999999999993E-3</v>
      </c>
      <c r="P267" s="58">
        <v>1.0999999999999999E-2</v>
      </c>
      <c r="Q267" s="58">
        <v>1.0999999999999999E-2</v>
      </c>
      <c r="R267" s="58">
        <v>1.2999999999999999E-2</v>
      </c>
      <c r="S267" s="58">
        <v>1.2E-2</v>
      </c>
      <c r="T267" s="58">
        <v>1.6E-2</v>
      </c>
      <c r="U267" s="58">
        <v>1.7999999999999999E-2</v>
      </c>
      <c r="V267" s="58">
        <v>1.9E-2</v>
      </c>
      <c r="W267" s="58">
        <v>2.1000000000000001E-2</v>
      </c>
      <c r="X267" s="58">
        <v>2.3E-2</v>
      </c>
      <c r="Y267" s="58">
        <v>2.3E-2</v>
      </c>
      <c r="Z267" s="58">
        <v>2.4E-2</v>
      </c>
      <c r="AA267" s="58">
        <v>2.5000000000000001E-2</v>
      </c>
      <c r="AB267" s="58">
        <v>2.5999999999999999E-2</v>
      </c>
      <c r="AC267" s="58">
        <v>2.8000000000000001E-2</v>
      </c>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58"/>
      <c r="GD267" s="58"/>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58"/>
      <c r="HN267" s="58"/>
      <c r="HO267" s="58"/>
      <c r="HP267" s="58"/>
      <c r="HQ267" s="58"/>
      <c r="HR267" s="58"/>
      <c r="HS267" s="58"/>
      <c r="HT267" s="58"/>
      <c r="HU267" s="58"/>
      <c r="HV267" s="58"/>
      <c r="HW267" s="58"/>
      <c r="HX267" s="58"/>
      <c r="HY267" s="58"/>
      <c r="HZ267" s="58"/>
      <c r="IA267" s="58"/>
      <c r="IB267" s="58"/>
      <c r="IC267" s="58"/>
      <c r="ID267" s="58"/>
      <c r="IE267" s="58"/>
      <c r="IF267" s="58"/>
      <c r="IG267" s="58"/>
      <c r="IH267" s="58"/>
      <c r="II267" s="58"/>
      <c r="IJ267" s="58"/>
      <c r="IK267" s="58"/>
      <c r="IL267" s="58"/>
      <c r="IM267" s="58"/>
      <c r="IN267" s="58"/>
      <c r="IO267" s="58"/>
      <c r="IP267" s="58"/>
      <c r="IQ267" s="58"/>
      <c r="IR267" s="58"/>
      <c r="IS267" s="58"/>
      <c r="IT267" s="58"/>
      <c r="IU267" s="58"/>
    </row>
    <row r="268" spans="1:255" s="840" customFormat="1">
      <c r="A268" s="78" t="s">
        <v>486</v>
      </c>
      <c r="B268" s="58">
        <v>6.0000000000000001E-3</v>
      </c>
      <c r="C268" s="58">
        <v>6.0000000000000001E-3</v>
      </c>
      <c r="D268" s="58">
        <v>6.0000000000000001E-3</v>
      </c>
      <c r="E268" s="58">
        <v>6.0000000000000001E-3</v>
      </c>
      <c r="F268" s="58">
        <v>5.0000000000000001E-3</v>
      </c>
      <c r="G268" s="58">
        <v>5.0000000000000001E-3</v>
      </c>
      <c r="H268" s="58">
        <v>5.0000000000000001E-3</v>
      </c>
      <c r="I268" s="58">
        <v>5.0000000000000001E-3</v>
      </c>
      <c r="J268" s="58">
        <v>0.01</v>
      </c>
      <c r="K268" s="58">
        <v>1.2E-2</v>
      </c>
      <c r="L268" s="58">
        <v>1.0999999999999999E-2</v>
      </c>
      <c r="M268" s="58">
        <v>1.4E-2</v>
      </c>
      <c r="N268" s="58">
        <v>1.4999999999999999E-2</v>
      </c>
      <c r="O268" s="58">
        <v>1.7000000000000001E-2</v>
      </c>
      <c r="P268" s="58">
        <v>2.3E-2</v>
      </c>
      <c r="Q268" s="58">
        <v>2.1999999999999999E-2</v>
      </c>
      <c r="R268" s="58">
        <v>2.5000000000000001E-2</v>
      </c>
      <c r="S268" s="58">
        <v>2.5999999999999999E-2</v>
      </c>
      <c r="T268" s="58">
        <v>2.9000000000000001E-2</v>
      </c>
      <c r="U268" s="58">
        <v>3.3000000000000002E-2</v>
      </c>
      <c r="V268" s="58">
        <v>3.3000000000000002E-2</v>
      </c>
      <c r="W268" s="58">
        <v>3.5999999999999997E-2</v>
      </c>
      <c r="X268" s="58">
        <v>3.7999999999999999E-2</v>
      </c>
      <c r="Y268" s="58">
        <v>3.9E-2</v>
      </c>
      <c r="Z268" s="58">
        <v>4.2000000000000003E-2</v>
      </c>
      <c r="AA268" s="58">
        <v>4.4999999999999998E-2</v>
      </c>
      <c r="AB268" s="58">
        <v>4.4999999999999998E-2</v>
      </c>
      <c r="AC268" s="58">
        <v>4.5999999999999999E-2</v>
      </c>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c r="ID268" s="58"/>
      <c r="IE268" s="58"/>
      <c r="IF268" s="58"/>
      <c r="IG268" s="58"/>
      <c r="IH268" s="58"/>
      <c r="II268" s="58"/>
      <c r="IJ268" s="58"/>
      <c r="IK268" s="58"/>
      <c r="IL268" s="58"/>
      <c r="IM268" s="58"/>
      <c r="IN268" s="58"/>
      <c r="IO268" s="58"/>
      <c r="IP268" s="58"/>
      <c r="IQ268" s="58"/>
      <c r="IR268" s="58"/>
      <c r="IS268" s="58"/>
      <c r="IT268" s="58"/>
      <c r="IU268" s="58"/>
    </row>
    <row r="269" spans="1:255" s="840" customFormat="1">
      <c r="A269" s="78" t="s">
        <v>487</v>
      </c>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v>0</v>
      </c>
      <c r="AB269" s="58">
        <v>0</v>
      </c>
      <c r="AC269" s="58">
        <v>0</v>
      </c>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c r="ID269" s="58"/>
      <c r="IE269" s="58"/>
      <c r="IF269" s="58"/>
      <c r="IG269" s="58"/>
      <c r="IH269" s="58"/>
      <c r="II269" s="58"/>
      <c r="IJ269" s="58"/>
      <c r="IK269" s="58"/>
      <c r="IL269" s="58"/>
      <c r="IM269" s="58"/>
      <c r="IN269" s="58"/>
      <c r="IO269" s="58"/>
      <c r="IP269" s="58"/>
      <c r="IQ269" s="58"/>
      <c r="IR269" s="58"/>
      <c r="IS269" s="58"/>
      <c r="IT269" s="58"/>
      <c r="IU269" s="58"/>
    </row>
    <row r="270" spans="1:255" s="840" customFormat="1">
      <c r="A270" s="78" t="s">
        <v>488</v>
      </c>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58"/>
      <c r="GD270" s="58"/>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58"/>
      <c r="HN270" s="58"/>
      <c r="HO270" s="58"/>
      <c r="HP270" s="58"/>
      <c r="HQ270" s="58"/>
      <c r="HR270" s="58"/>
      <c r="HS270" s="58"/>
      <c r="HT270" s="58"/>
      <c r="HU270" s="58"/>
      <c r="HV270" s="58"/>
      <c r="HW270" s="58"/>
      <c r="HX270" s="58"/>
      <c r="HY270" s="58"/>
      <c r="HZ270" s="58"/>
      <c r="IA270" s="58"/>
      <c r="IB270" s="58"/>
      <c r="IC270" s="58"/>
      <c r="ID270" s="58"/>
      <c r="IE270" s="58"/>
      <c r="IF270" s="58"/>
      <c r="IG270" s="58"/>
      <c r="IH270" s="58"/>
      <c r="II270" s="58"/>
      <c r="IJ270" s="58"/>
      <c r="IK270" s="58"/>
      <c r="IL270" s="58"/>
      <c r="IM270" s="58"/>
      <c r="IN270" s="58"/>
      <c r="IO270" s="58"/>
      <c r="IP270" s="58"/>
      <c r="IQ270" s="58"/>
      <c r="IR270" s="58"/>
      <c r="IS270" s="58"/>
      <c r="IT270" s="58"/>
      <c r="IU270" s="58"/>
    </row>
    <row r="271" spans="1:255" s="840" customFormat="1">
      <c r="A271" s="78" t="s">
        <v>489</v>
      </c>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58"/>
      <c r="GD271" s="58"/>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58"/>
      <c r="HN271" s="58"/>
      <c r="HO271" s="58"/>
      <c r="HP271" s="58"/>
      <c r="HQ271" s="58"/>
      <c r="HR271" s="58"/>
      <c r="HS271" s="58"/>
      <c r="HT271" s="58"/>
      <c r="HU271" s="58"/>
      <c r="HV271" s="58"/>
      <c r="HW271" s="58"/>
      <c r="HX271" s="58"/>
      <c r="HY271" s="58"/>
      <c r="HZ271" s="58"/>
      <c r="IA271" s="58"/>
      <c r="IB271" s="58"/>
      <c r="IC271" s="58"/>
      <c r="ID271" s="58"/>
      <c r="IE271" s="58"/>
      <c r="IF271" s="58"/>
      <c r="IG271" s="58"/>
      <c r="IH271" s="58"/>
      <c r="II271" s="58"/>
      <c r="IJ271" s="58"/>
      <c r="IK271" s="58"/>
      <c r="IL271" s="58"/>
      <c r="IM271" s="58"/>
      <c r="IN271" s="58"/>
      <c r="IO271" s="58"/>
      <c r="IP271" s="58"/>
      <c r="IQ271" s="58"/>
      <c r="IR271" s="58"/>
      <c r="IS271" s="58"/>
      <c r="IT271" s="58"/>
      <c r="IU271" s="58"/>
    </row>
    <row r="272" spans="1:255" s="840" customFormat="1">
      <c r="A272" s="78" t="s">
        <v>490</v>
      </c>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c r="ID272" s="58"/>
      <c r="IE272" s="58"/>
      <c r="IF272" s="58"/>
      <c r="IG272" s="58"/>
      <c r="IH272" s="58"/>
      <c r="II272" s="58"/>
      <c r="IJ272" s="58"/>
      <c r="IK272" s="58"/>
      <c r="IL272" s="58"/>
      <c r="IM272" s="58"/>
      <c r="IN272" s="58"/>
      <c r="IO272" s="58"/>
      <c r="IP272" s="58"/>
      <c r="IQ272" s="58"/>
      <c r="IR272" s="58"/>
      <c r="IS272" s="58"/>
      <c r="IT272" s="58"/>
      <c r="IU272" s="58"/>
    </row>
    <row r="273" spans="1:255" s="840" customFormat="1">
      <c r="A273" s="78" t="s">
        <v>491</v>
      </c>
      <c r="B273" s="58">
        <v>0.20300000000000001</v>
      </c>
      <c r="C273" s="58">
        <v>0.255</v>
      </c>
      <c r="D273" s="58">
        <v>0.254</v>
      </c>
      <c r="E273" s="58">
        <v>0.109</v>
      </c>
      <c r="F273" s="58">
        <v>0.14799999999999999</v>
      </c>
      <c r="G273" s="58">
        <v>0.16300000000000001</v>
      </c>
      <c r="H273" s="58">
        <v>0.16600000000000001</v>
      </c>
      <c r="I273" s="58">
        <v>0.35499999999999998</v>
      </c>
      <c r="J273" s="58">
        <v>0.52100000000000002</v>
      </c>
      <c r="K273" s="58">
        <v>0.39400000000000002</v>
      </c>
      <c r="L273" s="58">
        <v>0.307</v>
      </c>
      <c r="M273" s="58">
        <v>0.35499999999999998</v>
      </c>
      <c r="N273" s="58">
        <v>0.38500000000000001</v>
      </c>
      <c r="O273" s="58">
        <v>0.41399999999999998</v>
      </c>
      <c r="P273" s="58">
        <v>0.437</v>
      </c>
      <c r="Q273" s="58">
        <v>0.502</v>
      </c>
      <c r="R273" s="58">
        <v>0.50700000000000001</v>
      </c>
      <c r="S273" s="58">
        <v>0.52100000000000002</v>
      </c>
      <c r="T273" s="58">
        <v>0.57799999999999996</v>
      </c>
      <c r="U273" s="58">
        <v>0.59799999999999998</v>
      </c>
      <c r="V273" s="58">
        <v>0.6</v>
      </c>
      <c r="W273" s="58">
        <v>0.61599999999999999</v>
      </c>
      <c r="X273" s="58">
        <v>0.61899999999999999</v>
      </c>
      <c r="Y273" s="58">
        <v>0.63400000000000001</v>
      </c>
      <c r="Z273" s="58">
        <v>0.63500000000000001</v>
      </c>
      <c r="AA273" s="58">
        <v>0.64400000000000002</v>
      </c>
      <c r="AB273" s="58">
        <v>0.627</v>
      </c>
      <c r="AC273" s="58">
        <v>0.627</v>
      </c>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c r="ID273" s="58"/>
      <c r="IE273" s="58"/>
      <c r="IF273" s="58"/>
      <c r="IG273" s="58"/>
      <c r="IH273" s="58"/>
      <c r="II273" s="58"/>
      <c r="IJ273" s="58"/>
      <c r="IK273" s="58"/>
      <c r="IL273" s="58"/>
      <c r="IM273" s="58"/>
      <c r="IN273" s="58"/>
      <c r="IO273" s="58"/>
      <c r="IP273" s="58"/>
      <c r="IQ273" s="58"/>
      <c r="IR273" s="58"/>
      <c r="IS273" s="58"/>
      <c r="IT273" s="58"/>
      <c r="IU273" s="58"/>
    </row>
    <row r="274" spans="1:255" s="840" customFormat="1">
      <c r="A274" s="78" t="s">
        <v>492</v>
      </c>
      <c r="B274" s="58">
        <v>0.01</v>
      </c>
      <c r="C274" s="58">
        <v>1.2999999999999999E-2</v>
      </c>
      <c r="D274" s="58">
        <v>1.2999999999999999E-2</v>
      </c>
      <c r="E274" s="58">
        <v>6.0000000000000001E-3</v>
      </c>
      <c r="F274" s="58">
        <v>8.0000000000000002E-3</v>
      </c>
      <c r="G274" s="58">
        <v>8.9999999999999993E-3</v>
      </c>
      <c r="H274" s="58">
        <v>8.9999999999999993E-3</v>
      </c>
      <c r="I274" s="58">
        <v>1.7999999999999999E-2</v>
      </c>
      <c r="J274" s="58">
        <v>2.7E-2</v>
      </c>
      <c r="K274" s="58">
        <v>0.02</v>
      </c>
      <c r="L274" s="58">
        <v>1.6E-2</v>
      </c>
      <c r="M274" s="58">
        <v>1.7999999999999999E-2</v>
      </c>
      <c r="N274" s="58">
        <v>0.02</v>
      </c>
      <c r="O274" s="58">
        <v>2.1000000000000001E-2</v>
      </c>
      <c r="P274" s="58">
        <v>2.1999999999999999E-2</v>
      </c>
      <c r="Q274" s="58">
        <v>2.1999999999999999E-2</v>
      </c>
      <c r="R274" s="58">
        <v>2.5000000000000001E-2</v>
      </c>
      <c r="S274" s="58">
        <v>0.2</v>
      </c>
      <c r="T274" s="58">
        <v>0.223</v>
      </c>
      <c r="U274" s="58">
        <v>0.19500000000000001</v>
      </c>
      <c r="V274" s="58">
        <v>0.191</v>
      </c>
      <c r="W274" s="58">
        <v>0.184</v>
      </c>
      <c r="X274" s="58">
        <v>0.17899999999999999</v>
      </c>
      <c r="Y274" s="58">
        <v>0.17899999999999999</v>
      </c>
      <c r="Z274" s="58">
        <v>0.16600000000000001</v>
      </c>
      <c r="AA274" s="58">
        <v>0.16</v>
      </c>
      <c r="AB274" s="58">
        <v>0.156</v>
      </c>
      <c r="AC274" s="58">
        <v>0.158</v>
      </c>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58"/>
      <c r="GD274" s="58"/>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58"/>
      <c r="HN274" s="58"/>
      <c r="HO274" s="58"/>
      <c r="HP274" s="58"/>
      <c r="HQ274" s="58"/>
      <c r="HR274" s="58"/>
      <c r="HS274" s="58"/>
      <c r="HT274" s="58"/>
      <c r="HU274" s="58"/>
      <c r="HV274" s="58"/>
      <c r="HW274" s="58"/>
      <c r="HX274" s="58"/>
      <c r="HY274" s="58"/>
      <c r="HZ274" s="58"/>
      <c r="IA274" s="58"/>
      <c r="IB274" s="58"/>
      <c r="IC274" s="58"/>
      <c r="ID274" s="58"/>
      <c r="IE274" s="58"/>
      <c r="IF274" s="58"/>
      <c r="IG274" s="58"/>
      <c r="IH274" s="58"/>
      <c r="II274" s="58"/>
      <c r="IJ274" s="58"/>
      <c r="IK274" s="58"/>
      <c r="IL274" s="58"/>
      <c r="IM274" s="58"/>
      <c r="IN274" s="58"/>
      <c r="IO274" s="58"/>
      <c r="IP274" s="58"/>
      <c r="IQ274" s="58"/>
      <c r="IR274" s="58"/>
      <c r="IS274" s="58"/>
      <c r="IT274" s="58"/>
      <c r="IU274" s="58"/>
    </row>
    <row r="275" spans="1:255" s="840" customFormat="1">
      <c r="A275" s="78" t="s">
        <v>493</v>
      </c>
      <c r="B275" s="58">
        <v>0.11600000000000001</v>
      </c>
      <c r="C275" s="58">
        <v>0.14399999999999999</v>
      </c>
      <c r="D275" s="58">
        <v>0.14299999999999999</v>
      </c>
      <c r="E275" s="58">
        <v>6.2E-2</v>
      </c>
      <c r="F275" s="58">
        <v>8.3000000000000004E-2</v>
      </c>
      <c r="G275" s="58">
        <v>9.1999999999999998E-2</v>
      </c>
      <c r="H275" s="58">
        <v>9.2999999999999999E-2</v>
      </c>
      <c r="I275" s="58">
        <v>0.20100000000000001</v>
      </c>
      <c r="J275" s="58">
        <v>0.29299999999999998</v>
      </c>
      <c r="K275" s="58">
        <v>0.223</v>
      </c>
      <c r="L275" s="58">
        <v>0.17199999999999999</v>
      </c>
      <c r="M275" s="58">
        <v>0.2</v>
      </c>
      <c r="N275" s="58">
        <v>0.217</v>
      </c>
      <c r="O275" s="58">
        <v>0.23400000000000001</v>
      </c>
      <c r="P275" s="58">
        <v>0.247</v>
      </c>
      <c r="Q275" s="58">
        <v>0.249</v>
      </c>
      <c r="R275" s="58">
        <v>0.246</v>
      </c>
      <c r="S275" s="58">
        <v>7.2999999999999995E-2</v>
      </c>
      <c r="T275" s="58">
        <v>7.9000000000000001E-2</v>
      </c>
      <c r="U275" s="58">
        <v>8.4000000000000005E-2</v>
      </c>
      <c r="V275" s="58">
        <v>8.4000000000000005E-2</v>
      </c>
      <c r="W275" s="58">
        <v>8.4000000000000005E-2</v>
      </c>
      <c r="X275" s="58">
        <v>8.5000000000000006E-2</v>
      </c>
      <c r="Y275" s="58">
        <v>8.5000000000000006E-2</v>
      </c>
      <c r="Z275" s="58">
        <v>8.8999999999999996E-2</v>
      </c>
      <c r="AA275" s="58">
        <v>0.09</v>
      </c>
      <c r="AB275" s="58">
        <v>8.7999999999999995E-2</v>
      </c>
      <c r="AC275" s="58">
        <v>8.3000000000000004E-2</v>
      </c>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58"/>
      <c r="GD275" s="58"/>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58"/>
      <c r="HN275" s="58"/>
      <c r="HO275" s="58"/>
      <c r="HP275" s="58"/>
      <c r="HQ275" s="58"/>
      <c r="HR275" s="58"/>
      <c r="HS275" s="58"/>
      <c r="HT275" s="58"/>
      <c r="HU275" s="58"/>
      <c r="HV275" s="58"/>
      <c r="HW275" s="58"/>
      <c r="HX275" s="58"/>
      <c r="HY275" s="58"/>
      <c r="HZ275" s="58"/>
      <c r="IA275" s="58"/>
      <c r="IB275" s="58"/>
      <c r="IC275" s="58"/>
      <c r="ID275" s="58"/>
      <c r="IE275" s="58"/>
      <c r="IF275" s="58"/>
      <c r="IG275" s="58"/>
      <c r="IH275" s="58"/>
      <c r="II275" s="58"/>
      <c r="IJ275" s="58"/>
      <c r="IK275" s="58"/>
      <c r="IL275" s="58"/>
      <c r="IM275" s="58"/>
      <c r="IN275" s="58"/>
      <c r="IO275" s="58"/>
      <c r="IP275" s="58"/>
      <c r="IQ275" s="58"/>
      <c r="IR275" s="58"/>
      <c r="IS275" s="58"/>
      <c r="IT275" s="58"/>
      <c r="IU275" s="58"/>
    </row>
    <row r="276" spans="1:255" s="840" customFormat="1">
      <c r="A276" s="78" t="s">
        <v>494</v>
      </c>
      <c r="B276" s="58">
        <v>5.0000000000000001E-3</v>
      </c>
      <c r="C276" s="58">
        <v>7.0000000000000001E-3</v>
      </c>
      <c r="D276" s="58">
        <v>7.0000000000000001E-3</v>
      </c>
      <c r="E276" s="58">
        <v>3.0000000000000001E-3</v>
      </c>
      <c r="F276" s="58">
        <v>4.0000000000000001E-3</v>
      </c>
      <c r="G276" s="58">
        <v>4.0000000000000001E-3</v>
      </c>
      <c r="H276" s="58">
        <v>4.0000000000000001E-3</v>
      </c>
      <c r="I276" s="58">
        <v>8.9999999999999993E-3</v>
      </c>
      <c r="J276" s="58">
        <v>1.2999999999999999E-2</v>
      </c>
      <c r="K276" s="58">
        <v>0.01</v>
      </c>
      <c r="L276" s="58">
        <v>8.0000000000000002E-3</v>
      </c>
      <c r="M276" s="58">
        <v>8.9999999999999993E-3</v>
      </c>
      <c r="N276" s="58">
        <v>0.01</v>
      </c>
      <c r="O276" s="58">
        <v>1.0999999999999999E-2</v>
      </c>
      <c r="P276" s="58">
        <v>1.0999999999999999E-2</v>
      </c>
      <c r="Q276" s="58">
        <v>1.2999999999999999E-2</v>
      </c>
      <c r="R276" s="58">
        <v>1.2E-2</v>
      </c>
      <c r="S276" s="58">
        <v>1.7999999999999999E-2</v>
      </c>
      <c r="T276" s="58">
        <v>1.7999999999999999E-2</v>
      </c>
      <c r="U276" s="58">
        <v>2.1000000000000001E-2</v>
      </c>
      <c r="V276" s="58">
        <v>2.1000000000000001E-2</v>
      </c>
      <c r="W276" s="58">
        <v>0.02</v>
      </c>
      <c r="X276" s="58">
        <v>2.1999999999999999E-2</v>
      </c>
      <c r="Y276" s="58">
        <v>2.1999999999999999E-2</v>
      </c>
      <c r="Z276" s="58">
        <v>2.1000000000000001E-2</v>
      </c>
      <c r="AA276" s="58">
        <v>2.3E-2</v>
      </c>
      <c r="AB276" s="58">
        <v>2.1999999999999999E-2</v>
      </c>
      <c r="AC276" s="58">
        <v>1.7999999999999999E-2</v>
      </c>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58"/>
      <c r="GC276" s="58"/>
      <c r="GD276" s="58"/>
      <c r="GE276" s="58"/>
      <c r="GF276" s="58"/>
      <c r="GG276" s="58"/>
      <c r="GH276" s="58"/>
      <c r="GI276" s="58"/>
      <c r="GJ276" s="58"/>
      <c r="GK276" s="58"/>
      <c r="GL276" s="58"/>
      <c r="GM276" s="58"/>
      <c r="GN276" s="58"/>
      <c r="GO276" s="58"/>
      <c r="GP276" s="58"/>
      <c r="GQ276" s="58"/>
      <c r="GR276" s="58"/>
      <c r="GS276" s="58"/>
      <c r="GT276" s="58"/>
      <c r="GU276" s="58"/>
      <c r="GV276" s="58"/>
      <c r="GW276" s="58"/>
      <c r="GX276" s="58"/>
      <c r="GY276" s="58"/>
      <c r="GZ276" s="58"/>
      <c r="HA276" s="58"/>
      <c r="HB276" s="58"/>
      <c r="HC276" s="58"/>
      <c r="HD276" s="58"/>
      <c r="HE276" s="58"/>
      <c r="HF276" s="58"/>
      <c r="HG276" s="58"/>
      <c r="HH276" s="58"/>
      <c r="HI276" s="58"/>
      <c r="HJ276" s="58"/>
      <c r="HK276" s="58"/>
      <c r="HL276" s="58"/>
      <c r="HM276" s="58"/>
      <c r="HN276" s="58"/>
      <c r="HO276" s="58"/>
      <c r="HP276" s="58"/>
      <c r="HQ276" s="58"/>
      <c r="HR276" s="58"/>
      <c r="HS276" s="58"/>
      <c r="HT276" s="58"/>
      <c r="HU276" s="58"/>
      <c r="HV276" s="58"/>
      <c r="HW276" s="58"/>
      <c r="HX276" s="58"/>
      <c r="HY276" s="58"/>
      <c r="HZ276" s="58"/>
      <c r="IA276" s="58"/>
      <c r="IB276" s="58"/>
      <c r="IC276" s="58"/>
      <c r="ID276" s="58"/>
      <c r="IE276" s="58"/>
      <c r="IF276" s="58"/>
      <c r="IG276" s="58"/>
      <c r="IH276" s="58"/>
      <c r="II276" s="58"/>
      <c r="IJ276" s="58"/>
      <c r="IK276" s="58"/>
      <c r="IL276" s="58"/>
      <c r="IM276" s="58"/>
      <c r="IN276" s="58"/>
      <c r="IO276" s="58"/>
      <c r="IP276" s="58"/>
      <c r="IQ276" s="58"/>
      <c r="IR276" s="58"/>
      <c r="IS276" s="58"/>
      <c r="IT276" s="58"/>
      <c r="IU276" s="58"/>
    </row>
    <row r="277" spans="1:255" s="840" customFormat="1">
      <c r="A277" s="78" t="s">
        <v>495</v>
      </c>
      <c r="B277" s="58">
        <v>2E-3</v>
      </c>
      <c r="C277" s="58">
        <v>3.0000000000000001E-3</v>
      </c>
      <c r="D277" s="58">
        <v>3.0000000000000001E-3</v>
      </c>
      <c r="E277" s="58">
        <v>1E-3</v>
      </c>
      <c r="F277" s="58">
        <v>2E-3</v>
      </c>
      <c r="G277" s="58">
        <v>2E-3</v>
      </c>
      <c r="H277" s="58">
        <v>2E-3</v>
      </c>
      <c r="I277" s="58">
        <v>3.0000000000000001E-3</v>
      </c>
      <c r="J277" s="58">
        <v>5.0000000000000001E-3</v>
      </c>
      <c r="K277" s="58">
        <v>4.0000000000000001E-3</v>
      </c>
      <c r="L277" s="58">
        <v>3.0000000000000001E-3</v>
      </c>
      <c r="M277" s="58">
        <v>4.0000000000000001E-3</v>
      </c>
      <c r="N277" s="58">
        <v>4.0000000000000001E-3</v>
      </c>
      <c r="O277" s="58">
        <v>4.0000000000000001E-3</v>
      </c>
      <c r="P277" s="58">
        <v>4.0000000000000001E-3</v>
      </c>
      <c r="Q277" s="58">
        <v>4.0000000000000001E-3</v>
      </c>
      <c r="R277" s="58">
        <v>3.0000000000000001E-3</v>
      </c>
      <c r="S277" s="58">
        <v>3.0000000000000001E-3</v>
      </c>
      <c r="T277" s="58">
        <v>3.0000000000000001E-3</v>
      </c>
      <c r="U277" s="58">
        <v>2E-3</v>
      </c>
      <c r="V277" s="58">
        <v>3.0000000000000001E-3</v>
      </c>
      <c r="W277" s="58">
        <v>3.0000000000000001E-3</v>
      </c>
      <c r="X277" s="58">
        <v>3.0000000000000001E-3</v>
      </c>
      <c r="Y277" s="58">
        <v>3.0000000000000001E-3</v>
      </c>
      <c r="Z277" s="58">
        <v>3.0000000000000001E-3</v>
      </c>
      <c r="AA277" s="58">
        <v>3.0000000000000001E-3</v>
      </c>
      <c r="AB277" s="58">
        <v>2E-3</v>
      </c>
      <c r="AC277" s="58">
        <v>2E-3</v>
      </c>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c r="ID277" s="58"/>
      <c r="IE277" s="58"/>
      <c r="IF277" s="58"/>
      <c r="IG277" s="58"/>
      <c r="IH277" s="58"/>
      <c r="II277" s="58"/>
      <c r="IJ277" s="58"/>
      <c r="IK277" s="58"/>
      <c r="IL277" s="58"/>
      <c r="IM277" s="58"/>
      <c r="IN277" s="58"/>
      <c r="IO277" s="58"/>
      <c r="IP277" s="58"/>
      <c r="IQ277" s="58"/>
      <c r="IR277" s="58"/>
      <c r="IS277" s="58"/>
      <c r="IT277" s="58"/>
      <c r="IU277" s="58"/>
    </row>
    <row r="278" spans="1:255" s="840" customFormat="1">
      <c r="A278" s="78" t="s">
        <v>496</v>
      </c>
      <c r="B278" s="58">
        <v>3.5000000000000003E-2</v>
      </c>
      <c r="C278" s="58">
        <v>4.3999999999999997E-2</v>
      </c>
      <c r="D278" s="58">
        <v>4.3999999999999997E-2</v>
      </c>
      <c r="E278" s="58">
        <v>1.7999999999999999E-2</v>
      </c>
      <c r="F278" s="58">
        <v>2.5000000000000001E-2</v>
      </c>
      <c r="G278" s="58">
        <v>2.8000000000000001E-2</v>
      </c>
      <c r="H278" s="58">
        <v>2.9000000000000001E-2</v>
      </c>
      <c r="I278" s="58">
        <v>6.2E-2</v>
      </c>
      <c r="J278" s="58">
        <v>9.1999999999999998E-2</v>
      </c>
      <c r="K278" s="58">
        <v>6.9000000000000006E-2</v>
      </c>
      <c r="L278" s="58">
        <v>5.3999999999999999E-2</v>
      </c>
      <c r="M278" s="58">
        <v>6.2E-2</v>
      </c>
      <c r="N278" s="58">
        <v>6.7000000000000004E-2</v>
      </c>
      <c r="O278" s="58">
        <v>7.1999999999999995E-2</v>
      </c>
      <c r="P278" s="58">
        <v>7.5999999999999998E-2</v>
      </c>
      <c r="Q278" s="58">
        <v>0.13800000000000001</v>
      </c>
      <c r="R278" s="58">
        <v>0.16300000000000001</v>
      </c>
      <c r="S278" s="58">
        <v>0.16700000000000001</v>
      </c>
      <c r="T278" s="58">
        <v>0.185</v>
      </c>
      <c r="U278" s="58">
        <v>0.218</v>
      </c>
      <c r="V278" s="58">
        <v>0.222</v>
      </c>
      <c r="W278" s="58">
        <v>0.23100000000000001</v>
      </c>
      <c r="X278" s="58">
        <v>0.23899999999999999</v>
      </c>
      <c r="Y278" s="58">
        <v>0.25</v>
      </c>
      <c r="Z278" s="58">
        <v>0.255</v>
      </c>
      <c r="AA278" s="58">
        <v>0.26700000000000002</v>
      </c>
      <c r="AB278" s="58">
        <v>0.26300000000000001</v>
      </c>
      <c r="AC278" s="58">
        <v>0.26</v>
      </c>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c r="ID278" s="58"/>
      <c r="IE278" s="58"/>
      <c r="IF278" s="58"/>
      <c r="IG278" s="58"/>
      <c r="IH278" s="58"/>
      <c r="II278" s="58"/>
      <c r="IJ278" s="58"/>
      <c r="IK278" s="58"/>
      <c r="IL278" s="58"/>
      <c r="IM278" s="58"/>
      <c r="IN278" s="58"/>
      <c r="IO278" s="58"/>
      <c r="IP278" s="58"/>
      <c r="IQ278" s="58"/>
      <c r="IR278" s="58"/>
      <c r="IS278" s="58"/>
      <c r="IT278" s="58"/>
      <c r="IU278" s="58"/>
    </row>
    <row r="279" spans="1:255" s="840" customFormat="1">
      <c r="A279" s="78" t="s">
        <v>497</v>
      </c>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v>0</v>
      </c>
      <c r="AB279" s="58">
        <v>1E-3</v>
      </c>
      <c r="AC279" s="58">
        <v>1E-3</v>
      </c>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58"/>
      <c r="GC279" s="58"/>
      <c r="GD279" s="58"/>
      <c r="GE279" s="58"/>
      <c r="GF279" s="58"/>
      <c r="GG279" s="58"/>
      <c r="GH279" s="58"/>
      <c r="GI279" s="58"/>
      <c r="GJ279" s="58"/>
      <c r="GK279" s="58"/>
      <c r="GL279" s="58"/>
      <c r="GM279" s="58"/>
      <c r="GN279" s="58"/>
      <c r="GO279" s="58"/>
      <c r="GP279" s="58"/>
      <c r="GQ279" s="58"/>
      <c r="GR279" s="58"/>
      <c r="GS279" s="58"/>
      <c r="GT279" s="58"/>
      <c r="GU279" s="58"/>
      <c r="GV279" s="58"/>
      <c r="GW279" s="58"/>
      <c r="GX279" s="58"/>
      <c r="GY279" s="58"/>
      <c r="GZ279" s="58"/>
      <c r="HA279" s="58"/>
      <c r="HB279" s="58"/>
      <c r="HC279" s="58"/>
      <c r="HD279" s="58"/>
      <c r="HE279" s="58"/>
      <c r="HF279" s="58"/>
      <c r="HG279" s="58"/>
      <c r="HH279" s="58"/>
      <c r="HI279" s="58"/>
      <c r="HJ279" s="58"/>
      <c r="HK279" s="58"/>
      <c r="HL279" s="58"/>
      <c r="HM279" s="58"/>
      <c r="HN279" s="58"/>
      <c r="HO279" s="58"/>
      <c r="HP279" s="58"/>
      <c r="HQ279" s="58"/>
      <c r="HR279" s="58"/>
      <c r="HS279" s="58"/>
      <c r="HT279" s="58"/>
      <c r="HU279" s="58"/>
      <c r="HV279" s="58"/>
      <c r="HW279" s="58"/>
      <c r="HX279" s="58"/>
      <c r="HY279" s="58"/>
      <c r="HZ279" s="58"/>
      <c r="IA279" s="58"/>
      <c r="IB279" s="58"/>
      <c r="IC279" s="58"/>
      <c r="ID279" s="58"/>
      <c r="IE279" s="58"/>
      <c r="IF279" s="58"/>
      <c r="IG279" s="58"/>
      <c r="IH279" s="58"/>
      <c r="II279" s="58"/>
      <c r="IJ279" s="58"/>
      <c r="IK279" s="58"/>
      <c r="IL279" s="58"/>
      <c r="IM279" s="58"/>
      <c r="IN279" s="58"/>
      <c r="IO279" s="58"/>
      <c r="IP279" s="58"/>
      <c r="IQ279" s="58"/>
      <c r="IR279" s="58"/>
      <c r="IS279" s="58"/>
      <c r="IT279" s="58"/>
      <c r="IU279" s="58"/>
    </row>
    <row r="280" spans="1:255" s="840" customFormat="1">
      <c r="A280" s="78" t="s">
        <v>498</v>
      </c>
      <c r="B280" s="58">
        <v>3.3000000000000002E-2</v>
      </c>
      <c r="C280" s="58">
        <v>4.2000000000000003E-2</v>
      </c>
      <c r="D280" s="58">
        <v>4.2000000000000003E-2</v>
      </c>
      <c r="E280" s="58">
        <v>1.7999999999999999E-2</v>
      </c>
      <c r="F280" s="58">
        <v>2.4E-2</v>
      </c>
      <c r="G280" s="58">
        <v>2.7E-2</v>
      </c>
      <c r="H280" s="58">
        <v>2.7E-2</v>
      </c>
      <c r="I280" s="58">
        <v>5.8999999999999997E-2</v>
      </c>
      <c r="J280" s="58">
        <v>8.5999999999999993E-2</v>
      </c>
      <c r="K280" s="58">
        <v>6.5000000000000002E-2</v>
      </c>
      <c r="L280" s="58">
        <v>5.0999999999999997E-2</v>
      </c>
      <c r="M280" s="58">
        <v>5.8000000000000003E-2</v>
      </c>
      <c r="N280" s="58">
        <v>6.3E-2</v>
      </c>
      <c r="O280" s="58">
        <v>6.8000000000000005E-2</v>
      </c>
      <c r="P280" s="58">
        <v>7.1999999999999995E-2</v>
      </c>
      <c r="Q280" s="58">
        <v>7.0999999999999994E-2</v>
      </c>
      <c r="R280" s="58">
        <v>5.3999999999999999E-2</v>
      </c>
      <c r="S280" s="58">
        <v>5.3999999999999999E-2</v>
      </c>
      <c r="T280" s="58">
        <v>0.06</v>
      </c>
      <c r="U280" s="58">
        <v>6.7000000000000004E-2</v>
      </c>
      <c r="V280" s="58">
        <v>6.9000000000000006E-2</v>
      </c>
      <c r="W280" s="58">
        <v>8.1000000000000003E-2</v>
      </c>
      <c r="X280" s="58">
        <v>8.3000000000000004E-2</v>
      </c>
      <c r="Y280" s="58">
        <v>8.5000000000000006E-2</v>
      </c>
      <c r="Z280" s="58">
        <v>8.8999999999999996E-2</v>
      </c>
      <c r="AA280" s="58">
        <v>0.09</v>
      </c>
      <c r="AB280" s="58">
        <v>8.5000000000000006E-2</v>
      </c>
      <c r="AC280" s="58">
        <v>9.4E-2</v>
      </c>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58"/>
      <c r="GC280" s="58"/>
      <c r="GD280" s="58"/>
      <c r="GE280" s="58"/>
      <c r="GF280" s="58"/>
      <c r="GG280" s="58"/>
      <c r="GH280" s="58"/>
      <c r="GI280" s="58"/>
      <c r="GJ280" s="58"/>
      <c r="GK280" s="58"/>
      <c r="GL280" s="58"/>
      <c r="GM280" s="58"/>
      <c r="GN280" s="58"/>
      <c r="GO280" s="58"/>
      <c r="GP280" s="58"/>
      <c r="GQ280" s="58"/>
      <c r="GR280" s="58"/>
      <c r="GS280" s="58"/>
      <c r="GT280" s="58"/>
      <c r="GU280" s="58"/>
      <c r="GV280" s="58"/>
      <c r="GW280" s="58"/>
      <c r="GX280" s="58"/>
      <c r="GY280" s="58"/>
      <c r="GZ280" s="58"/>
      <c r="HA280" s="58"/>
      <c r="HB280" s="58"/>
      <c r="HC280" s="58"/>
      <c r="HD280" s="58"/>
      <c r="HE280" s="58"/>
      <c r="HF280" s="58"/>
      <c r="HG280" s="58"/>
      <c r="HH280" s="58"/>
      <c r="HI280" s="58"/>
      <c r="HJ280" s="58"/>
      <c r="HK280" s="58"/>
      <c r="HL280" s="58"/>
      <c r="HM280" s="58"/>
      <c r="HN280" s="58"/>
      <c r="HO280" s="58"/>
      <c r="HP280" s="58"/>
      <c r="HQ280" s="58"/>
      <c r="HR280" s="58"/>
      <c r="HS280" s="58"/>
      <c r="HT280" s="58"/>
      <c r="HU280" s="58"/>
      <c r="HV280" s="58"/>
      <c r="HW280" s="58"/>
      <c r="HX280" s="58"/>
      <c r="HY280" s="58"/>
      <c r="HZ280" s="58"/>
      <c r="IA280" s="58"/>
      <c r="IB280" s="58"/>
      <c r="IC280" s="58"/>
      <c r="ID280" s="58"/>
      <c r="IE280" s="58"/>
      <c r="IF280" s="58"/>
      <c r="IG280" s="58"/>
      <c r="IH280" s="58"/>
      <c r="II280" s="58"/>
      <c r="IJ280" s="58"/>
      <c r="IK280" s="58"/>
      <c r="IL280" s="58"/>
      <c r="IM280" s="58"/>
      <c r="IN280" s="58"/>
      <c r="IO280" s="58"/>
      <c r="IP280" s="58"/>
      <c r="IQ280" s="58"/>
      <c r="IR280" s="58"/>
      <c r="IS280" s="58"/>
      <c r="IT280" s="58"/>
      <c r="IU280" s="58"/>
    </row>
    <row r="281" spans="1:255" s="840" customFormat="1">
      <c r="A281" s="78" t="s">
        <v>499</v>
      </c>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v>0</v>
      </c>
      <c r="AB281" s="58">
        <v>0</v>
      </c>
      <c r="AC281" s="58">
        <v>0</v>
      </c>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58"/>
      <c r="GD281" s="58"/>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58"/>
      <c r="HN281" s="58"/>
      <c r="HO281" s="58"/>
      <c r="HP281" s="58"/>
      <c r="HQ281" s="58"/>
      <c r="HR281" s="58"/>
      <c r="HS281" s="58"/>
      <c r="HT281" s="58"/>
      <c r="HU281" s="58"/>
      <c r="HV281" s="58"/>
      <c r="HW281" s="58"/>
      <c r="HX281" s="58"/>
      <c r="HY281" s="58"/>
      <c r="HZ281" s="58"/>
      <c r="IA281" s="58"/>
      <c r="IB281" s="58"/>
      <c r="IC281" s="58"/>
      <c r="ID281" s="58"/>
      <c r="IE281" s="58"/>
      <c r="IF281" s="58"/>
      <c r="IG281" s="58"/>
      <c r="IH281" s="58"/>
      <c r="II281" s="58"/>
      <c r="IJ281" s="58"/>
      <c r="IK281" s="58"/>
      <c r="IL281" s="58"/>
      <c r="IM281" s="58"/>
      <c r="IN281" s="58"/>
      <c r="IO281" s="58"/>
      <c r="IP281" s="58"/>
      <c r="IQ281" s="58"/>
      <c r="IR281" s="58"/>
      <c r="IS281" s="58"/>
      <c r="IT281" s="58"/>
      <c r="IU281" s="58"/>
    </row>
    <row r="282" spans="1:255" s="840" customFormat="1">
      <c r="A282" s="78" t="s">
        <v>500</v>
      </c>
      <c r="B282" s="58">
        <v>2E-3</v>
      </c>
      <c r="C282" s="58">
        <v>2E-3</v>
      </c>
      <c r="D282" s="58">
        <v>2E-3</v>
      </c>
      <c r="E282" s="58">
        <v>1E-3</v>
      </c>
      <c r="F282" s="58">
        <v>2E-3</v>
      </c>
      <c r="G282" s="58">
        <v>2E-3</v>
      </c>
      <c r="H282" s="58">
        <v>2E-3</v>
      </c>
      <c r="I282" s="58">
        <v>3.0000000000000001E-3</v>
      </c>
      <c r="J282" s="58">
        <v>5.0000000000000001E-3</v>
      </c>
      <c r="K282" s="58">
        <v>4.0000000000000001E-3</v>
      </c>
      <c r="L282" s="58">
        <v>3.0000000000000001E-3</v>
      </c>
      <c r="M282" s="58">
        <v>4.0000000000000001E-3</v>
      </c>
      <c r="N282" s="58">
        <v>4.0000000000000001E-3</v>
      </c>
      <c r="O282" s="58">
        <v>4.0000000000000001E-3</v>
      </c>
      <c r="P282" s="58">
        <v>5.0000000000000001E-3</v>
      </c>
      <c r="Q282" s="58">
        <v>4.0000000000000001E-3</v>
      </c>
      <c r="R282" s="58">
        <v>4.0000000000000001E-3</v>
      </c>
      <c r="S282" s="58">
        <v>6.0000000000000001E-3</v>
      </c>
      <c r="T282" s="58">
        <v>0.01</v>
      </c>
      <c r="U282" s="58">
        <v>1.0999999999999999E-2</v>
      </c>
      <c r="V282" s="58">
        <v>1.0999999999999999E-2</v>
      </c>
      <c r="W282" s="58">
        <v>1.2E-2</v>
      </c>
      <c r="X282" s="58">
        <v>7.0000000000000001E-3</v>
      </c>
      <c r="Y282" s="58">
        <v>1.0999999999999999E-2</v>
      </c>
      <c r="Z282" s="58">
        <v>1.0999999999999999E-2</v>
      </c>
      <c r="AA282" s="58">
        <v>0.01</v>
      </c>
      <c r="AB282" s="58">
        <v>0.01</v>
      </c>
      <c r="AC282" s="58">
        <v>1.0999999999999999E-2</v>
      </c>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c r="IT282" s="58"/>
      <c r="IU282" s="58"/>
    </row>
    <row r="283" spans="1:255" s="840" customFormat="1">
      <c r="A283" s="78" t="s">
        <v>501</v>
      </c>
      <c r="B283" s="58">
        <v>9.5000000000000001E-2</v>
      </c>
      <c r="C283" s="58">
        <v>0.12</v>
      </c>
      <c r="D283" s="58">
        <v>0.12</v>
      </c>
      <c r="E283" s="58">
        <v>2.1000000000000001E-2</v>
      </c>
      <c r="F283" s="58">
        <v>4.4999999999999998E-2</v>
      </c>
      <c r="G283" s="58">
        <v>5.8000000000000003E-2</v>
      </c>
      <c r="H283" s="58">
        <v>5.2999999999999999E-2</v>
      </c>
      <c r="I283" s="58">
        <v>4.4999999999999998E-2</v>
      </c>
      <c r="J283" s="58">
        <v>8.3000000000000004E-2</v>
      </c>
      <c r="K283" s="58">
        <v>9.7000000000000003E-2</v>
      </c>
      <c r="L283" s="58">
        <v>0.106</v>
      </c>
      <c r="M283" s="58">
        <v>0.11899999999999999</v>
      </c>
      <c r="N283" s="58">
        <v>0.129</v>
      </c>
      <c r="O283" s="58">
        <v>0.153</v>
      </c>
      <c r="P283" s="58">
        <v>0.23300000000000001</v>
      </c>
      <c r="Q283" s="58">
        <v>0.255</v>
      </c>
      <c r="R283" s="58">
        <v>0.27</v>
      </c>
      <c r="S283" s="58">
        <v>0.30099999999999999</v>
      </c>
      <c r="T283" s="58">
        <v>0.33</v>
      </c>
      <c r="U283" s="58">
        <v>0.36299999999999999</v>
      </c>
      <c r="V283" s="58">
        <v>0.377</v>
      </c>
      <c r="W283" s="58">
        <v>0.38</v>
      </c>
      <c r="X283" s="58">
        <v>0.371</v>
      </c>
      <c r="Y283" s="58">
        <v>0.37</v>
      </c>
      <c r="Z283" s="58">
        <v>0.35599999999999998</v>
      </c>
      <c r="AA283" s="58">
        <v>0.376</v>
      </c>
      <c r="AB283" s="58">
        <v>0.39600000000000002</v>
      </c>
      <c r="AC283" s="58">
        <v>0.45400000000000001</v>
      </c>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c r="IT283" s="58"/>
      <c r="IU283" s="58"/>
    </row>
    <row r="284" spans="1:255" s="840" customFormat="1">
      <c r="A284" s="78" t="s">
        <v>502</v>
      </c>
      <c r="B284" s="58">
        <v>0.05</v>
      </c>
      <c r="C284" s="58">
        <v>6.3E-2</v>
      </c>
      <c r="D284" s="58">
        <v>6.3E-2</v>
      </c>
      <c r="E284" s="58">
        <v>1.0999999999999999E-2</v>
      </c>
      <c r="F284" s="58">
        <v>2.3E-2</v>
      </c>
      <c r="G284" s="58">
        <v>0.03</v>
      </c>
      <c r="H284" s="58">
        <v>2.7E-2</v>
      </c>
      <c r="I284" s="58">
        <v>2.4E-2</v>
      </c>
      <c r="J284" s="58">
        <v>4.2999999999999997E-2</v>
      </c>
      <c r="K284" s="58">
        <v>5.0999999999999997E-2</v>
      </c>
      <c r="L284" s="58">
        <v>5.6000000000000001E-2</v>
      </c>
      <c r="M284" s="58">
        <v>6.2E-2</v>
      </c>
      <c r="N284" s="58">
        <v>6.7000000000000004E-2</v>
      </c>
      <c r="O284" s="58">
        <v>0.08</v>
      </c>
      <c r="P284" s="58">
        <v>0.121</v>
      </c>
      <c r="Q284" s="58">
        <v>0.13100000000000001</v>
      </c>
      <c r="R284" s="58">
        <v>0.14099999999999999</v>
      </c>
      <c r="S284" s="58">
        <v>0.16500000000000001</v>
      </c>
      <c r="T284" s="58">
        <v>0.185</v>
      </c>
      <c r="U284" s="58">
        <v>0.2</v>
      </c>
      <c r="V284" s="58">
        <v>0.214</v>
      </c>
      <c r="W284" s="58">
        <v>0.216</v>
      </c>
      <c r="X284" s="58">
        <v>0.20899999999999999</v>
      </c>
      <c r="Y284" s="58">
        <v>0.19600000000000001</v>
      </c>
      <c r="Z284" s="58">
        <v>0.193</v>
      </c>
      <c r="AA284" s="58">
        <v>0.19800000000000001</v>
      </c>
      <c r="AB284" s="58">
        <v>0.22700000000000001</v>
      </c>
      <c r="AC284" s="58">
        <v>0.27400000000000002</v>
      </c>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58"/>
      <c r="GC284" s="58"/>
      <c r="GD284" s="58"/>
      <c r="GE284" s="58"/>
      <c r="GF284" s="58"/>
      <c r="GG284" s="58"/>
      <c r="GH284" s="58"/>
      <c r="GI284" s="58"/>
      <c r="GJ284" s="58"/>
      <c r="GK284" s="58"/>
      <c r="GL284" s="58"/>
      <c r="GM284" s="58"/>
      <c r="GN284" s="58"/>
      <c r="GO284" s="58"/>
      <c r="GP284" s="58"/>
      <c r="GQ284" s="58"/>
      <c r="GR284" s="58"/>
      <c r="GS284" s="58"/>
      <c r="GT284" s="58"/>
      <c r="GU284" s="58"/>
      <c r="GV284" s="58"/>
      <c r="GW284" s="58"/>
      <c r="GX284" s="58"/>
      <c r="GY284" s="58"/>
      <c r="GZ284" s="58"/>
      <c r="HA284" s="58"/>
      <c r="HB284" s="58"/>
      <c r="HC284" s="58"/>
      <c r="HD284" s="58"/>
      <c r="HE284" s="58"/>
      <c r="HF284" s="58"/>
      <c r="HG284" s="58"/>
      <c r="HH284" s="58"/>
      <c r="HI284" s="58"/>
      <c r="HJ284" s="58"/>
      <c r="HK284" s="58"/>
      <c r="HL284" s="58"/>
      <c r="HM284" s="58"/>
      <c r="HN284" s="58"/>
      <c r="HO284" s="58"/>
      <c r="HP284" s="58"/>
      <c r="HQ284" s="58"/>
      <c r="HR284" s="58"/>
      <c r="HS284" s="58"/>
      <c r="HT284" s="58"/>
      <c r="HU284" s="58"/>
      <c r="HV284" s="58"/>
      <c r="HW284" s="58"/>
      <c r="HX284" s="58"/>
      <c r="HY284" s="58"/>
      <c r="HZ284" s="58"/>
      <c r="IA284" s="58"/>
      <c r="IB284" s="58"/>
      <c r="IC284" s="58"/>
      <c r="ID284" s="58"/>
      <c r="IE284" s="58"/>
      <c r="IF284" s="58"/>
      <c r="IG284" s="58"/>
      <c r="IH284" s="58"/>
      <c r="II284" s="58"/>
      <c r="IJ284" s="58"/>
      <c r="IK284" s="58"/>
      <c r="IL284" s="58"/>
      <c r="IM284" s="58"/>
      <c r="IN284" s="58"/>
      <c r="IO284" s="58"/>
      <c r="IP284" s="58"/>
      <c r="IQ284" s="58"/>
      <c r="IR284" s="58"/>
      <c r="IS284" s="58"/>
      <c r="IT284" s="58"/>
      <c r="IU284" s="58"/>
    </row>
    <row r="285" spans="1:255" s="840" customFormat="1">
      <c r="A285" s="78" t="s">
        <v>503</v>
      </c>
      <c r="B285" s="58">
        <v>3.7999999999999999E-2</v>
      </c>
      <c r="C285" s="58">
        <v>4.8000000000000001E-2</v>
      </c>
      <c r="D285" s="58">
        <v>4.8000000000000001E-2</v>
      </c>
      <c r="E285" s="58">
        <v>8.0000000000000002E-3</v>
      </c>
      <c r="F285" s="58">
        <v>1.7999999999999999E-2</v>
      </c>
      <c r="G285" s="58">
        <v>2.4E-2</v>
      </c>
      <c r="H285" s="58">
        <v>2.1999999999999999E-2</v>
      </c>
      <c r="I285" s="58">
        <v>1.7999999999999999E-2</v>
      </c>
      <c r="J285" s="58">
        <v>3.4000000000000002E-2</v>
      </c>
      <c r="K285" s="58">
        <v>0.04</v>
      </c>
      <c r="L285" s="58">
        <v>4.2000000000000003E-2</v>
      </c>
      <c r="M285" s="58">
        <v>4.8000000000000001E-2</v>
      </c>
      <c r="N285" s="58">
        <v>5.1999999999999998E-2</v>
      </c>
      <c r="O285" s="58">
        <v>6.2E-2</v>
      </c>
      <c r="P285" s="58">
        <v>9.4E-2</v>
      </c>
      <c r="Q285" s="58">
        <v>0.106</v>
      </c>
      <c r="R285" s="58">
        <v>0.105</v>
      </c>
      <c r="S285" s="58">
        <v>0.112</v>
      </c>
      <c r="T285" s="58">
        <v>0.12</v>
      </c>
      <c r="U285" s="58">
        <v>0.13700000000000001</v>
      </c>
      <c r="V285" s="58">
        <v>0.13600000000000001</v>
      </c>
      <c r="W285" s="58">
        <v>0.13300000000000001</v>
      </c>
      <c r="X285" s="58">
        <v>0.13200000000000001</v>
      </c>
      <c r="Y285" s="58">
        <v>0.14399999999999999</v>
      </c>
      <c r="Z285" s="58">
        <v>0.13200000000000001</v>
      </c>
      <c r="AA285" s="58">
        <v>0.14699999999999999</v>
      </c>
      <c r="AB285" s="58">
        <v>0.13400000000000001</v>
      </c>
      <c r="AC285" s="58">
        <v>0.14299999999999999</v>
      </c>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58"/>
      <c r="GD285" s="58"/>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58"/>
      <c r="HN285" s="58"/>
      <c r="HO285" s="58"/>
      <c r="HP285" s="58"/>
      <c r="HQ285" s="58"/>
      <c r="HR285" s="58"/>
      <c r="HS285" s="58"/>
      <c r="HT285" s="58"/>
      <c r="HU285" s="58"/>
      <c r="HV285" s="58"/>
      <c r="HW285" s="58"/>
      <c r="HX285" s="58"/>
      <c r="HY285" s="58"/>
      <c r="HZ285" s="58"/>
      <c r="IA285" s="58"/>
      <c r="IB285" s="58"/>
      <c r="IC285" s="58"/>
      <c r="ID285" s="58"/>
      <c r="IE285" s="58"/>
      <c r="IF285" s="58"/>
      <c r="IG285" s="58"/>
      <c r="IH285" s="58"/>
      <c r="II285" s="58"/>
      <c r="IJ285" s="58"/>
      <c r="IK285" s="58"/>
      <c r="IL285" s="58"/>
      <c r="IM285" s="58"/>
      <c r="IN285" s="58"/>
      <c r="IO285" s="58"/>
      <c r="IP285" s="58"/>
      <c r="IQ285" s="58"/>
      <c r="IR285" s="58"/>
      <c r="IS285" s="58"/>
      <c r="IT285" s="58"/>
      <c r="IU285" s="58"/>
    </row>
    <row r="286" spans="1:255" s="840" customFormat="1">
      <c r="A286" s="78" t="s">
        <v>504</v>
      </c>
      <c r="B286" s="58">
        <v>5.0000000000000001E-3</v>
      </c>
      <c r="C286" s="58">
        <v>6.0000000000000001E-3</v>
      </c>
      <c r="D286" s="58">
        <v>6.0000000000000001E-3</v>
      </c>
      <c r="E286" s="58">
        <v>1E-3</v>
      </c>
      <c r="F286" s="58">
        <v>2E-3</v>
      </c>
      <c r="G286" s="58">
        <v>3.0000000000000001E-3</v>
      </c>
      <c r="H286" s="58">
        <v>3.0000000000000001E-3</v>
      </c>
      <c r="I286" s="58">
        <v>2E-3</v>
      </c>
      <c r="J286" s="58">
        <v>4.0000000000000001E-3</v>
      </c>
      <c r="K286" s="58">
        <v>5.0000000000000001E-3</v>
      </c>
      <c r="L286" s="58">
        <v>6.0000000000000001E-3</v>
      </c>
      <c r="M286" s="58">
        <v>6.0000000000000001E-3</v>
      </c>
      <c r="N286" s="58">
        <v>7.0000000000000001E-3</v>
      </c>
      <c r="O286" s="58">
        <v>8.0000000000000002E-3</v>
      </c>
      <c r="P286" s="58">
        <v>1.2E-2</v>
      </c>
      <c r="Q286" s="58">
        <v>1.2E-2</v>
      </c>
      <c r="R286" s="58">
        <v>1.2999999999999999E-2</v>
      </c>
      <c r="S286" s="58">
        <v>1.2999999999999999E-2</v>
      </c>
      <c r="T286" s="58">
        <v>1.2999999999999999E-2</v>
      </c>
      <c r="U286" s="58">
        <v>1.4E-2</v>
      </c>
      <c r="V286" s="58">
        <v>1.4999999999999999E-2</v>
      </c>
      <c r="W286" s="58">
        <v>1.4999999999999999E-2</v>
      </c>
      <c r="X286" s="58">
        <v>1.4999999999999999E-2</v>
      </c>
      <c r="Y286" s="58">
        <v>1.4E-2</v>
      </c>
      <c r="Z286" s="58">
        <v>1.4999999999999999E-2</v>
      </c>
      <c r="AA286" s="58">
        <v>1.4E-2</v>
      </c>
      <c r="AB286" s="58">
        <v>1.6E-2</v>
      </c>
      <c r="AC286" s="58">
        <v>1.6E-2</v>
      </c>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58"/>
      <c r="GD286" s="58"/>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58"/>
      <c r="HN286" s="58"/>
      <c r="HO286" s="58"/>
      <c r="HP286" s="58"/>
      <c r="HQ286" s="58"/>
      <c r="HR286" s="58"/>
      <c r="HS286" s="58"/>
      <c r="HT286" s="58"/>
      <c r="HU286" s="58"/>
      <c r="HV286" s="58"/>
      <c r="HW286" s="58"/>
      <c r="HX286" s="58"/>
      <c r="HY286" s="58"/>
      <c r="HZ286" s="58"/>
      <c r="IA286" s="58"/>
      <c r="IB286" s="58"/>
      <c r="IC286" s="58"/>
      <c r="ID286" s="58"/>
      <c r="IE286" s="58"/>
      <c r="IF286" s="58"/>
      <c r="IG286" s="58"/>
      <c r="IH286" s="58"/>
      <c r="II286" s="58"/>
      <c r="IJ286" s="58"/>
      <c r="IK286" s="58"/>
      <c r="IL286" s="58"/>
      <c r="IM286" s="58"/>
      <c r="IN286" s="58"/>
      <c r="IO286" s="58"/>
      <c r="IP286" s="58"/>
      <c r="IQ286" s="58"/>
      <c r="IR286" s="58"/>
      <c r="IS286" s="58"/>
      <c r="IT286" s="58"/>
      <c r="IU286" s="58"/>
    </row>
    <row r="287" spans="1:255" s="840" customFormat="1">
      <c r="A287" s="78" t="s">
        <v>505</v>
      </c>
      <c r="B287" s="58">
        <v>2E-3</v>
      </c>
      <c r="C287" s="58">
        <v>3.0000000000000001E-3</v>
      </c>
      <c r="D287" s="58">
        <v>3.0000000000000001E-3</v>
      </c>
      <c r="E287" s="58">
        <v>1E-3</v>
      </c>
      <c r="F287" s="58">
        <v>1E-3</v>
      </c>
      <c r="G287" s="58">
        <v>1E-3</v>
      </c>
      <c r="H287" s="58">
        <v>1E-3</v>
      </c>
      <c r="I287" s="58">
        <v>1E-3</v>
      </c>
      <c r="J287" s="58">
        <v>2E-3</v>
      </c>
      <c r="K287" s="58">
        <v>2E-3</v>
      </c>
      <c r="L287" s="58">
        <v>2E-3</v>
      </c>
      <c r="M287" s="58">
        <v>3.0000000000000001E-3</v>
      </c>
      <c r="N287" s="58">
        <v>3.0000000000000001E-3</v>
      </c>
      <c r="O287" s="58">
        <v>3.0000000000000001E-3</v>
      </c>
      <c r="P287" s="58">
        <v>5.0000000000000001E-3</v>
      </c>
      <c r="Q287" s="58">
        <v>5.0000000000000001E-3</v>
      </c>
      <c r="R287" s="58">
        <v>0.01</v>
      </c>
      <c r="S287" s="58">
        <v>0.01</v>
      </c>
      <c r="T287" s="58">
        <v>0.01</v>
      </c>
      <c r="U287" s="58">
        <v>1.0999999999999999E-2</v>
      </c>
      <c r="V287" s="58">
        <v>1.0999999999999999E-2</v>
      </c>
      <c r="W287" s="58">
        <v>1.4E-2</v>
      </c>
      <c r="X287" s="58">
        <v>1.2999999999999999E-2</v>
      </c>
      <c r="Y287" s="58">
        <v>1.2999999999999999E-2</v>
      </c>
      <c r="Z287" s="58">
        <v>1.4E-2</v>
      </c>
      <c r="AA287" s="58">
        <v>1.4E-2</v>
      </c>
      <c r="AB287" s="58">
        <v>1.6E-2</v>
      </c>
      <c r="AC287" s="58">
        <v>1.7000000000000001E-2</v>
      </c>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c r="GC287" s="58"/>
      <c r="GD287" s="58"/>
      <c r="GE287" s="58"/>
      <c r="GF287" s="58"/>
      <c r="GG287" s="58"/>
      <c r="GH287" s="58"/>
      <c r="GI287" s="58"/>
      <c r="GJ287" s="58"/>
      <c r="GK287" s="58"/>
      <c r="GL287" s="58"/>
      <c r="GM287" s="58"/>
      <c r="GN287" s="58"/>
      <c r="GO287" s="58"/>
      <c r="GP287" s="58"/>
      <c r="GQ287" s="58"/>
      <c r="GR287" s="58"/>
      <c r="GS287" s="58"/>
      <c r="GT287" s="58"/>
      <c r="GU287" s="58"/>
      <c r="GV287" s="58"/>
      <c r="GW287" s="58"/>
      <c r="GX287" s="58"/>
      <c r="GY287" s="58"/>
      <c r="GZ287" s="58"/>
      <c r="HA287" s="58"/>
      <c r="HB287" s="58"/>
      <c r="HC287" s="58"/>
      <c r="HD287" s="58"/>
      <c r="HE287" s="58"/>
      <c r="HF287" s="58"/>
      <c r="HG287" s="58"/>
      <c r="HH287" s="58"/>
      <c r="HI287" s="58"/>
      <c r="HJ287" s="58"/>
      <c r="HK287" s="58"/>
      <c r="HL287" s="58"/>
      <c r="HM287" s="58"/>
      <c r="HN287" s="58"/>
      <c r="HO287" s="58"/>
      <c r="HP287" s="58"/>
      <c r="HQ287" s="58"/>
      <c r="HR287" s="58"/>
      <c r="HS287" s="58"/>
      <c r="HT287" s="58"/>
      <c r="HU287" s="58"/>
      <c r="HV287" s="58"/>
      <c r="HW287" s="58"/>
      <c r="HX287" s="58"/>
      <c r="HY287" s="58"/>
      <c r="HZ287" s="58"/>
      <c r="IA287" s="58"/>
      <c r="IB287" s="58"/>
      <c r="IC287" s="58"/>
      <c r="ID287" s="58"/>
      <c r="IE287" s="58"/>
      <c r="IF287" s="58"/>
      <c r="IG287" s="58"/>
      <c r="IH287" s="58"/>
      <c r="II287" s="58"/>
      <c r="IJ287" s="58"/>
      <c r="IK287" s="58"/>
      <c r="IL287" s="58"/>
      <c r="IM287" s="58"/>
      <c r="IN287" s="58"/>
      <c r="IO287" s="58"/>
      <c r="IP287" s="58"/>
      <c r="IQ287" s="58"/>
      <c r="IR287" s="58"/>
      <c r="IS287" s="58"/>
      <c r="IT287" s="58"/>
      <c r="IU287" s="58"/>
    </row>
    <row r="288" spans="1:255" s="840" customFormat="1">
      <c r="A288" s="78" t="s">
        <v>506</v>
      </c>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v>1E-3</v>
      </c>
      <c r="Z288" s="58">
        <v>1E-3</v>
      </c>
      <c r="AA288" s="58">
        <v>1E-3</v>
      </c>
      <c r="AB288" s="58">
        <v>1E-3</v>
      </c>
      <c r="AC288" s="58">
        <v>2E-3</v>
      </c>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58"/>
      <c r="GC288" s="58"/>
      <c r="GD288" s="58"/>
      <c r="GE288" s="58"/>
      <c r="GF288" s="58"/>
      <c r="GG288" s="58"/>
      <c r="GH288" s="58"/>
      <c r="GI288" s="58"/>
      <c r="GJ288" s="58"/>
      <c r="GK288" s="58"/>
      <c r="GL288" s="58"/>
      <c r="GM288" s="58"/>
      <c r="GN288" s="58"/>
      <c r="GO288" s="58"/>
      <c r="GP288" s="58"/>
      <c r="GQ288" s="58"/>
      <c r="GR288" s="58"/>
      <c r="GS288" s="58"/>
      <c r="GT288" s="58"/>
      <c r="GU288" s="58"/>
      <c r="GV288" s="58"/>
      <c r="GW288" s="58"/>
      <c r="GX288" s="58"/>
      <c r="GY288" s="58"/>
      <c r="GZ288" s="58"/>
      <c r="HA288" s="58"/>
      <c r="HB288" s="58"/>
      <c r="HC288" s="58"/>
      <c r="HD288" s="58"/>
      <c r="HE288" s="58"/>
      <c r="HF288" s="58"/>
      <c r="HG288" s="58"/>
      <c r="HH288" s="58"/>
      <c r="HI288" s="58"/>
      <c r="HJ288" s="58"/>
      <c r="HK288" s="58"/>
      <c r="HL288" s="58"/>
      <c r="HM288" s="58"/>
      <c r="HN288" s="58"/>
      <c r="HO288" s="58"/>
      <c r="HP288" s="58"/>
      <c r="HQ288" s="58"/>
      <c r="HR288" s="58"/>
      <c r="HS288" s="58"/>
      <c r="HT288" s="58"/>
      <c r="HU288" s="58"/>
      <c r="HV288" s="58"/>
      <c r="HW288" s="58"/>
      <c r="HX288" s="58"/>
      <c r="HY288" s="58"/>
      <c r="HZ288" s="58"/>
      <c r="IA288" s="58"/>
      <c r="IB288" s="58"/>
      <c r="IC288" s="58"/>
      <c r="ID288" s="58"/>
      <c r="IE288" s="58"/>
      <c r="IF288" s="58"/>
      <c r="IG288" s="58"/>
      <c r="IH288" s="58"/>
      <c r="II288" s="58"/>
      <c r="IJ288" s="58"/>
      <c r="IK288" s="58"/>
      <c r="IL288" s="58"/>
      <c r="IM288" s="58"/>
      <c r="IN288" s="58"/>
      <c r="IO288" s="58"/>
      <c r="IP288" s="58"/>
      <c r="IQ288" s="58"/>
      <c r="IR288" s="58"/>
      <c r="IS288" s="58"/>
      <c r="IT288" s="58"/>
      <c r="IU288" s="58"/>
    </row>
    <row r="289" spans="1:255" s="840" customFormat="1">
      <c r="A289" s="78" t="s">
        <v>507</v>
      </c>
      <c r="B289" s="58"/>
      <c r="C289" s="58"/>
      <c r="D289" s="58"/>
      <c r="E289" s="58"/>
      <c r="F289" s="58"/>
      <c r="G289" s="58"/>
      <c r="H289" s="58"/>
      <c r="I289" s="58"/>
      <c r="J289" s="58"/>
      <c r="K289" s="58"/>
      <c r="L289" s="58"/>
      <c r="M289" s="58"/>
      <c r="N289" s="58"/>
      <c r="O289" s="58"/>
      <c r="P289" s="58">
        <v>1E-3</v>
      </c>
      <c r="Q289" s="58">
        <v>1E-3</v>
      </c>
      <c r="R289" s="58">
        <v>1E-3</v>
      </c>
      <c r="S289" s="58">
        <v>1E-3</v>
      </c>
      <c r="T289" s="58">
        <v>1E-3</v>
      </c>
      <c r="U289" s="58">
        <v>2E-3</v>
      </c>
      <c r="V289" s="58">
        <v>2E-3</v>
      </c>
      <c r="W289" s="58">
        <v>2E-3</v>
      </c>
      <c r="X289" s="58">
        <v>2E-3</v>
      </c>
      <c r="Y289" s="58">
        <v>2E-3</v>
      </c>
      <c r="Z289" s="58">
        <v>2E-3</v>
      </c>
      <c r="AA289" s="58">
        <v>2E-3</v>
      </c>
      <c r="AB289" s="58">
        <v>2E-3</v>
      </c>
      <c r="AC289" s="58">
        <v>2E-3</v>
      </c>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c r="IT289" s="58"/>
      <c r="IU289" s="58"/>
    </row>
    <row r="290" spans="1:255" s="840" customFormat="1">
      <c r="A290" s="78" t="s">
        <v>508</v>
      </c>
      <c r="B290" s="58">
        <v>6.7000000000000004E-2</v>
      </c>
      <c r="C290" s="58">
        <v>8.5000000000000006E-2</v>
      </c>
      <c r="D290" s="58">
        <v>8.4000000000000005E-2</v>
      </c>
      <c r="E290" s="58">
        <v>5.2999999999999999E-2</v>
      </c>
      <c r="F290" s="58">
        <v>0.03</v>
      </c>
      <c r="G290" s="58">
        <v>3.9E-2</v>
      </c>
      <c r="H290" s="58">
        <v>4.7E-2</v>
      </c>
      <c r="I290" s="58">
        <v>3.5000000000000003E-2</v>
      </c>
      <c r="J290" s="58">
        <v>0.15</v>
      </c>
      <c r="K290" s="58">
        <v>0.216</v>
      </c>
      <c r="L290" s="58">
        <v>0.219</v>
      </c>
      <c r="M290" s="58">
        <v>0.23200000000000001</v>
      </c>
      <c r="N290" s="58">
        <v>0.251</v>
      </c>
      <c r="O290" s="58">
        <v>0.28999999999999998</v>
      </c>
      <c r="P290" s="58">
        <v>0.308</v>
      </c>
      <c r="Q290" s="58">
        <v>0.32300000000000001</v>
      </c>
      <c r="R290" s="58">
        <v>0.36399999999999999</v>
      </c>
      <c r="S290" s="58">
        <v>0.38700000000000001</v>
      </c>
      <c r="T290" s="58">
        <v>0.36599999999999999</v>
      </c>
      <c r="U290" s="58">
        <v>0.39200000000000002</v>
      </c>
      <c r="V290" s="58">
        <v>0.40200000000000002</v>
      </c>
      <c r="W290" s="58">
        <v>0.41299999999999998</v>
      </c>
      <c r="X290" s="58">
        <v>0.41899999999999998</v>
      </c>
      <c r="Y290" s="58">
        <v>0.433</v>
      </c>
      <c r="Z290" s="58">
        <v>0.44500000000000001</v>
      </c>
      <c r="AA290" s="58">
        <v>0.47599999999999998</v>
      </c>
      <c r="AB290" s="58">
        <v>0.48899999999999999</v>
      </c>
      <c r="AC290" s="58">
        <v>0.47899999999999998</v>
      </c>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58"/>
      <c r="GD290" s="58"/>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58"/>
      <c r="HN290" s="58"/>
      <c r="HO290" s="58"/>
      <c r="HP290" s="58"/>
      <c r="HQ290" s="58"/>
      <c r="HR290" s="58"/>
      <c r="HS290" s="58"/>
      <c r="HT290" s="58"/>
      <c r="HU290" s="58"/>
      <c r="HV290" s="58"/>
      <c r="HW290" s="58"/>
      <c r="HX290" s="58"/>
      <c r="HY290" s="58"/>
      <c r="HZ290" s="58"/>
      <c r="IA290" s="58"/>
      <c r="IB290" s="58"/>
      <c r="IC290" s="58"/>
      <c r="ID290" s="58"/>
      <c r="IE290" s="58"/>
      <c r="IF290" s="58"/>
      <c r="IG290" s="58"/>
      <c r="IH290" s="58"/>
      <c r="II290" s="58"/>
      <c r="IJ290" s="58"/>
      <c r="IK290" s="58"/>
      <c r="IL290" s="58"/>
      <c r="IM290" s="58"/>
      <c r="IN290" s="58"/>
      <c r="IO290" s="58"/>
      <c r="IP290" s="58"/>
      <c r="IQ290" s="58"/>
      <c r="IR290" s="58"/>
      <c r="IS290" s="58"/>
      <c r="IT290" s="58"/>
      <c r="IU290" s="58"/>
    </row>
    <row r="291" spans="1:255" s="840" customFormat="1">
      <c r="A291" s="78" t="s">
        <v>509</v>
      </c>
      <c r="B291" s="58">
        <v>8.0000000000000002E-3</v>
      </c>
      <c r="C291" s="58">
        <v>1.0999999999999999E-2</v>
      </c>
      <c r="D291" s="58">
        <v>1.0999999999999999E-2</v>
      </c>
      <c r="E291" s="58">
        <v>7.0000000000000001E-3</v>
      </c>
      <c r="F291" s="58">
        <v>4.0000000000000001E-3</v>
      </c>
      <c r="G291" s="58">
        <v>5.0000000000000001E-3</v>
      </c>
      <c r="H291" s="58">
        <v>6.0000000000000001E-3</v>
      </c>
      <c r="I291" s="58">
        <v>4.0000000000000001E-3</v>
      </c>
      <c r="J291" s="58">
        <v>1.9E-2</v>
      </c>
      <c r="K291" s="58">
        <v>2.7E-2</v>
      </c>
      <c r="L291" s="58">
        <v>2.7E-2</v>
      </c>
      <c r="M291" s="58">
        <v>2.9000000000000001E-2</v>
      </c>
      <c r="N291" s="58">
        <v>3.1E-2</v>
      </c>
      <c r="O291" s="58">
        <v>3.5999999999999997E-2</v>
      </c>
      <c r="P291" s="58">
        <v>3.7999999999999999E-2</v>
      </c>
      <c r="Q291" s="58">
        <v>3.6999999999999998E-2</v>
      </c>
      <c r="R291" s="58">
        <v>4.2000000000000003E-2</v>
      </c>
      <c r="S291" s="58">
        <v>0.04</v>
      </c>
      <c r="T291" s="58">
        <v>4.1000000000000002E-2</v>
      </c>
      <c r="U291" s="58">
        <v>4.4999999999999998E-2</v>
      </c>
      <c r="V291" s="58">
        <v>4.4999999999999998E-2</v>
      </c>
      <c r="W291" s="58">
        <v>4.8000000000000001E-2</v>
      </c>
      <c r="X291" s="58">
        <v>5.3999999999999999E-2</v>
      </c>
      <c r="Y291" s="58">
        <v>5.8999999999999997E-2</v>
      </c>
      <c r="Z291" s="58">
        <v>5.8000000000000003E-2</v>
      </c>
      <c r="AA291" s="58">
        <v>6.4000000000000001E-2</v>
      </c>
      <c r="AB291" s="58">
        <v>6.7000000000000004E-2</v>
      </c>
      <c r="AC291" s="58">
        <v>7.1999999999999995E-2</v>
      </c>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58"/>
      <c r="GC291" s="58"/>
      <c r="GD291" s="58"/>
      <c r="GE291" s="58"/>
      <c r="GF291" s="58"/>
      <c r="GG291" s="58"/>
      <c r="GH291" s="58"/>
      <c r="GI291" s="58"/>
      <c r="GJ291" s="58"/>
      <c r="GK291" s="58"/>
      <c r="GL291" s="58"/>
      <c r="GM291" s="58"/>
      <c r="GN291" s="58"/>
      <c r="GO291" s="58"/>
      <c r="GP291" s="58"/>
      <c r="GQ291" s="58"/>
      <c r="GR291" s="58"/>
      <c r="GS291" s="58"/>
      <c r="GT291" s="58"/>
      <c r="GU291" s="58"/>
      <c r="GV291" s="58"/>
      <c r="GW291" s="58"/>
      <c r="GX291" s="58"/>
      <c r="GY291" s="58"/>
      <c r="GZ291" s="58"/>
      <c r="HA291" s="58"/>
      <c r="HB291" s="58"/>
      <c r="HC291" s="58"/>
      <c r="HD291" s="58"/>
      <c r="HE291" s="58"/>
      <c r="HF291" s="58"/>
      <c r="HG291" s="58"/>
      <c r="HH291" s="58"/>
      <c r="HI291" s="58"/>
      <c r="HJ291" s="58"/>
      <c r="HK291" s="58"/>
      <c r="HL291" s="58"/>
      <c r="HM291" s="58"/>
      <c r="HN291" s="58"/>
      <c r="HO291" s="58"/>
      <c r="HP291" s="58"/>
      <c r="HQ291" s="58"/>
      <c r="HR291" s="58"/>
      <c r="HS291" s="58"/>
      <c r="HT291" s="58"/>
      <c r="HU291" s="58"/>
      <c r="HV291" s="58"/>
      <c r="HW291" s="58"/>
      <c r="HX291" s="58"/>
      <c r="HY291" s="58"/>
      <c r="HZ291" s="58"/>
      <c r="IA291" s="58"/>
      <c r="IB291" s="58"/>
      <c r="IC291" s="58"/>
      <c r="ID291" s="58"/>
      <c r="IE291" s="58"/>
      <c r="IF291" s="58"/>
      <c r="IG291" s="58"/>
      <c r="IH291" s="58"/>
      <c r="II291" s="58"/>
      <c r="IJ291" s="58"/>
      <c r="IK291" s="58"/>
      <c r="IL291" s="58"/>
      <c r="IM291" s="58"/>
      <c r="IN291" s="58"/>
      <c r="IO291" s="58"/>
      <c r="IP291" s="58"/>
      <c r="IQ291" s="58"/>
      <c r="IR291" s="58"/>
      <c r="IS291" s="58"/>
      <c r="IT291" s="58"/>
      <c r="IU291" s="58"/>
    </row>
    <row r="292" spans="1:255" s="840" customFormat="1">
      <c r="A292" s="78" t="s">
        <v>510</v>
      </c>
      <c r="B292" s="58">
        <v>2.5000000000000001E-2</v>
      </c>
      <c r="C292" s="58">
        <v>3.1E-2</v>
      </c>
      <c r="D292" s="58">
        <v>3.1E-2</v>
      </c>
      <c r="E292" s="58">
        <v>1.9E-2</v>
      </c>
      <c r="F292" s="58">
        <v>1.0999999999999999E-2</v>
      </c>
      <c r="G292" s="58">
        <v>1.4E-2</v>
      </c>
      <c r="H292" s="58">
        <v>1.7999999999999999E-2</v>
      </c>
      <c r="I292" s="58">
        <v>1.2999999999999999E-2</v>
      </c>
      <c r="J292" s="58">
        <v>5.5E-2</v>
      </c>
      <c r="K292" s="58">
        <v>0.08</v>
      </c>
      <c r="L292" s="58">
        <v>8.1000000000000003E-2</v>
      </c>
      <c r="M292" s="58">
        <v>8.5999999999999993E-2</v>
      </c>
      <c r="N292" s="58">
        <v>9.2999999999999999E-2</v>
      </c>
      <c r="O292" s="58">
        <v>0.107</v>
      </c>
      <c r="P292" s="58">
        <v>0.114</v>
      </c>
      <c r="Q292" s="58">
        <v>0.11899999999999999</v>
      </c>
      <c r="R292" s="58">
        <v>0.13700000000000001</v>
      </c>
      <c r="S292" s="58">
        <v>0.14399999999999999</v>
      </c>
      <c r="T292" s="58">
        <v>0.152</v>
      </c>
      <c r="U292" s="58">
        <v>0.16400000000000001</v>
      </c>
      <c r="V292" s="58">
        <v>0.17199999999999999</v>
      </c>
      <c r="W292" s="58">
        <v>0.17499999999999999</v>
      </c>
      <c r="X292" s="58">
        <v>0.187</v>
      </c>
      <c r="Y292" s="58">
        <v>0.186</v>
      </c>
      <c r="Z292" s="58">
        <v>0.19800000000000001</v>
      </c>
      <c r="AA292" s="58">
        <v>0.217</v>
      </c>
      <c r="AB292" s="58">
        <v>0.215</v>
      </c>
      <c r="AC292" s="58">
        <v>0.20899999999999999</v>
      </c>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58"/>
      <c r="GC292" s="58"/>
      <c r="GD292" s="58"/>
      <c r="GE292" s="58"/>
      <c r="GF292" s="58"/>
      <c r="GG292" s="58"/>
      <c r="GH292" s="58"/>
      <c r="GI292" s="58"/>
      <c r="GJ292" s="58"/>
      <c r="GK292" s="58"/>
      <c r="GL292" s="58"/>
      <c r="GM292" s="58"/>
      <c r="GN292" s="58"/>
      <c r="GO292" s="58"/>
      <c r="GP292" s="58"/>
      <c r="GQ292" s="58"/>
      <c r="GR292" s="58"/>
      <c r="GS292" s="58"/>
      <c r="GT292" s="58"/>
      <c r="GU292" s="58"/>
      <c r="GV292" s="58"/>
      <c r="GW292" s="58"/>
      <c r="GX292" s="58"/>
      <c r="GY292" s="58"/>
      <c r="GZ292" s="58"/>
      <c r="HA292" s="58"/>
      <c r="HB292" s="58"/>
      <c r="HC292" s="58"/>
      <c r="HD292" s="58"/>
      <c r="HE292" s="58"/>
      <c r="HF292" s="58"/>
      <c r="HG292" s="58"/>
      <c r="HH292" s="58"/>
      <c r="HI292" s="58"/>
      <c r="HJ292" s="58"/>
      <c r="HK292" s="58"/>
      <c r="HL292" s="58"/>
      <c r="HM292" s="58"/>
      <c r="HN292" s="58"/>
      <c r="HO292" s="58"/>
      <c r="HP292" s="58"/>
      <c r="HQ292" s="58"/>
      <c r="HR292" s="58"/>
      <c r="HS292" s="58"/>
      <c r="HT292" s="58"/>
      <c r="HU292" s="58"/>
      <c r="HV292" s="58"/>
      <c r="HW292" s="58"/>
      <c r="HX292" s="58"/>
      <c r="HY292" s="58"/>
      <c r="HZ292" s="58"/>
      <c r="IA292" s="58"/>
      <c r="IB292" s="58"/>
      <c r="IC292" s="58"/>
      <c r="ID292" s="58"/>
      <c r="IE292" s="58"/>
      <c r="IF292" s="58"/>
      <c r="IG292" s="58"/>
      <c r="IH292" s="58"/>
      <c r="II292" s="58"/>
      <c r="IJ292" s="58"/>
      <c r="IK292" s="58"/>
      <c r="IL292" s="58"/>
      <c r="IM292" s="58"/>
      <c r="IN292" s="58"/>
      <c r="IO292" s="58"/>
      <c r="IP292" s="58"/>
      <c r="IQ292" s="58"/>
      <c r="IR292" s="58"/>
      <c r="IS292" s="58"/>
      <c r="IT292" s="58"/>
      <c r="IU292" s="58"/>
    </row>
    <row r="293" spans="1:255" s="840" customFormat="1">
      <c r="A293" s="78" t="s">
        <v>511</v>
      </c>
      <c r="B293" s="58">
        <v>3.3000000000000002E-2</v>
      </c>
      <c r="C293" s="58">
        <v>0.04</v>
      </c>
      <c r="D293" s="58">
        <v>3.9E-2</v>
      </c>
      <c r="E293" s="58">
        <v>2.5999999999999999E-2</v>
      </c>
      <c r="F293" s="58">
        <v>1.4E-2</v>
      </c>
      <c r="G293" s="58">
        <v>1.9E-2</v>
      </c>
      <c r="H293" s="58">
        <v>2.3E-2</v>
      </c>
      <c r="I293" s="58">
        <v>1.7000000000000001E-2</v>
      </c>
      <c r="J293" s="58">
        <v>7.1999999999999995E-2</v>
      </c>
      <c r="K293" s="58">
        <v>0.104</v>
      </c>
      <c r="L293" s="58">
        <v>0.106</v>
      </c>
      <c r="M293" s="58">
        <v>0.112</v>
      </c>
      <c r="N293" s="58">
        <v>0.12</v>
      </c>
      <c r="O293" s="58">
        <v>0.14000000000000001</v>
      </c>
      <c r="P293" s="58">
        <v>0.14899999999999999</v>
      </c>
      <c r="Q293" s="58">
        <v>0.16</v>
      </c>
      <c r="R293" s="58">
        <v>0.17799999999999999</v>
      </c>
      <c r="S293" s="58">
        <v>0.193</v>
      </c>
      <c r="T293" s="58">
        <v>0.16500000000000001</v>
      </c>
      <c r="U293" s="58">
        <v>0.17399999999999999</v>
      </c>
      <c r="V293" s="58">
        <v>0.17399999999999999</v>
      </c>
      <c r="W293" s="58">
        <v>0.17499999999999999</v>
      </c>
      <c r="X293" s="58">
        <v>0.16200000000000001</v>
      </c>
      <c r="Y293" s="58">
        <v>0.17</v>
      </c>
      <c r="Z293" s="58">
        <v>0.17100000000000001</v>
      </c>
      <c r="AA293" s="58">
        <v>0.17599999999999999</v>
      </c>
      <c r="AB293" s="58">
        <v>0.186</v>
      </c>
      <c r="AC293" s="58">
        <v>0.17499999999999999</v>
      </c>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58"/>
      <c r="GD293" s="58"/>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58"/>
      <c r="HN293" s="58"/>
      <c r="HO293" s="58"/>
      <c r="HP293" s="58"/>
      <c r="HQ293" s="58"/>
      <c r="HR293" s="58"/>
      <c r="HS293" s="58"/>
      <c r="HT293" s="58"/>
      <c r="HU293" s="58"/>
      <c r="HV293" s="58"/>
      <c r="HW293" s="58"/>
      <c r="HX293" s="58"/>
      <c r="HY293" s="58"/>
      <c r="HZ293" s="58"/>
      <c r="IA293" s="58"/>
      <c r="IB293" s="58"/>
      <c r="IC293" s="58"/>
      <c r="ID293" s="58"/>
      <c r="IE293" s="58"/>
      <c r="IF293" s="58"/>
      <c r="IG293" s="58"/>
      <c r="IH293" s="58"/>
      <c r="II293" s="58"/>
      <c r="IJ293" s="58"/>
      <c r="IK293" s="58"/>
      <c r="IL293" s="58"/>
      <c r="IM293" s="58"/>
      <c r="IN293" s="58"/>
      <c r="IO293" s="58"/>
      <c r="IP293" s="58"/>
      <c r="IQ293" s="58"/>
      <c r="IR293" s="58"/>
      <c r="IS293" s="58"/>
      <c r="IT293" s="58"/>
      <c r="IU293" s="58"/>
    </row>
    <row r="294" spans="1:255" s="840" customFormat="1">
      <c r="A294" s="78" t="s">
        <v>512</v>
      </c>
      <c r="B294" s="58"/>
      <c r="C294" s="58"/>
      <c r="D294" s="58"/>
      <c r="E294" s="58"/>
      <c r="F294" s="58"/>
      <c r="G294" s="58"/>
      <c r="H294" s="58"/>
      <c r="I294" s="58"/>
      <c r="J294" s="58"/>
      <c r="K294" s="58"/>
      <c r="L294" s="58"/>
      <c r="M294" s="58"/>
      <c r="N294" s="58"/>
      <c r="O294" s="58"/>
      <c r="P294" s="58"/>
      <c r="Q294" s="58"/>
      <c r="R294" s="58"/>
      <c r="S294" s="58">
        <v>1E-3</v>
      </c>
      <c r="T294" s="58">
        <v>1E-3</v>
      </c>
      <c r="U294" s="58">
        <v>1E-3</v>
      </c>
      <c r="V294" s="58">
        <v>1E-3</v>
      </c>
      <c r="W294" s="58">
        <v>1E-3</v>
      </c>
      <c r="X294" s="58">
        <v>1E-3</v>
      </c>
      <c r="Y294" s="58">
        <v>1E-3</v>
      </c>
      <c r="Z294" s="58">
        <v>1E-3</v>
      </c>
      <c r="AA294" s="58">
        <v>1E-3</v>
      </c>
      <c r="AB294" s="58">
        <v>1E-3</v>
      </c>
      <c r="AC294" s="58">
        <v>1E-3</v>
      </c>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58"/>
      <c r="GD294" s="58"/>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58"/>
      <c r="HN294" s="58"/>
      <c r="HO294" s="58"/>
      <c r="HP294" s="58"/>
      <c r="HQ294" s="58"/>
      <c r="HR294" s="58"/>
      <c r="HS294" s="58"/>
      <c r="HT294" s="58"/>
      <c r="HU294" s="58"/>
      <c r="HV294" s="58"/>
      <c r="HW294" s="58"/>
      <c r="HX294" s="58"/>
      <c r="HY294" s="58"/>
      <c r="HZ294" s="58"/>
      <c r="IA294" s="58"/>
      <c r="IB294" s="58"/>
      <c r="IC294" s="58"/>
      <c r="ID294" s="58"/>
      <c r="IE294" s="58"/>
      <c r="IF294" s="58"/>
      <c r="IG294" s="58"/>
      <c r="IH294" s="58"/>
      <c r="II294" s="58"/>
      <c r="IJ294" s="58"/>
      <c r="IK294" s="58"/>
      <c r="IL294" s="58"/>
      <c r="IM294" s="58"/>
      <c r="IN294" s="58"/>
      <c r="IO294" s="58"/>
      <c r="IP294" s="58"/>
      <c r="IQ294" s="58"/>
      <c r="IR294" s="58"/>
      <c r="IS294" s="58"/>
      <c r="IT294" s="58"/>
      <c r="IU294" s="58"/>
    </row>
    <row r="295" spans="1:255" s="840" customFormat="1">
      <c r="A295" s="78" t="s">
        <v>513</v>
      </c>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c r="ID295" s="58"/>
      <c r="IE295" s="58"/>
      <c r="IF295" s="58"/>
      <c r="IG295" s="58"/>
      <c r="IH295" s="58"/>
      <c r="II295" s="58"/>
      <c r="IJ295" s="58"/>
      <c r="IK295" s="58"/>
      <c r="IL295" s="58"/>
      <c r="IM295" s="58"/>
      <c r="IN295" s="58"/>
      <c r="IO295" s="58"/>
      <c r="IP295" s="58"/>
      <c r="IQ295" s="58"/>
      <c r="IR295" s="58"/>
      <c r="IS295" s="58"/>
      <c r="IT295" s="58"/>
      <c r="IU295" s="58"/>
    </row>
    <row r="296" spans="1:255" s="840" customFormat="1">
      <c r="A296" s="78" t="s">
        <v>514</v>
      </c>
      <c r="B296" s="58">
        <v>1E-3</v>
      </c>
      <c r="C296" s="58">
        <v>3.0000000000000001E-3</v>
      </c>
      <c r="D296" s="58">
        <v>3.0000000000000001E-3</v>
      </c>
      <c r="E296" s="58">
        <v>1E-3</v>
      </c>
      <c r="F296" s="58">
        <v>1E-3</v>
      </c>
      <c r="G296" s="58">
        <v>1E-3</v>
      </c>
      <c r="H296" s="58">
        <v>1E-3</v>
      </c>
      <c r="I296" s="58">
        <v>1E-3</v>
      </c>
      <c r="J296" s="58">
        <v>4.0000000000000001E-3</v>
      </c>
      <c r="K296" s="58">
        <v>5.0000000000000001E-3</v>
      </c>
      <c r="L296" s="58">
        <v>5.0000000000000001E-3</v>
      </c>
      <c r="M296" s="58">
        <v>5.0000000000000001E-3</v>
      </c>
      <c r="N296" s="58">
        <v>7.0000000000000001E-3</v>
      </c>
      <c r="O296" s="58">
        <v>7.0000000000000001E-3</v>
      </c>
      <c r="P296" s="58">
        <v>8.0000000000000002E-3</v>
      </c>
      <c r="Q296" s="58">
        <v>8.0000000000000002E-3</v>
      </c>
      <c r="R296" s="58">
        <v>8.0000000000000002E-3</v>
      </c>
      <c r="S296" s="58">
        <v>8.9999999999999993E-3</v>
      </c>
      <c r="T296" s="58">
        <v>8.0000000000000002E-3</v>
      </c>
      <c r="U296" s="58">
        <v>8.0000000000000002E-3</v>
      </c>
      <c r="V296" s="58">
        <v>8.9999999999999993E-3</v>
      </c>
      <c r="W296" s="58">
        <v>1.4E-2</v>
      </c>
      <c r="X296" s="58">
        <v>1.4999999999999999E-2</v>
      </c>
      <c r="Y296" s="58">
        <v>1.7000000000000001E-2</v>
      </c>
      <c r="Z296" s="58">
        <v>1.7000000000000001E-2</v>
      </c>
      <c r="AA296" s="58">
        <v>1.7999999999999999E-2</v>
      </c>
      <c r="AB296" s="58">
        <v>0.02</v>
      </c>
      <c r="AC296" s="58">
        <v>2.1999999999999999E-2</v>
      </c>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c r="ID296" s="58"/>
      <c r="IE296" s="58"/>
      <c r="IF296" s="58"/>
      <c r="IG296" s="58"/>
      <c r="IH296" s="58"/>
      <c r="II296" s="58"/>
      <c r="IJ296" s="58"/>
      <c r="IK296" s="58"/>
      <c r="IL296" s="58"/>
      <c r="IM296" s="58"/>
      <c r="IN296" s="58"/>
      <c r="IO296" s="58"/>
      <c r="IP296" s="58"/>
      <c r="IQ296" s="58"/>
      <c r="IR296" s="58"/>
      <c r="IS296" s="58"/>
      <c r="IT296" s="58"/>
      <c r="IU296" s="58"/>
    </row>
    <row r="297" spans="1:255" s="840" customFormat="1">
      <c r="A297" s="78" t="s">
        <v>515</v>
      </c>
      <c r="B297" s="58">
        <v>3.0000000000000001E-3</v>
      </c>
      <c r="C297" s="58">
        <v>4.0000000000000001E-3</v>
      </c>
      <c r="D297" s="58">
        <v>4.0000000000000001E-3</v>
      </c>
      <c r="E297" s="58">
        <v>3.0000000000000001E-3</v>
      </c>
      <c r="F297" s="58">
        <v>3.0000000000000001E-3</v>
      </c>
      <c r="G297" s="58">
        <v>3.0000000000000001E-3</v>
      </c>
      <c r="H297" s="58">
        <v>3.0000000000000001E-3</v>
      </c>
      <c r="I297" s="58">
        <v>3.0000000000000001E-3</v>
      </c>
      <c r="J297" s="58">
        <v>5.0000000000000001E-3</v>
      </c>
      <c r="K297" s="58">
        <v>6.0000000000000001E-3</v>
      </c>
      <c r="L297" s="58">
        <v>6.0000000000000001E-3</v>
      </c>
      <c r="M297" s="58">
        <v>6.0000000000000001E-3</v>
      </c>
      <c r="N297" s="58">
        <v>7.0000000000000001E-3</v>
      </c>
      <c r="O297" s="58">
        <v>8.0000000000000002E-3</v>
      </c>
      <c r="P297" s="58">
        <v>0.01</v>
      </c>
      <c r="Q297" s="58">
        <v>0.01</v>
      </c>
      <c r="R297" s="58">
        <v>0.01</v>
      </c>
      <c r="S297" s="58">
        <v>1.0999999999999999E-2</v>
      </c>
      <c r="T297" s="58">
        <v>1.4E-2</v>
      </c>
      <c r="U297" s="58">
        <v>1.4999999999999999E-2</v>
      </c>
      <c r="V297" s="58">
        <v>1.6E-2</v>
      </c>
      <c r="W297" s="58">
        <v>1.7000000000000001E-2</v>
      </c>
      <c r="X297" s="58">
        <v>0.02</v>
      </c>
      <c r="Y297" s="58">
        <v>2.1000000000000001E-2</v>
      </c>
      <c r="Z297" s="58">
        <v>2.1999999999999999E-2</v>
      </c>
      <c r="AA297" s="58">
        <v>2.3E-2</v>
      </c>
      <c r="AB297" s="58">
        <v>2.3E-2</v>
      </c>
      <c r="AC297" s="58">
        <v>2.3E-2</v>
      </c>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58"/>
      <c r="HN297" s="58"/>
      <c r="HO297" s="58"/>
      <c r="HP297" s="58"/>
      <c r="HQ297" s="58"/>
      <c r="HR297" s="58"/>
      <c r="HS297" s="58"/>
      <c r="HT297" s="58"/>
      <c r="HU297" s="58"/>
      <c r="HV297" s="58"/>
      <c r="HW297" s="58"/>
      <c r="HX297" s="58"/>
      <c r="HY297" s="58"/>
      <c r="HZ297" s="58"/>
      <c r="IA297" s="58"/>
      <c r="IB297" s="58"/>
      <c r="IC297" s="58"/>
      <c r="ID297" s="58"/>
      <c r="IE297" s="58"/>
      <c r="IF297" s="58"/>
      <c r="IG297" s="58"/>
      <c r="IH297" s="58"/>
      <c r="II297" s="58"/>
      <c r="IJ297" s="58"/>
      <c r="IK297" s="58"/>
      <c r="IL297" s="58"/>
      <c r="IM297" s="58"/>
      <c r="IN297" s="58"/>
      <c r="IO297" s="58"/>
      <c r="IP297" s="58"/>
      <c r="IQ297" s="58"/>
      <c r="IR297" s="58"/>
      <c r="IS297" s="58"/>
      <c r="IT297" s="58"/>
      <c r="IU297" s="58"/>
    </row>
    <row r="298" spans="1:255" s="840" customFormat="1">
      <c r="A298" s="78" t="s">
        <v>516</v>
      </c>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58"/>
      <c r="HN298" s="58"/>
      <c r="HO298" s="58"/>
      <c r="HP298" s="58"/>
      <c r="HQ298" s="58"/>
      <c r="HR298" s="58"/>
      <c r="HS298" s="58"/>
      <c r="HT298" s="58"/>
      <c r="HU298" s="58"/>
      <c r="HV298" s="58"/>
      <c r="HW298" s="58"/>
      <c r="HX298" s="58"/>
      <c r="HY298" s="58"/>
      <c r="HZ298" s="58"/>
      <c r="IA298" s="58"/>
      <c r="IB298" s="58"/>
      <c r="IC298" s="58"/>
      <c r="ID298" s="58"/>
      <c r="IE298" s="58"/>
      <c r="IF298" s="58"/>
      <c r="IG298" s="58"/>
      <c r="IH298" s="58"/>
      <c r="II298" s="58"/>
      <c r="IJ298" s="58"/>
      <c r="IK298" s="58"/>
      <c r="IL298" s="58"/>
      <c r="IM298" s="58"/>
      <c r="IN298" s="58"/>
      <c r="IO298" s="58"/>
      <c r="IP298" s="58"/>
      <c r="IQ298" s="58"/>
      <c r="IR298" s="58"/>
      <c r="IS298" s="58"/>
      <c r="IT298" s="58"/>
      <c r="IU298" s="58"/>
    </row>
    <row r="299" spans="1:255" s="840" customFormat="1">
      <c r="A299" s="78" t="s">
        <v>517</v>
      </c>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58"/>
      <c r="GC299" s="58"/>
      <c r="GD299" s="58"/>
      <c r="GE299" s="58"/>
      <c r="GF299" s="58"/>
      <c r="GG299" s="58"/>
      <c r="GH299" s="58"/>
      <c r="GI299" s="58"/>
      <c r="GJ299" s="58"/>
      <c r="GK299" s="58"/>
      <c r="GL299" s="58"/>
      <c r="GM299" s="58"/>
      <c r="GN299" s="58"/>
      <c r="GO299" s="58"/>
      <c r="GP299" s="58"/>
      <c r="GQ299" s="58"/>
      <c r="GR299" s="58"/>
      <c r="GS299" s="58"/>
      <c r="GT299" s="58"/>
      <c r="GU299" s="58"/>
      <c r="GV299" s="58"/>
      <c r="GW299" s="58"/>
      <c r="GX299" s="58"/>
      <c r="GY299" s="58"/>
      <c r="GZ299" s="58"/>
      <c r="HA299" s="58"/>
      <c r="HB299" s="58"/>
      <c r="HC299" s="58"/>
      <c r="HD299" s="58"/>
      <c r="HE299" s="58"/>
      <c r="HF299" s="58"/>
      <c r="HG299" s="58"/>
      <c r="HH299" s="58"/>
      <c r="HI299" s="58"/>
      <c r="HJ299" s="58"/>
      <c r="HK299" s="58"/>
      <c r="HL299" s="58"/>
      <c r="HM299" s="58"/>
      <c r="HN299" s="58"/>
      <c r="HO299" s="58"/>
      <c r="HP299" s="58"/>
      <c r="HQ299" s="58"/>
      <c r="HR299" s="58"/>
      <c r="HS299" s="58"/>
      <c r="HT299" s="58"/>
      <c r="HU299" s="58"/>
      <c r="HV299" s="58"/>
      <c r="HW299" s="58"/>
      <c r="HX299" s="58"/>
      <c r="HY299" s="58"/>
      <c r="HZ299" s="58"/>
      <c r="IA299" s="58"/>
      <c r="IB299" s="58"/>
      <c r="IC299" s="58"/>
      <c r="ID299" s="58"/>
      <c r="IE299" s="58"/>
      <c r="IF299" s="58"/>
      <c r="IG299" s="58"/>
      <c r="IH299" s="58"/>
      <c r="II299" s="58"/>
      <c r="IJ299" s="58"/>
      <c r="IK299" s="58"/>
      <c r="IL299" s="58"/>
      <c r="IM299" s="58"/>
      <c r="IN299" s="58"/>
      <c r="IO299" s="58"/>
      <c r="IP299" s="58"/>
      <c r="IQ299" s="58"/>
      <c r="IR299" s="58"/>
      <c r="IS299" s="58"/>
      <c r="IT299" s="58"/>
      <c r="IU299" s="58"/>
    </row>
    <row r="300" spans="1:255" s="840" customFormat="1">
      <c r="A300" s="78" t="s">
        <v>518</v>
      </c>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c r="ID300" s="58"/>
      <c r="IE300" s="58"/>
      <c r="IF300" s="58"/>
      <c r="IG300" s="58"/>
      <c r="IH300" s="58"/>
      <c r="II300" s="58"/>
      <c r="IJ300" s="58"/>
      <c r="IK300" s="58"/>
      <c r="IL300" s="58"/>
      <c r="IM300" s="58"/>
      <c r="IN300" s="58"/>
      <c r="IO300" s="58"/>
      <c r="IP300" s="58"/>
      <c r="IQ300" s="58"/>
      <c r="IR300" s="58"/>
      <c r="IS300" s="58"/>
      <c r="IT300" s="58"/>
      <c r="IU300" s="58"/>
    </row>
    <row r="301" spans="1:255" s="840" customFormat="1">
      <c r="A301" s="78" t="s">
        <v>519</v>
      </c>
      <c r="B301" s="58">
        <v>2E-3</v>
      </c>
      <c r="C301" s="58">
        <v>2E-3</v>
      </c>
      <c r="D301" s="58">
        <v>2E-3</v>
      </c>
      <c r="E301" s="58">
        <v>2E-3</v>
      </c>
      <c r="F301" s="58">
        <v>2E-3</v>
      </c>
      <c r="G301" s="58">
        <v>2E-3</v>
      </c>
      <c r="H301" s="58">
        <v>2E-3</v>
      </c>
      <c r="I301" s="58">
        <v>1E-3</v>
      </c>
      <c r="J301" s="58">
        <v>3.0000000000000001E-3</v>
      </c>
      <c r="K301" s="58">
        <v>3.0000000000000001E-3</v>
      </c>
      <c r="L301" s="58">
        <v>3.0000000000000001E-3</v>
      </c>
      <c r="M301" s="58">
        <v>3.0000000000000001E-3</v>
      </c>
      <c r="N301" s="58">
        <v>4.0000000000000001E-3</v>
      </c>
      <c r="O301" s="58">
        <v>4.0000000000000001E-3</v>
      </c>
      <c r="P301" s="58">
        <v>5.0000000000000001E-3</v>
      </c>
      <c r="Q301" s="58">
        <v>5.0000000000000001E-3</v>
      </c>
      <c r="R301" s="58">
        <v>5.0000000000000001E-3</v>
      </c>
      <c r="S301" s="58">
        <v>5.0000000000000001E-3</v>
      </c>
      <c r="T301" s="58">
        <v>8.0000000000000002E-3</v>
      </c>
      <c r="U301" s="58">
        <v>8.0000000000000002E-3</v>
      </c>
      <c r="V301" s="58">
        <v>8.9999999999999993E-3</v>
      </c>
      <c r="W301" s="58">
        <v>0.01</v>
      </c>
      <c r="X301" s="58">
        <v>1.2E-2</v>
      </c>
      <c r="Y301" s="58">
        <v>1.2999999999999999E-2</v>
      </c>
      <c r="Z301" s="58">
        <v>1.4E-2</v>
      </c>
      <c r="AA301" s="58">
        <v>1.4E-2</v>
      </c>
      <c r="AB301" s="58">
        <v>1.4E-2</v>
      </c>
      <c r="AC301" s="58">
        <v>1.4E-2</v>
      </c>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c r="ID301" s="58"/>
      <c r="IE301" s="58"/>
      <c r="IF301" s="58"/>
      <c r="IG301" s="58"/>
      <c r="IH301" s="58"/>
      <c r="II301" s="58"/>
      <c r="IJ301" s="58"/>
      <c r="IK301" s="58"/>
      <c r="IL301" s="58"/>
      <c r="IM301" s="58"/>
      <c r="IN301" s="58"/>
      <c r="IO301" s="58"/>
      <c r="IP301" s="58"/>
      <c r="IQ301" s="58"/>
      <c r="IR301" s="58"/>
      <c r="IS301" s="58"/>
      <c r="IT301" s="58"/>
      <c r="IU301" s="58"/>
    </row>
    <row r="302" spans="1:255" s="840" customFormat="1">
      <c r="A302" s="78" t="s">
        <v>520</v>
      </c>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58"/>
      <c r="GD302" s="58"/>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58"/>
      <c r="HN302" s="58"/>
      <c r="HO302" s="58"/>
      <c r="HP302" s="58"/>
      <c r="HQ302" s="58"/>
      <c r="HR302" s="58"/>
      <c r="HS302" s="58"/>
      <c r="HT302" s="58"/>
      <c r="HU302" s="58"/>
      <c r="HV302" s="58"/>
      <c r="HW302" s="58"/>
      <c r="HX302" s="58"/>
      <c r="HY302" s="58"/>
      <c r="HZ302" s="58"/>
      <c r="IA302" s="58"/>
      <c r="IB302" s="58"/>
      <c r="IC302" s="58"/>
      <c r="ID302" s="58"/>
      <c r="IE302" s="58"/>
      <c r="IF302" s="58"/>
      <c r="IG302" s="58"/>
      <c r="IH302" s="58"/>
      <c r="II302" s="58"/>
      <c r="IJ302" s="58"/>
      <c r="IK302" s="58"/>
      <c r="IL302" s="58"/>
      <c r="IM302" s="58"/>
      <c r="IN302" s="58"/>
      <c r="IO302" s="58"/>
      <c r="IP302" s="58"/>
      <c r="IQ302" s="58"/>
      <c r="IR302" s="58"/>
      <c r="IS302" s="58"/>
      <c r="IT302" s="58"/>
      <c r="IU302" s="58"/>
    </row>
    <row r="303" spans="1:255" s="840" customFormat="1">
      <c r="A303" s="78" t="s">
        <v>521</v>
      </c>
      <c r="B303" s="58">
        <v>1E-3</v>
      </c>
      <c r="C303" s="58">
        <v>2E-3</v>
      </c>
      <c r="D303" s="58">
        <v>2E-3</v>
      </c>
      <c r="E303" s="58">
        <v>1E-3</v>
      </c>
      <c r="F303" s="58">
        <v>1E-3</v>
      </c>
      <c r="G303" s="58">
        <v>1E-3</v>
      </c>
      <c r="H303" s="58">
        <v>1E-3</v>
      </c>
      <c r="I303" s="58">
        <v>2E-3</v>
      </c>
      <c r="J303" s="58">
        <v>2E-3</v>
      </c>
      <c r="K303" s="58">
        <v>3.0000000000000001E-3</v>
      </c>
      <c r="L303" s="58">
        <v>3.0000000000000001E-3</v>
      </c>
      <c r="M303" s="58">
        <v>3.0000000000000001E-3</v>
      </c>
      <c r="N303" s="58">
        <v>3.0000000000000001E-3</v>
      </c>
      <c r="O303" s="58">
        <v>4.0000000000000001E-3</v>
      </c>
      <c r="P303" s="58">
        <v>4.0000000000000001E-3</v>
      </c>
      <c r="Q303" s="58">
        <v>4.0000000000000001E-3</v>
      </c>
      <c r="R303" s="58">
        <v>4.0000000000000001E-3</v>
      </c>
      <c r="S303" s="58">
        <v>5.0000000000000001E-3</v>
      </c>
      <c r="T303" s="58">
        <v>6.0000000000000001E-3</v>
      </c>
      <c r="U303" s="58">
        <v>6.0000000000000001E-3</v>
      </c>
      <c r="V303" s="58">
        <v>7.0000000000000001E-3</v>
      </c>
      <c r="W303" s="58">
        <v>7.0000000000000001E-3</v>
      </c>
      <c r="X303" s="58">
        <v>8.0000000000000002E-3</v>
      </c>
      <c r="Y303" s="58">
        <v>8.9999999999999993E-3</v>
      </c>
      <c r="Z303" s="58">
        <v>8.0000000000000002E-3</v>
      </c>
      <c r="AA303" s="58">
        <v>8.9999999999999993E-3</v>
      </c>
      <c r="AB303" s="58">
        <v>8.9999999999999993E-3</v>
      </c>
      <c r="AC303" s="58">
        <v>8.9999999999999993E-3</v>
      </c>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58"/>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8"/>
      <c r="DR303" s="58"/>
      <c r="DS303" s="58"/>
      <c r="DT303" s="58"/>
      <c r="DU303" s="58"/>
      <c r="DV303" s="58"/>
      <c r="DW303" s="58"/>
      <c r="DX303" s="58"/>
      <c r="DY303" s="58"/>
      <c r="DZ303" s="58"/>
      <c r="EA303" s="58"/>
      <c r="EB303" s="58"/>
      <c r="EC303" s="58"/>
      <c r="ED303" s="58"/>
      <c r="EE303" s="58"/>
      <c r="EF303" s="58"/>
      <c r="EG303" s="58"/>
      <c r="EH303" s="58"/>
      <c r="EI303" s="58"/>
      <c r="EJ303" s="58"/>
      <c r="EK303" s="58"/>
      <c r="EL303" s="58"/>
      <c r="EM303" s="58"/>
      <c r="EN303" s="58"/>
      <c r="EO303" s="58"/>
      <c r="EP303" s="58"/>
      <c r="EQ303" s="58"/>
      <c r="ER303" s="58"/>
      <c r="ES303" s="58"/>
      <c r="ET303" s="58"/>
      <c r="EU303" s="58"/>
      <c r="EV303" s="58"/>
      <c r="EW303" s="58"/>
      <c r="EX303" s="58"/>
      <c r="EY303" s="58"/>
      <c r="EZ303" s="58"/>
      <c r="FA303" s="58"/>
      <c r="FB303" s="58"/>
      <c r="FC303" s="58"/>
      <c r="FD303" s="58"/>
      <c r="FE303" s="58"/>
      <c r="FF303" s="58"/>
      <c r="FG303" s="58"/>
      <c r="FH303" s="58"/>
      <c r="FI303" s="58"/>
      <c r="FJ303" s="58"/>
      <c r="FK303" s="58"/>
      <c r="FL303" s="58"/>
      <c r="FM303" s="58"/>
      <c r="FN303" s="58"/>
      <c r="FO303" s="58"/>
      <c r="FP303" s="58"/>
      <c r="FQ303" s="58"/>
      <c r="FR303" s="58"/>
      <c r="FS303" s="58"/>
      <c r="FT303" s="58"/>
      <c r="FU303" s="58"/>
      <c r="FV303" s="58"/>
      <c r="FW303" s="58"/>
      <c r="FX303" s="58"/>
      <c r="FY303" s="58"/>
      <c r="FZ303" s="58"/>
      <c r="GA303" s="58"/>
      <c r="GB303" s="58"/>
      <c r="GC303" s="58"/>
      <c r="GD303" s="58"/>
      <c r="GE303" s="58"/>
      <c r="GF303" s="58"/>
      <c r="GG303" s="58"/>
      <c r="GH303" s="58"/>
      <c r="GI303" s="58"/>
      <c r="GJ303" s="58"/>
      <c r="GK303" s="58"/>
      <c r="GL303" s="58"/>
      <c r="GM303" s="58"/>
      <c r="GN303" s="58"/>
      <c r="GO303" s="58"/>
      <c r="GP303" s="58"/>
      <c r="GQ303" s="58"/>
      <c r="GR303" s="58"/>
      <c r="GS303" s="58"/>
      <c r="GT303" s="58"/>
      <c r="GU303" s="58"/>
      <c r="GV303" s="58"/>
      <c r="GW303" s="58"/>
      <c r="GX303" s="58"/>
      <c r="GY303" s="58"/>
      <c r="GZ303" s="58"/>
      <c r="HA303" s="58"/>
      <c r="HB303" s="58"/>
      <c r="HC303" s="58"/>
      <c r="HD303" s="58"/>
      <c r="HE303" s="58"/>
      <c r="HF303" s="58"/>
      <c r="HG303" s="58"/>
      <c r="HH303" s="58"/>
      <c r="HI303" s="58"/>
      <c r="HJ303" s="58"/>
      <c r="HK303" s="58"/>
      <c r="HL303" s="58"/>
      <c r="HM303" s="58"/>
      <c r="HN303" s="58"/>
      <c r="HO303" s="58"/>
      <c r="HP303" s="58"/>
      <c r="HQ303" s="58"/>
      <c r="HR303" s="58"/>
      <c r="HS303" s="58"/>
      <c r="HT303" s="58"/>
      <c r="HU303" s="58"/>
      <c r="HV303" s="58"/>
      <c r="HW303" s="58"/>
      <c r="HX303" s="58"/>
      <c r="HY303" s="58"/>
      <c r="HZ303" s="58"/>
      <c r="IA303" s="58"/>
      <c r="IB303" s="58"/>
      <c r="IC303" s="58"/>
      <c r="ID303" s="58"/>
      <c r="IE303" s="58"/>
      <c r="IF303" s="58"/>
      <c r="IG303" s="58"/>
      <c r="IH303" s="58"/>
      <c r="II303" s="58"/>
      <c r="IJ303" s="58"/>
      <c r="IK303" s="58"/>
      <c r="IL303" s="58"/>
      <c r="IM303" s="58"/>
      <c r="IN303" s="58"/>
      <c r="IO303" s="58"/>
      <c r="IP303" s="58"/>
      <c r="IQ303" s="58"/>
      <c r="IR303" s="58"/>
      <c r="IS303" s="58"/>
      <c r="IT303" s="58"/>
      <c r="IU303" s="58"/>
    </row>
    <row r="304" spans="1:255" s="840" customFormat="1">
      <c r="A304" s="78" t="s">
        <v>522</v>
      </c>
      <c r="B304" s="58">
        <v>2.7E-2</v>
      </c>
      <c r="C304" s="58">
        <v>3.4000000000000002E-2</v>
      </c>
      <c r="D304" s="58">
        <v>3.4000000000000002E-2</v>
      </c>
      <c r="E304" s="58">
        <v>9.6000000000000002E-2</v>
      </c>
      <c r="F304" s="58">
        <v>3.3000000000000002E-2</v>
      </c>
      <c r="G304" s="58">
        <v>0.04</v>
      </c>
      <c r="H304" s="58">
        <v>4.2999999999999997E-2</v>
      </c>
      <c r="I304" s="58">
        <v>4.3999999999999997E-2</v>
      </c>
      <c r="J304" s="58">
        <v>6.0999999999999999E-2</v>
      </c>
      <c r="K304" s="58">
        <v>8.3000000000000004E-2</v>
      </c>
      <c r="L304" s="58">
        <v>0.08</v>
      </c>
      <c r="M304" s="58">
        <v>9.1999999999999998E-2</v>
      </c>
      <c r="N304" s="58">
        <v>0.1</v>
      </c>
      <c r="O304" s="58">
        <v>9.5000000000000001E-2</v>
      </c>
      <c r="P304" s="58">
        <v>0.11600000000000001</v>
      </c>
      <c r="Q304" s="58">
        <v>0.124</v>
      </c>
      <c r="R304" s="58">
        <v>0.13400000000000001</v>
      </c>
      <c r="S304" s="58">
        <v>0.13900000000000001</v>
      </c>
      <c r="T304" s="58">
        <v>0.155</v>
      </c>
      <c r="U304" s="58">
        <v>0.17299999999999999</v>
      </c>
      <c r="V304" s="58">
        <v>0.18099999999999999</v>
      </c>
      <c r="W304" s="58">
        <v>0.184</v>
      </c>
      <c r="X304" s="58">
        <v>0.191</v>
      </c>
      <c r="Y304" s="58">
        <v>0.19800000000000001</v>
      </c>
      <c r="Z304" s="58">
        <v>0.20499999999999999</v>
      </c>
      <c r="AA304" s="58">
        <v>0.19900000000000001</v>
      </c>
      <c r="AB304" s="58">
        <v>0.20599999999999999</v>
      </c>
      <c r="AC304" s="58">
        <v>0.223</v>
      </c>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58"/>
      <c r="EE304" s="58"/>
      <c r="EF304" s="58"/>
      <c r="EG304" s="58"/>
      <c r="EH304" s="58"/>
      <c r="EI304" s="58"/>
      <c r="EJ304" s="58"/>
      <c r="EK304" s="58"/>
      <c r="EL304" s="58"/>
      <c r="EM304" s="58"/>
      <c r="EN304" s="58"/>
      <c r="EO304" s="58"/>
      <c r="EP304" s="58"/>
      <c r="EQ304" s="58"/>
      <c r="ER304" s="58"/>
      <c r="ES304" s="58"/>
      <c r="ET304" s="58"/>
      <c r="EU304" s="58"/>
      <c r="EV304" s="58"/>
      <c r="EW304" s="58"/>
      <c r="EX304" s="58"/>
      <c r="EY304" s="58"/>
      <c r="EZ304" s="58"/>
      <c r="FA304" s="58"/>
      <c r="FB304" s="58"/>
      <c r="FC304" s="58"/>
      <c r="FD304" s="58"/>
      <c r="FE304" s="58"/>
      <c r="FF304" s="58"/>
      <c r="FG304" s="58"/>
      <c r="FH304" s="58"/>
      <c r="FI304" s="58"/>
      <c r="FJ304" s="58"/>
      <c r="FK304" s="58"/>
      <c r="FL304" s="58"/>
      <c r="FM304" s="58"/>
      <c r="FN304" s="58"/>
      <c r="FO304" s="58"/>
      <c r="FP304" s="58"/>
      <c r="FQ304" s="58"/>
      <c r="FR304" s="58"/>
      <c r="FS304" s="58"/>
      <c r="FT304" s="58"/>
      <c r="FU304" s="58"/>
      <c r="FV304" s="58"/>
      <c r="FW304" s="58"/>
      <c r="FX304" s="58"/>
      <c r="FY304" s="58"/>
      <c r="FZ304" s="58"/>
      <c r="GA304" s="58"/>
      <c r="GB304" s="58"/>
      <c r="GC304" s="58"/>
      <c r="GD304" s="58"/>
      <c r="GE304" s="58"/>
      <c r="GF304" s="58"/>
      <c r="GG304" s="58"/>
      <c r="GH304" s="58"/>
      <c r="GI304" s="58"/>
      <c r="GJ304" s="58"/>
      <c r="GK304" s="58"/>
      <c r="GL304" s="58"/>
      <c r="GM304" s="58"/>
      <c r="GN304" s="58"/>
      <c r="GO304" s="58"/>
      <c r="GP304" s="58"/>
      <c r="GQ304" s="58"/>
      <c r="GR304" s="58"/>
      <c r="GS304" s="58"/>
      <c r="GT304" s="58"/>
      <c r="GU304" s="58"/>
      <c r="GV304" s="58"/>
      <c r="GW304" s="58"/>
      <c r="GX304" s="58"/>
      <c r="GY304" s="58"/>
      <c r="GZ304" s="58"/>
      <c r="HA304" s="58"/>
      <c r="HB304" s="58"/>
      <c r="HC304" s="58"/>
      <c r="HD304" s="58"/>
      <c r="HE304" s="58"/>
      <c r="HF304" s="58"/>
      <c r="HG304" s="58"/>
      <c r="HH304" s="58"/>
      <c r="HI304" s="58"/>
      <c r="HJ304" s="58"/>
      <c r="HK304" s="58"/>
      <c r="HL304" s="58"/>
      <c r="HM304" s="58"/>
      <c r="HN304" s="58"/>
      <c r="HO304" s="58"/>
      <c r="HP304" s="58"/>
      <c r="HQ304" s="58"/>
      <c r="HR304" s="58"/>
      <c r="HS304" s="58"/>
      <c r="HT304" s="58"/>
      <c r="HU304" s="58"/>
      <c r="HV304" s="58"/>
      <c r="HW304" s="58"/>
      <c r="HX304" s="58"/>
      <c r="HY304" s="58"/>
      <c r="HZ304" s="58"/>
      <c r="IA304" s="58"/>
      <c r="IB304" s="58"/>
      <c r="IC304" s="58"/>
      <c r="ID304" s="58"/>
      <c r="IE304" s="58"/>
      <c r="IF304" s="58"/>
      <c r="IG304" s="58"/>
      <c r="IH304" s="58"/>
      <c r="II304" s="58"/>
      <c r="IJ304" s="58"/>
      <c r="IK304" s="58"/>
      <c r="IL304" s="58"/>
      <c r="IM304" s="58"/>
      <c r="IN304" s="58"/>
      <c r="IO304" s="58"/>
      <c r="IP304" s="58"/>
      <c r="IQ304" s="58"/>
      <c r="IR304" s="58"/>
      <c r="IS304" s="58"/>
      <c r="IT304" s="58"/>
      <c r="IU304" s="58"/>
    </row>
    <row r="305" spans="1:255" s="840" customFormat="1">
      <c r="A305" s="78" t="s">
        <v>523</v>
      </c>
      <c r="B305" s="58">
        <v>1.2E-2</v>
      </c>
      <c r="C305" s="58">
        <v>1.4999999999999999E-2</v>
      </c>
      <c r="D305" s="58">
        <v>1.4999999999999999E-2</v>
      </c>
      <c r="E305" s="58">
        <v>4.2000000000000003E-2</v>
      </c>
      <c r="F305" s="58">
        <v>1.4E-2</v>
      </c>
      <c r="G305" s="58">
        <v>1.7000000000000001E-2</v>
      </c>
      <c r="H305" s="58">
        <v>1.9E-2</v>
      </c>
      <c r="I305" s="58">
        <v>1.9E-2</v>
      </c>
      <c r="J305" s="58">
        <v>2.7E-2</v>
      </c>
      <c r="K305" s="58">
        <v>3.5999999999999997E-2</v>
      </c>
      <c r="L305" s="58">
        <v>3.5000000000000003E-2</v>
      </c>
      <c r="M305" s="58">
        <v>0.04</v>
      </c>
      <c r="N305" s="58">
        <v>4.3999999999999997E-2</v>
      </c>
      <c r="O305" s="58">
        <v>4.1000000000000002E-2</v>
      </c>
      <c r="P305" s="58">
        <v>5.0999999999999997E-2</v>
      </c>
      <c r="Q305" s="58">
        <v>5.3999999999999999E-2</v>
      </c>
      <c r="R305" s="58">
        <v>5.3999999999999999E-2</v>
      </c>
      <c r="S305" s="58">
        <v>5.8000000000000003E-2</v>
      </c>
      <c r="T305" s="58">
        <v>6.6000000000000003E-2</v>
      </c>
      <c r="U305" s="58">
        <v>7.3999999999999996E-2</v>
      </c>
      <c r="V305" s="58">
        <v>8.1000000000000003E-2</v>
      </c>
      <c r="W305" s="58">
        <v>8.4000000000000005E-2</v>
      </c>
      <c r="X305" s="58">
        <v>8.6999999999999994E-2</v>
      </c>
      <c r="Y305" s="58">
        <v>8.8999999999999996E-2</v>
      </c>
      <c r="Z305" s="58">
        <v>9.1999999999999998E-2</v>
      </c>
      <c r="AA305" s="58">
        <v>9.1999999999999998E-2</v>
      </c>
      <c r="AB305" s="58">
        <v>9.7000000000000003E-2</v>
      </c>
      <c r="AC305" s="58">
        <v>0.1</v>
      </c>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8"/>
      <c r="DR305" s="58"/>
      <c r="DS305" s="58"/>
      <c r="DT305" s="58"/>
      <c r="DU305" s="58"/>
      <c r="DV305" s="58"/>
      <c r="DW305" s="58"/>
      <c r="DX305" s="58"/>
      <c r="DY305" s="58"/>
      <c r="DZ305" s="58"/>
      <c r="EA305" s="58"/>
      <c r="EB305" s="58"/>
      <c r="EC305" s="58"/>
      <c r="ED305" s="58"/>
      <c r="EE305" s="58"/>
      <c r="EF305" s="58"/>
      <c r="EG305" s="58"/>
      <c r="EH305" s="58"/>
      <c r="EI305" s="58"/>
      <c r="EJ305" s="58"/>
      <c r="EK305" s="58"/>
      <c r="EL305" s="58"/>
      <c r="EM305" s="58"/>
      <c r="EN305" s="58"/>
      <c r="EO305" s="58"/>
      <c r="EP305" s="58"/>
      <c r="EQ305" s="58"/>
      <c r="ER305" s="58"/>
      <c r="ES305" s="58"/>
      <c r="ET305" s="58"/>
      <c r="EU305" s="58"/>
      <c r="EV305" s="58"/>
      <c r="EW305" s="58"/>
      <c r="EX305" s="58"/>
      <c r="EY305" s="58"/>
      <c r="EZ305" s="58"/>
      <c r="FA305" s="58"/>
      <c r="FB305" s="58"/>
      <c r="FC305" s="58"/>
      <c r="FD305" s="58"/>
      <c r="FE305" s="58"/>
      <c r="FF305" s="58"/>
      <c r="FG305" s="58"/>
      <c r="FH305" s="58"/>
      <c r="FI305" s="58"/>
      <c r="FJ305" s="58"/>
      <c r="FK305" s="58"/>
      <c r="FL305" s="58"/>
      <c r="FM305" s="58"/>
      <c r="FN305" s="58"/>
      <c r="FO305" s="58"/>
      <c r="FP305" s="58"/>
      <c r="FQ305" s="58"/>
      <c r="FR305" s="58"/>
      <c r="FS305" s="58"/>
      <c r="FT305" s="58"/>
      <c r="FU305" s="58"/>
      <c r="FV305" s="58"/>
      <c r="FW305" s="58"/>
      <c r="FX305" s="58"/>
      <c r="FY305" s="58"/>
      <c r="FZ305" s="58"/>
      <c r="GA305" s="58"/>
      <c r="GB305" s="58"/>
      <c r="GC305" s="58"/>
      <c r="GD305" s="58"/>
      <c r="GE305" s="58"/>
      <c r="GF305" s="58"/>
      <c r="GG305" s="58"/>
      <c r="GH305" s="58"/>
      <c r="GI305" s="58"/>
      <c r="GJ305" s="58"/>
      <c r="GK305" s="58"/>
      <c r="GL305" s="58"/>
      <c r="GM305" s="58"/>
      <c r="GN305" s="58"/>
      <c r="GO305" s="58"/>
      <c r="GP305" s="58"/>
      <c r="GQ305" s="58"/>
      <c r="GR305" s="58"/>
      <c r="GS305" s="58"/>
      <c r="GT305" s="58"/>
      <c r="GU305" s="58"/>
      <c r="GV305" s="58"/>
      <c r="GW305" s="58"/>
      <c r="GX305" s="58"/>
      <c r="GY305" s="58"/>
      <c r="GZ305" s="58"/>
      <c r="HA305" s="58"/>
      <c r="HB305" s="58"/>
      <c r="HC305" s="58"/>
      <c r="HD305" s="58"/>
      <c r="HE305" s="58"/>
      <c r="HF305" s="58"/>
      <c r="HG305" s="58"/>
      <c r="HH305" s="58"/>
      <c r="HI305" s="58"/>
      <c r="HJ305" s="58"/>
      <c r="HK305" s="58"/>
      <c r="HL305" s="58"/>
      <c r="HM305" s="58"/>
      <c r="HN305" s="58"/>
      <c r="HO305" s="58"/>
      <c r="HP305" s="58"/>
      <c r="HQ305" s="58"/>
      <c r="HR305" s="58"/>
      <c r="HS305" s="58"/>
      <c r="HT305" s="58"/>
      <c r="HU305" s="58"/>
      <c r="HV305" s="58"/>
      <c r="HW305" s="58"/>
      <c r="HX305" s="58"/>
      <c r="HY305" s="58"/>
      <c r="HZ305" s="58"/>
      <c r="IA305" s="58"/>
      <c r="IB305" s="58"/>
      <c r="IC305" s="58"/>
      <c r="ID305" s="58"/>
      <c r="IE305" s="58"/>
      <c r="IF305" s="58"/>
      <c r="IG305" s="58"/>
      <c r="IH305" s="58"/>
      <c r="II305" s="58"/>
      <c r="IJ305" s="58"/>
      <c r="IK305" s="58"/>
      <c r="IL305" s="58"/>
      <c r="IM305" s="58"/>
      <c r="IN305" s="58"/>
      <c r="IO305" s="58"/>
      <c r="IP305" s="58"/>
      <c r="IQ305" s="58"/>
      <c r="IR305" s="58"/>
      <c r="IS305" s="58"/>
      <c r="IT305" s="58"/>
      <c r="IU305" s="58"/>
    </row>
    <row r="306" spans="1:255" s="840" customFormat="1">
      <c r="A306" s="78" t="s">
        <v>524</v>
      </c>
      <c r="B306" s="58">
        <v>1.4999999999999999E-2</v>
      </c>
      <c r="C306" s="58">
        <v>1.9E-2</v>
      </c>
      <c r="D306" s="58">
        <v>1.9E-2</v>
      </c>
      <c r="E306" s="58">
        <v>5.3999999999999999E-2</v>
      </c>
      <c r="F306" s="58">
        <v>1.9E-2</v>
      </c>
      <c r="G306" s="58">
        <v>2.3E-2</v>
      </c>
      <c r="H306" s="58">
        <v>2.4E-2</v>
      </c>
      <c r="I306" s="58">
        <v>2.5000000000000001E-2</v>
      </c>
      <c r="J306" s="58">
        <v>3.4000000000000002E-2</v>
      </c>
      <c r="K306" s="58">
        <v>4.7E-2</v>
      </c>
      <c r="L306" s="58">
        <v>4.4999999999999998E-2</v>
      </c>
      <c r="M306" s="58">
        <v>5.1999999999999998E-2</v>
      </c>
      <c r="N306" s="58">
        <v>5.6000000000000001E-2</v>
      </c>
      <c r="O306" s="58">
        <v>5.3999999999999999E-2</v>
      </c>
      <c r="P306" s="58">
        <v>6.5000000000000002E-2</v>
      </c>
      <c r="Q306" s="58">
        <v>7.0000000000000007E-2</v>
      </c>
      <c r="R306" s="58">
        <v>7.9000000000000001E-2</v>
      </c>
      <c r="S306" s="58">
        <v>8.2000000000000003E-2</v>
      </c>
      <c r="T306" s="58">
        <v>8.6999999999999994E-2</v>
      </c>
      <c r="U306" s="58">
        <v>9.7000000000000003E-2</v>
      </c>
      <c r="V306" s="58">
        <v>9.9000000000000005E-2</v>
      </c>
      <c r="W306" s="58">
        <v>9.9000000000000005E-2</v>
      </c>
      <c r="X306" s="58">
        <v>0.10299999999999999</v>
      </c>
      <c r="Y306" s="58">
        <v>0.106</v>
      </c>
      <c r="Z306" s="58">
        <v>0.11</v>
      </c>
      <c r="AA306" s="58">
        <v>0.104</v>
      </c>
      <c r="AB306" s="58">
        <v>0.105</v>
      </c>
      <c r="AC306" s="58">
        <v>0.11899999999999999</v>
      </c>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58"/>
      <c r="ET306" s="58"/>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58"/>
      <c r="GC306" s="58"/>
      <c r="GD306" s="58"/>
      <c r="GE306" s="58"/>
      <c r="GF306" s="58"/>
      <c r="GG306" s="58"/>
      <c r="GH306" s="58"/>
      <c r="GI306" s="58"/>
      <c r="GJ306" s="58"/>
      <c r="GK306" s="58"/>
      <c r="GL306" s="58"/>
      <c r="GM306" s="58"/>
      <c r="GN306" s="58"/>
      <c r="GO306" s="58"/>
      <c r="GP306" s="58"/>
      <c r="GQ306" s="58"/>
      <c r="GR306" s="58"/>
      <c r="GS306" s="58"/>
      <c r="GT306" s="58"/>
      <c r="GU306" s="58"/>
      <c r="GV306" s="58"/>
      <c r="GW306" s="58"/>
      <c r="GX306" s="58"/>
      <c r="GY306" s="58"/>
      <c r="GZ306" s="58"/>
      <c r="HA306" s="58"/>
      <c r="HB306" s="58"/>
      <c r="HC306" s="58"/>
      <c r="HD306" s="58"/>
      <c r="HE306" s="58"/>
      <c r="HF306" s="58"/>
      <c r="HG306" s="58"/>
      <c r="HH306" s="58"/>
      <c r="HI306" s="58"/>
      <c r="HJ306" s="58"/>
      <c r="HK306" s="58"/>
      <c r="HL306" s="58"/>
      <c r="HM306" s="58"/>
      <c r="HN306" s="58"/>
      <c r="HO306" s="58"/>
      <c r="HP306" s="58"/>
      <c r="HQ306" s="58"/>
      <c r="HR306" s="58"/>
      <c r="HS306" s="58"/>
      <c r="HT306" s="58"/>
      <c r="HU306" s="58"/>
      <c r="HV306" s="58"/>
      <c r="HW306" s="58"/>
      <c r="HX306" s="58"/>
      <c r="HY306" s="58"/>
      <c r="HZ306" s="58"/>
      <c r="IA306" s="58"/>
      <c r="IB306" s="58"/>
      <c r="IC306" s="58"/>
      <c r="ID306" s="58"/>
      <c r="IE306" s="58"/>
      <c r="IF306" s="58"/>
      <c r="IG306" s="58"/>
      <c r="IH306" s="58"/>
      <c r="II306" s="58"/>
      <c r="IJ306" s="58"/>
      <c r="IK306" s="58"/>
      <c r="IL306" s="58"/>
      <c r="IM306" s="58"/>
      <c r="IN306" s="58"/>
      <c r="IO306" s="58"/>
      <c r="IP306" s="58"/>
      <c r="IQ306" s="58"/>
      <c r="IR306" s="58"/>
      <c r="IS306" s="58"/>
      <c r="IT306" s="58"/>
      <c r="IU306" s="58"/>
    </row>
    <row r="307" spans="1:255" s="840" customFormat="1">
      <c r="A307" s="78" t="s">
        <v>525</v>
      </c>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v>0</v>
      </c>
      <c r="AB307" s="58">
        <v>1E-3</v>
      </c>
      <c r="AC307" s="58">
        <v>1E-3</v>
      </c>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58"/>
      <c r="GC307" s="58"/>
      <c r="GD307" s="58"/>
      <c r="GE307" s="58"/>
      <c r="GF307" s="58"/>
      <c r="GG307" s="58"/>
      <c r="GH307" s="58"/>
      <c r="GI307" s="58"/>
      <c r="GJ307" s="58"/>
      <c r="GK307" s="58"/>
      <c r="GL307" s="58"/>
      <c r="GM307" s="58"/>
      <c r="GN307" s="58"/>
      <c r="GO307" s="58"/>
      <c r="GP307" s="58"/>
      <c r="GQ307" s="58"/>
      <c r="GR307" s="58"/>
      <c r="GS307" s="58"/>
      <c r="GT307" s="58"/>
      <c r="GU307" s="58"/>
      <c r="GV307" s="58"/>
      <c r="GW307" s="58"/>
      <c r="GX307" s="58"/>
      <c r="GY307" s="58"/>
      <c r="GZ307" s="58"/>
      <c r="HA307" s="58"/>
      <c r="HB307" s="58"/>
      <c r="HC307" s="58"/>
      <c r="HD307" s="58"/>
      <c r="HE307" s="58"/>
      <c r="HF307" s="58"/>
      <c r="HG307" s="58"/>
      <c r="HH307" s="58"/>
      <c r="HI307" s="58"/>
      <c r="HJ307" s="58"/>
      <c r="HK307" s="58"/>
      <c r="HL307" s="58"/>
      <c r="HM307" s="58"/>
      <c r="HN307" s="58"/>
      <c r="HO307" s="58"/>
      <c r="HP307" s="58"/>
      <c r="HQ307" s="58"/>
      <c r="HR307" s="58"/>
      <c r="HS307" s="58"/>
      <c r="HT307" s="58"/>
      <c r="HU307" s="58"/>
      <c r="HV307" s="58"/>
      <c r="HW307" s="58"/>
      <c r="HX307" s="58"/>
      <c r="HY307" s="58"/>
      <c r="HZ307" s="58"/>
      <c r="IA307" s="58"/>
      <c r="IB307" s="58"/>
      <c r="IC307" s="58"/>
      <c r="ID307" s="58"/>
      <c r="IE307" s="58"/>
      <c r="IF307" s="58"/>
      <c r="IG307" s="58"/>
      <c r="IH307" s="58"/>
      <c r="II307" s="58"/>
      <c r="IJ307" s="58"/>
      <c r="IK307" s="58"/>
      <c r="IL307" s="58"/>
      <c r="IM307" s="58"/>
      <c r="IN307" s="58"/>
      <c r="IO307" s="58"/>
      <c r="IP307" s="58"/>
      <c r="IQ307" s="58"/>
      <c r="IR307" s="58"/>
      <c r="IS307" s="58"/>
      <c r="IT307" s="58"/>
      <c r="IU307" s="58"/>
    </row>
    <row r="308" spans="1:255" s="840" customFormat="1">
      <c r="A308" s="78" t="s">
        <v>526</v>
      </c>
      <c r="B308" s="58"/>
      <c r="C308" s="58"/>
      <c r="D308" s="58"/>
      <c r="E308" s="58"/>
      <c r="F308" s="58"/>
      <c r="G308" s="58"/>
      <c r="H308" s="58"/>
      <c r="I308" s="58"/>
      <c r="J308" s="58"/>
      <c r="K308" s="58"/>
      <c r="L308" s="58"/>
      <c r="M308" s="58"/>
      <c r="N308" s="58"/>
      <c r="O308" s="58"/>
      <c r="P308" s="58"/>
      <c r="Q308" s="58"/>
      <c r="R308" s="58"/>
      <c r="S308" s="58"/>
      <c r="T308" s="58">
        <v>1E-3</v>
      </c>
      <c r="U308" s="58">
        <v>1E-3</v>
      </c>
      <c r="V308" s="58">
        <v>1E-3</v>
      </c>
      <c r="W308" s="58">
        <v>1E-3</v>
      </c>
      <c r="X308" s="58">
        <v>1E-3</v>
      </c>
      <c r="Y308" s="58">
        <v>2E-3</v>
      </c>
      <c r="Z308" s="58">
        <v>2E-3</v>
      </c>
      <c r="AA308" s="58">
        <v>2E-3</v>
      </c>
      <c r="AB308" s="58">
        <v>2E-3</v>
      </c>
      <c r="AC308" s="58">
        <v>2E-3</v>
      </c>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c r="ID308" s="58"/>
      <c r="IE308" s="58"/>
      <c r="IF308" s="58"/>
      <c r="IG308" s="58"/>
      <c r="IH308" s="58"/>
      <c r="II308" s="58"/>
      <c r="IJ308" s="58"/>
      <c r="IK308" s="58"/>
      <c r="IL308" s="58"/>
      <c r="IM308" s="58"/>
      <c r="IN308" s="58"/>
      <c r="IO308" s="58"/>
      <c r="IP308" s="58"/>
      <c r="IQ308" s="58"/>
      <c r="IR308" s="58"/>
      <c r="IS308" s="58"/>
      <c r="IT308" s="58"/>
      <c r="IU308" s="58"/>
    </row>
    <row r="309" spans="1:255" s="840" customFormat="1">
      <c r="A309" s="78" t="s">
        <v>527</v>
      </c>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c r="ID309" s="58"/>
      <c r="IE309" s="58"/>
      <c r="IF309" s="58"/>
      <c r="IG309" s="58"/>
      <c r="IH309" s="58"/>
      <c r="II309" s="58"/>
      <c r="IJ309" s="58"/>
      <c r="IK309" s="58"/>
      <c r="IL309" s="58"/>
      <c r="IM309" s="58"/>
      <c r="IN309" s="58"/>
      <c r="IO309" s="58"/>
      <c r="IP309" s="58"/>
      <c r="IQ309" s="58"/>
      <c r="IR309" s="58"/>
      <c r="IS309" s="58"/>
      <c r="IT309" s="58"/>
      <c r="IU309" s="58"/>
    </row>
    <row r="310" spans="1:255" s="840" customFormat="1">
      <c r="A310" s="78" t="s">
        <v>528</v>
      </c>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v>1E-3</v>
      </c>
      <c r="Z310" s="58">
        <v>1E-3</v>
      </c>
      <c r="AA310" s="58">
        <v>1E-3</v>
      </c>
      <c r="AB310" s="58">
        <v>1E-3</v>
      </c>
      <c r="AC310" s="58">
        <v>1E-3</v>
      </c>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58"/>
      <c r="DT310" s="58"/>
      <c r="DU310" s="58"/>
      <c r="DV310" s="58"/>
      <c r="DW310" s="58"/>
      <c r="DX310" s="58"/>
      <c r="DY310" s="58"/>
      <c r="DZ310" s="58"/>
      <c r="EA310" s="58"/>
      <c r="EB310" s="58"/>
      <c r="EC310" s="58"/>
      <c r="ED310" s="58"/>
      <c r="EE310" s="58"/>
      <c r="EF310" s="58"/>
      <c r="EG310" s="58"/>
      <c r="EH310" s="58"/>
      <c r="EI310" s="58"/>
      <c r="EJ310" s="58"/>
      <c r="EK310" s="58"/>
      <c r="EL310" s="58"/>
      <c r="EM310" s="58"/>
      <c r="EN310" s="58"/>
      <c r="EO310" s="58"/>
      <c r="EP310" s="58"/>
      <c r="EQ310" s="58"/>
      <c r="ER310" s="58"/>
      <c r="ES310" s="58"/>
      <c r="ET310" s="58"/>
      <c r="EU310" s="58"/>
      <c r="EV310" s="58"/>
      <c r="EW310" s="58"/>
      <c r="EX310" s="58"/>
      <c r="EY310" s="58"/>
      <c r="EZ310" s="58"/>
      <c r="FA310" s="58"/>
      <c r="FB310" s="58"/>
      <c r="FC310" s="58"/>
      <c r="FD310" s="58"/>
      <c r="FE310" s="58"/>
      <c r="FF310" s="58"/>
      <c r="FG310" s="58"/>
      <c r="FH310" s="58"/>
      <c r="FI310" s="58"/>
      <c r="FJ310" s="58"/>
      <c r="FK310" s="58"/>
      <c r="FL310" s="58"/>
      <c r="FM310" s="58"/>
      <c r="FN310" s="58"/>
      <c r="FO310" s="58"/>
      <c r="FP310" s="58"/>
      <c r="FQ310" s="58"/>
      <c r="FR310" s="58"/>
      <c r="FS310" s="58"/>
      <c r="FT310" s="58"/>
      <c r="FU310" s="58"/>
      <c r="FV310" s="58"/>
      <c r="FW310" s="58"/>
      <c r="FX310" s="58"/>
      <c r="FY310" s="58"/>
      <c r="FZ310" s="58"/>
      <c r="GA310" s="58"/>
      <c r="GB310" s="58"/>
      <c r="GC310" s="58"/>
      <c r="GD310" s="58"/>
      <c r="GE310" s="58"/>
      <c r="GF310" s="58"/>
      <c r="GG310" s="58"/>
      <c r="GH310" s="58"/>
      <c r="GI310" s="58"/>
      <c r="GJ310" s="58"/>
      <c r="GK310" s="58"/>
      <c r="GL310" s="58"/>
      <c r="GM310" s="58"/>
      <c r="GN310" s="58"/>
      <c r="GO310" s="58"/>
      <c r="GP310" s="58"/>
      <c r="GQ310" s="58"/>
      <c r="GR310" s="58"/>
      <c r="GS310" s="58"/>
      <c r="GT310" s="58"/>
      <c r="GU310" s="58"/>
      <c r="GV310" s="58"/>
      <c r="GW310" s="58"/>
      <c r="GX310" s="58"/>
      <c r="GY310" s="58"/>
      <c r="GZ310" s="58"/>
      <c r="HA310" s="58"/>
      <c r="HB310" s="58"/>
      <c r="HC310" s="58"/>
      <c r="HD310" s="58"/>
      <c r="HE310" s="58"/>
      <c r="HF310" s="58"/>
      <c r="HG310" s="58"/>
      <c r="HH310" s="58"/>
      <c r="HI310" s="58"/>
      <c r="HJ310" s="58"/>
      <c r="HK310" s="58"/>
      <c r="HL310" s="58"/>
      <c r="HM310" s="58"/>
      <c r="HN310" s="58"/>
      <c r="HO310" s="58"/>
      <c r="HP310" s="58"/>
      <c r="HQ310" s="58"/>
      <c r="HR310" s="58"/>
      <c r="HS310" s="58"/>
      <c r="HT310" s="58"/>
      <c r="HU310" s="58"/>
      <c r="HV310" s="58"/>
      <c r="HW310" s="58"/>
      <c r="HX310" s="58"/>
      <c r="HY310" s="58"/>
      <c r="HZ310" s="58"/>
      <c r="IA310" s="58"/>
      <c r="IB310" s="58"/>
      <c r="IC310" s="58"/>
      <c r="ID310" s="58"/>
      <c r="IE310" s="58"/>
      <c r="IF310" s="58"/>
      <c r="IG310" s="58"/>
      <c r="IH310" s="58"/>
      <c r="II310" s="58"/>
      <c r="IJ310" s="58"/>
      <c r="IK310" s="58"/>
      <c r="IL310" s="58"/>
      <c r="IM310" s="58"/>
      <c r="IN310" s="58"/>
      <c r="IO310" s="58"/>
      <c r="IP310" s="58"/>
      <c r="IQ310" s="58"/>
      <c r="IR310" s="58"/>
      <c r="IS310" s="58"/>
      <c r="IT310" s="58"/>
      <c r="IU310" s="58"/>
    </row>
    <row r="311" spans="1:255" s="840" customFormat="1">
      <c r="A311" s="78" t="s">
        <v>529</v>
      </c>
      <c r="B311" s="58">
        <v>6.3E-2</v>
      </c>
      <c r="C311" s="58">
        <v>7.8E-2</v>
      </c>
      <c r="D311" s="58">
        <v>7.9000000000000001E-2</v>
      </c>
      <c r="E311" s="58">
        <v>0.191</v>
      </c>
      <c r="F311" s="58">
        <v>6.2E-2</v>
      </c>
      <c r="G311" s="58">
        <v>7.6999999999999999E-2</v>
      </c>
      <c r="H311" s="58">
        <v>5.5E-2</v>
      </c>
      <c r="I311" s="58">
        <v>6.0999999999999999E-2</v>
      </c>
      <c r="J311" s="58">
        <v>7.5999999999999998E-2</v>
      </c>
      <c r="K311" s="58">
        <v>8.5999999999999993E-2</v>
      </c>
      <c r="L311" s="58">
        <v>0.1</v>
      </c>
      <c r="M311" s="58">
        <v>0.121</v>
      </c>
      <c r="N311" s="58">
        <v>0.13200000000000001</v>
      </c>
      <c r="O311" s="58">
        <v>0.185</v>
      </c>
      <c r="P311" s="58">
        <v>0.17199999999999999</v>
      </c>
      <c r="Q311" s="58">
        <v>0.17599999999999999</v>
      </c>
      <c r="R311" s="58">
        <v>0.186</v>
      </c>
      <c r="S311" s="58">
        <v>0.19400000000000001</v>
      </c>
      <c r="T311" s="58">
        <v>0.21299999999999999</v>
      </c>
      <c r="U311" s="58">
        <v>0.23</v>
      </c>
      <c r="V311" s="58">
        <v>0.248</v>
      </c>
      <c r="W311" s="58">
        <v>0.254</v>
      </c>
      <c r="X311" s="58">
        <v>0.26500000000000001</v>
      </c>
      <c r="Y311" s="58">
        <v>0.26</v>
      </c>
      <c r="Z311" s="58">
        <v>0.28299999999999997</v>
      </c>
      <c r="AA311" s="58">
        <v>0.316</v>
      </c>
      <c r="AB311" s="58">
        <v>0.33700000000000002</v>
      </c>
      <c r="AC311" s="58">
        <v>0.34100000000000003</v>
      </c>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c r="EK311" s="58"/>
      <c r="EL311" s="58"/>
      <c r="EM311" s="58"/>
      <c r="EN311" s="58"/>
      <c r="EO311" s="58"/>
      <c r="EP311" s="58"/>
      <c r="EQ311" s="58"/>
      <c r="ER311" s="58"/>
      <c r="ES311" s="58"/>
      <c r="ET311" s="58"/>
      <c r="EU311" s="58"/>
      <c r="EV311" s="58"/>
      <c r="EW311" s="58"/>
      <c r="EX311" s="58"/>
      <c r="EY311" s="58"/>
      <c r="EZ311" s="58"/>
      <c r="FA311" s="58"/>
      <c r="FB311" s="58"/>
      <c r="FC311" s="58"/>
      <c r="FD311" s="58"/>
      <c r="FE311" s="58"/>
      <c r="FF311" s="58"/>
      <c r="FG311" s="58"/>
      <c r="FH311" s="58"/>
      <c r="FI311" s="58"/>
      <c r="FJ311" s="58"/>
      <c r="FK311" s="58"/>
      <c r="FL311" s="58"/>
      <c r="FM311" s="58"/>
      <c r="FN311" s="58"/>
      <c r="FO311" s="58"/>
      <c r="FP311" s="58"/>
      <c r="FQ311" s="58"/>
      <c r="FR311" s="58"/>
      <c r="FS311" s="58"/>
      <c r="FT311" s="58"/>
      <c r="FU311" s="58"/>
      <c r="FV311" s="58"/>
      <c r="FW311" s="58"/>
      <c r="FX311" s="58"/>
      <c r="FY311" s="58"/>
      <c r="FZ311" s="58"/>
      <c r="GA311" s="58"/>
      <c r="GB311" s="58"/>
      <c r="GC311" s="58"/>
      <c r="GD311" s="58"/>
      <c r="GE311" s="58"/>
      <c r="GF311" s="58"/>
      <c r="GG311" s="58"/>
      <c r="GH311" s="58"/>
      <c r="GI311" s="58"/>
      <c r="GJ311" s="58"/>
      <c r="GK311" s="58"/>
      <c r="GL311" s="58"/>
      <c r="GM311" s="58"/>
      <c r="GN311" s="58"/>
      <c r="GO311" s="58"/>
      <c r="GP311" s="58"/>
      <c r="GQ311" s="58"/>
      <c r="GR311" s="58"/>
      <c r="GS311" s="58"/>
      <c r="GT311" s="58"/>
      <c r="GU311" s="58"/>
      <c r="GV311" s="58"/>
      <c r="GW311" s="58"/>
      <c r="GX311" s="58"/>
      <c r="GY311" s="58"/>
      <c r="GZ311" s="58"/>
      <c r="HA311" s="58"/>
      <c r="HB311" s="58"/>
      <c r="HC311" s="58"/>
      <c r="HD311" s="58"/>
      <c r="HE311" s="58"/>
      <c r="HF311" s="58"/>
      <c r="HG311" s="58"/>
      <c r="HH311" s="58"/>
      <c r="HI311" s="58"/>
      <c r="HJ311" s="58"/>
      <c r="HK311" s="58"/>
      <c r="HL311" s="58"/>
      <c r="HM311" s="58"/>
      <c r="HN311" s="58"/>
      <c r="HO311" s="58"/>
      <c r="HP311" s="58"/>
      <c r="HQ311" s="58"/>
      <c r="HR311" s="58"/>
      <c r="HS311" s="58"/>
      <c r="HT311" s="58"/>
      <c r="HU311" s="58"/>
      <c r="HV311" s="58"/>
      <c r="HW311" s="58"/>
      <c r="HX311" s="58"/>
      <c r="HY311" s="58"/>
      <c r="HZ311" s="58"/>
      <c r="IA311" s="58"/>
      <c r="IB311" s="58"/>
      <c r="IC311" s="58"/>
      <c r="ID311" s="58"/>
      <c r="IE311" s="58"/>
      <c r="IF311" s="58"/>
      <c r="IG311" s="58"/>
      <c r="IH311" s="58"/>
      <c r="II311" s="58"/>
      <c r="IJ311" s="58"/>
      <c r="IK311" s="58"/>
      <c r="IL311" s="58"/>
      <c r="IM311" s="58"/>
      <c r="IN311" s="58"/>
      <c r="IO311" s="58"/>
      <c r="IP311" s="58"/>
      <c r="IQ311" s="58"/>
      <c r="IR311" s="58"/>
      <c r="IS311" s="58"/>
      <c r="IT311" s="58"/>
      <c r="IU311" s="58"/>
    </row>
    <row r="312" spans="1:255" s="840" customFormat="1">
      <c r="A312" s="78" t="s">
        <v>530</v>
      </c>
      <c r="B312" s="58">
        <v>1.4999999999999999E-2</v>
      </c>
      <c r="C312" s="58">
        <v>1.9E-2</v>
      </c>
      <c r="D312" s="58">
        <v>1.9E-2</v>
      </c>
      <c r="E312" s="58">
        <v>4.5999999999999999E-2</v>
      </c>
      <c r="F312" s="58">
        <v>1.4999999999999999E-2</v>
      </c>
      <c r="G312" s="58">
        <v>1.7999999999999999E-2</v>
      </c>
      <c r="H312" s="58">
        <v>1.2999999999999999E-2</v>
      </c>
      <c r="I312" s="58">
        <v>1.4999999999999999E-2</v>
      </c>
      <c r="J312" s="58">
        <v>1.7999999999999999E-2</v>
      </c>
      <c r="K312" s="58">
        <v>2.1000000000000001E-2</v>
      </c>
      <c r="L312" s="58">
        <v>2.4E-2</v>
      </c>
      <c r="M312" s="58">
        <v>2.9000000000000001E-2</v>
      </c>
      <c r="N312" s="58">
        <v>3.1E-2</v>
      </c>
      <c r="O312" s="58">
        <v>4.3999999999999997E-2</v>
      </c>
      <c r="P312" s="58">
        <v>4.1000000000000002E-2</v>
      </c>
      <c r="Q312" s="58">
        <v>0.04</v>
      </c>
      <c r="R312" s="58">
        <v>4.8000000000000001E-2</v>
      </c>
      <c r="S312" s="58">
        <v>4.1000000000000002E-2</v>
      </c>
      <c r="T312" s="58">
        <v>5.7000000000000002E-2</v>
      </c>
      <c r="U312" s="58">
        <v>6.6000000000000003E-2</v>
      </c>
      <c r="V312" s="58">
        <v>7.0999999999999994E-2</v>
      </c>
      <c r="W312" s="58">
        <v>7.2999999999999995E-2</v>
      </c>
      <c r="X312" s="58">
        <v>7.5999999999999998E-2</v>
      </c>
      <c r="Y312" s="58">
        <v>7.8E-2</v>
      </c>
      <c r="Z312" s="58">
        <v>0.08</v>
      </c>
      <c r="AA312" s="58">
        <v>8.4000000000000005E-2</v>
      </c>
      <c r="AB312" s="58">
        <v>8.5999999999999993E-2</v>
      </c>
      <c r="AC312" s="58">
        <v>8.5999999999999993E-2</v>
      </c>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58"/>
      <c r="EE312" s="58"/>
      <c r="EF312" s="58"/>
      <c r="EG312" s="58"/>
      <c r="EH312" s="58"/>
      <c r="EI312" s="58"/>
      <c r="EJ312" s="58"/>
      <c r="EK312" s="58"/>
      <c r="EL312" s="58"/>
      <c r="EM312" s="58"/>
      <c r="EN312" s="58"/>
      <c r="EO312" s="58"/>
      <c r="EP312" s="58"/>
      <c r="EQ312" s="58"/>
      <c r="ER312" s="58"/>
      <c r="ES312" s="58"/>
      <c r="ET312" s="58"/>
      <c r="EU312" s="58"/>
      <c r="EV312" s="58"/>
      <c r="EW312" s="58"/>
      <c r="EX312" s="58"/>
      <c r="EY312" s="58"/>
      <c r="EZ312" s="58"/>
      <c r="FA312" s="58"/>
      <c r="FB312" s="58"/>
      <c r="FC312" s="58"/>
      <c r="FD312" s="58"/>
      <c r="FE312" s="58"/>
      <c r="FF312" s="58"/>
      <c r="FG312" s="58"/>
      <c r="FH312" s="58"/>
      <c r="FI312" s="58"/>
      <c r="FJ312" s="58"/>
      <c r="FK312" s="58"/>
      <c r="FL312" s="58"/>
      <c r="FM312" s="58"/>
      <c r="FN312" s="58"/>
      <c r="FO312" s="58"/>
      <c r="FP312" s="58"/>
      <c r="FQ312" s="58"/>
      <c r="FR312" s="58"/>
      <c r="FS312" s="58"/>
      <c r="FT312" s="58"/>
      <c r="FU312" s="58"/>
      <c r="FV312" s="58"/>
      <c r="FW312" s="58"/>
      <c r="FX312" s="58"/>
      <c r="FY312" s="58"/>
      <c r="FZ312" s="58"/>
      <c r="GA312" s="58"/>
      <c r="GB312" s="58"/>
      <c r="GC312" s="58"/>
      <c r="GD312" s="58"/>
      <c r="GE312" s="58"/>
      <c r="GF312" s="58"/>
      <c r="GG312" s="58"/>
      <c r="GH312" s="58"/>
      <c r="GI312" s="58"/>
      <c r="GJ312" s="58"/>
      <c r="GK312" s="58"/>
      <c r="GL312" s="58"/>
      <c r="GM312" s="58"/>
      <c r="GN312" s="58"/>
      <c r="GO312" s="58"/>
      <c r="GP312" s="58"/>
      <c r="GQ312" s="58"/>
      <c r="GR312" s="58"/>
      <c r="GS312" s="58"/>
      <c r="GT312" s="58"/>
      <c r="GU312" s="58"/>
      <c r="GV312" s="58"/>
      <c r="GW312" s="58"/>
      <c r="GX312" s="58"/>
      <c r="GY312" s="58"/>
      <c r="GZ312" s="58"/>
      <c r="HA312" s="58"/>
      <c r="HB312" s="58"/>
      <c r="HC312" s="58"/>
      <c r="HD312" s="58"/>
      <c r="HE312" s="58"/>
      <c r="HF312" s="58"/>
      <c r="HG312" s="58"/>
      <c r="HH312" s="58"/>
      <c r="HI312" s="58"/>
      <c r="HJ312" s="58"/>
      <c r="HK312" s="58"/>
      <c r="HL312" s="58"/>
      <c r="HM312" s="58"/>
      <c r="HN312" s="58"/>
      <c r="HO312" s="58"/>
      <c r="HP312" s="58"/>
      <c r="HQ312" s="58"/>
      <c r="HR312" s="58"/>
      <c r="HS312" s="58"/>
      <c r="HT312" s="58"/>
      <c r="HU312" s="58"/>
      <c r="HV312" s="58"/>
      <c r="HW312" s="58"/>
      <c r="HX312" s="58"/>
      <c r="HY312" s="58"/>
      <c r="HZ312" s="58"/>
      <c r="IA312" s="58"/>
      <c r="IB312" s="58"/>
      <c r="IC312" s="58"/>
      <c r="ID312" s="58"/>
      <c r="IE312" s="58"/>
      <c r="IF312" s="58"/>
      <c r="IG312" s="58"/>
      <c r="IH312" s="58"/>
      <c r="II312" s="58"/>
      <c r="IJ312" s="58"/>
      <c r="IK312" s="58"/>
      <c r="IL312" s="58"/>
      <c r="IM312" s="58"/>
      <c r="IN312" s="58"/>
      <c r="IO312" s="58"/>
      <c r="IP312" s="58"/>
      <c r="IQ312" s="58"/>
      <c r="IR312" s="58"/>
      <c r="IS312" s="58"/>
      <c r="IT312" s="58"/>
      <c r="IU312" s="58"/>
    </row>
    <row r="313" spans="1:255" s="840" customFormat="1">
      <c r="A313" s="78" t="s">
        <v>531</v>
      </c>
      <c r="B313" s="58">
        <v>4.2999999999999997E-2</v>
      </c>
      <c r="C313" s="58">
        <v>5.2999999999999999E-2</v>
      </c>
      <c r="D313" s="58">
        <v>5.2999999999999999E-2</v>
      </c>
      <c r="E313" s="58">
        <v>0.129</v>
      </c>
      <c r="F313" s="58">
        <v>4.2000000000000003E-2</v>
      </c>
      <c r="G313" s="58">
        <v>5.1999999999999998E-2</v>
      </c>
      <c r="H313" s="58">
        <v>3.6999999999999998E-2</v>
      </c>
      <c r="I313" s="58">
        <v>4.1000000000000002E-2</v>
      </c>
      <c r="J313" s="58">
        <v>5.1999999999999998E-2</v>
      </c>
      <c r="K313" s="58">
        <v>5.7000000000000002E-2</v>
      </c>
      <c r="L313" s="58">
        <v>6.7000000000000004E-2</v>
      </c>
      <c r="M313" s="58">
        <v>8.2000000000000003E-2</v>
      </c>
      <c r="N313" s="58">
        <v>8.8999999999999996E-2</v>
      </c>
      <c r="O313" s="58">
        <v>0.125</v>
      </c>
      <c r="P313" s="58">
        <v>0.11600000000000001</v>
      </c>
      <c r="Q313" s="58">
        <v>0.121</v>
      </c>
      <c r="R313" s="58">
        <v>0.122</v>
      </c>
      <c r="S313" s="58">
        <v>0.13600000000000001</v>
      </c>
      <c r="T313" s="58">
        <v>0.13600000000000001</v>
      </c>
      <c r="U313" s="58">
        <v>0.14099999999999999</v>
      </c>
      <c r="V313" s="58">
        <v>0.15</v>
      </c>
      <c r="W313" s="58">
        <v>0.152</v>
      </c>
      <c r="X313" s="58">
        <v>0.159</v>
      </c>
      <c r="Y313" s="58">
        <v>0.151</v>
      </c>
      <c r="Z313" s="58">
        <v>0.17199999999999999</v>
      </c>
      <c r="AA313" s="58">
        <v>0.2</v>
      </c>
      <c r="AB313" s="58">
        <v>0.217</v>
      </c>
      <c r="AC313" s="58">
        <v>0.222</v>
      </c>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58"/>
      <c r="EE313" s="58"/>
      <c r="EF313" s="58"/>
      <c r="EG313" s="58"/>
      <c r="EH313" s="58"/>
      <c r="EI313" s="58"/>
      <c r="EJ313" s="58"/>
      <c r="EK313" s="58"/>
      <c r="EL313" s="58"/>
      <c r="EM313" s="58"/>
      <c r="EN313" s="58"/>
      <c r="EO313" s="58"/>
      <c r="EP313" s="58"/>
      <c r="EQ313" s="58"/>
      <c r="ER313" s="58"/>
      <c r="ES313" s="58"/>
      <c r="ET313" s="58"/>
      <c r="EU313" s="58"/>
      <c r="EV313" s="58"/>
      <c r="EW313" s="58"/>
      <c r="EX313" s="58"/>
      <c r="EY313" s="58"/>
      <c r="EZ313" s="58"/>
      <c r="FA313" s="58"/>
      <c r="FB313" s="58"/>
      <c r="FC313" s="58"/>
      <c r="FD313" s="58"/>
      <c r="FE313" s="58"/>
      <c r="FF313" s="58"/>
      <c r="FG313" s="58"/>
      <c r="FH313" s="58"/>
      <c r="FI313" s="58"/>
      <c r="FJ313" s="58"/>
      <c r="FK313" s="58"/>
      <c r="FL313" s="58"/>
      <c r="FM313" s="58"/>
      <c r="FN313" s="58"/>
      <c r="FO313" s="58"/>
      <c r="FP313" s="58"/>
      <c r="FQ313" s="58"/>
      <c r="FR313" s="58"/>
      <c r="FS313" s="58"/>
      <c r="FT313" s="58"/>
      <c r="FU313" s="58"/>
      <c r="FV313" s="58"/>
      <c r="FW313" s="58"/>
      <c r="FX313" s="58"/>
      <c r="FY313" s="58"/>
      <c r="FZ313" s="58"/>
      <c r="GA313" s="58"/>
      <c r="GB313" s="58"/>
      <c r="GC313" s="58"/>
      <c r="GD313" s="58"/>
      <c r="GE313" s="58"/>
      <c r="GF313" s="58"/>
      <c r="GG313" s="58"/>
      <c r="GH313" s="58"/>
      <c r="GI313" s="58"/>
      <c r="GJ313" s="58"/>
      <c r="GK313" s="58"/>
      <c r="GL313" s="58"/>
      <c r="GM313" s="58"/>
      <c r="GN313" s="58"/>
      <c r="GO313" s="58"/>
      <c r="GP313" s="58"/>
      <c r="GQ313" s="58"/>
      <c r="GR313" s="58"/>
      <c r="GS313" s="58"/>
      <c r="GT313" s="58"/>
      <c r="GU313" s="58"/>
      <c r="GV313" s="58"/>
      <c r="GW313" s="58"/>
      <c r="GX313" s="58"/>
      <c r="GY313" s="58"/>
      <c r="GZ313" s="58"/>
      <c r="HA313" s="58"/>
      <c r="HB313" s="58"/>
      <c r="HC313" s="58"/>
      <c r="HD313" s="58"/>
      <c r="HE313" s="58"/>
      <c r="HF313" s="58"/>
      <c r="HG313" s="58"/>
      <c r="HH313" s="58"/>
      <c r="HI313" s="58"/>
      <c r="HJ313" s="58"/>
      <c r="HK313" s="58"/>
      <c r="HL313" s="58"/>
      <c r="HM313" s="58"/>
      <c r="HN313" s="58"/>
      <c r="HO313" s="58"/>
      <c r="HP313" s="58"/>
      <c r="HQ313" s="58"/>
      <c r="HR313" s="58"/>
      <c r="HS313" s="58"/>
      <c r="HT313" s="58"/>
      <c r="HU313" s="58"/>
      <c r="HV313" s="58"/>
      <c r="HW313" s="58"/>
      <c r="HX313" s="58"/>
      <c r="HY313" s="58"/>
      <c r="HZ313" s="58"/>
      <c r="IA313" s="58"/>
      <c r="IB313" s="58"/>
      <c r="IC313" s="58"/>
      <c r="ID313" s="58"/>
      <c r="IE313" s="58"/>
      <c r="IF313" s="58"/>
      <c r="IG313" s="58"/>
      <c r="IH313" s="58"/>
      <c r="II313" s="58"/>
      <c r="IJ313" s="58"/>
      <c r="IK313" s="58"/>
      <c r="IL313" s="58"/>
      <c r="IM313" s="58"/>
      <c r="IN313" s="58"/>
      <c r="IO313" s="58"/>
      <c r="IP313" s="58"/>
      <c r="IQ313" s="58"/>
      <c r="IR313" s="58"/>
      <c r="IS313" s="58"/>
      <c r="IT313" s="58"/>
      <c r="IU313" s="58"/>
    </row>
    <row r="314" spans="1:255" s="840" customFormat="1">
      <c r="A314" s="78" t="s">
        <v>532</v>
      </c>
      <c r="B314" s="58">
        <v>1E-3</v>
      </c>
      <c r="C314" s="58">
        <v>2E-3</v>
      </c>
      <c r="D314" s="58">
        <v>2E-3</v>
      </c>
      <c r="E314" s="58">
        <v>4.0000000000000001E-3</v>
      </c>
      <c r="F314" s="58">
        <v>1E-3</v>
      </c>
      <c r="G314" s="58">
        <v>2E-3</v>
      </c>
      <c r="H314" s="58">
        <v>1E-3</v>
      </c>
      <c r="I314" s="58">
        <v>1E-3</v>
      </c>
      <c r="J314" s="58">
        <v>1E-3</v>
      </c>
      <c r="K314" s="58">
        <v>2E-3</v>
      </c>
      <c r="L314" s="58">
        <v>2E-3</v>
      </c>
      <c r="M314" s="58">
        <v>2E-3</v>
      </c>
      <c r="N314" s="58">
        <v>3.0000000000000001E-3</v>
      </c>
      <c r="O314" s="58">
        <v>4.0000000000000001E-3</v>
      </c>
      <c r="P314" s="58">
        <v>3.0000000000000001E-3</v>
      </c>
      <c r="Q314" s="58">
        <v>3.0000000000000001E-3</v>
      </c>
      <c r="R314" s="58">
        <v>3.0000000000000001E-3</v>
      </c>
      <c r="S314" s="58">
        <v>3.0000000000000001E-3</v>
      </c>
      <c r="T314" s="58">
        <v>3.0000000000000001E-3</v>
      </c>
      <c r="U314" s="58">
        <v>3.0000000000000001E-3</v>
      </c>
      <c r="V314" s="58">
        <v>5.0000000000000001E-3</v>
      </c>
      <c r="W314" s="58">
        <v>5.0000000000000001E-3</v>
      </c>
      <c r="X314" s="58">
        <v>5.0000000000000001E-3</v>
      </c>
      <c r="Y314" s="58">
        <v>5.0000000000000001E-3</v>
      </c>
      <c r="Z314" s="58">
        <v>6.0000000000000001E-3</v>
      </c>
      <c r="AA314" s="58">
        <v>5.0000000000000001E-3</v>
      </c>
      <c r="AB314" s="58">
        <v>6.0000000000000001E-3</v>
      </c>
      <c r="AC314" s="58">
        <v>4.0000000000000001E-3</v>
      </c>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58"/>
      <c r="EE314" s="58"/>
      <c r="EF314" s="58"/>
      <c r="EG314" s="58"/>
      <c r="EH314" s="58"/>
      <c r="EI314" s="58"/>
      <c r="EJ314" s="58"/>
      <c r="EK314" s="58"/>
      <c r="EL314" s="58"/>
      <c r="EM314" s="58"/>
      <c r="EN314" s="58"/>
      <c r="EO314" s="58"/>
      <c r="EP314" s="58"/>
      <c r="EQ314" s="58"/>
      <c r="ER314" s="58"/>
      <c r="ES314" s="58"/>
      <c r="ET314" s="58"/>
      <c r="EU314" s="58"/>
      <c r="EV314" s="58"/>
      <c r="EW314" s="58"/>
      <c r="EX314" s="58"/>
      <c r="EY314" s="58"/>
      <c r="EZ314" s="58"/>
      <c r="FA314" s="58"/>
      <c r="FB314" s="58"/>
      <c r="FC314" s="58"/>
      <c r="FD314" s="58"/>
      <c r="FE314" s="58"/>
      <c r="FF314" s="58"/>
      <c r="FG314" s="58"/>
      <c r="FH314" s="58"/>
      <c r="FI314" s="58"/>
      <c r="FJ314" s="58"/>
      <c r="FK314" s="58"/>
      <c r="FL314" s="58"/>
      <c r="FM314" s="58"/>
      <c r="FN314" s="58"/>
      <c r="FO314" s="58"/>
      <c r="FP314" s="58"/>
      <c r="FQ314" s="58"/>
      <c r="FR314" s="58"/>
      <c r="FS314" s="58"/>
      <c r="FT314" s="58"/>
      <c r="FU314" s="58"/>
      <c r="FV314" s="58"/>
      <c r="FW314" s="58"/>
      <c r="FX314" s="58"/>
      <c r="FY314" s="58"/>
      <c r="FZ314" s="58"/>
      <c r="GA314" s="58"/>
      <c r="GB314" s="58"/>
      <c r="GC314" s="58"/>
      <c r="GD314" s="58"/>
      <c r="GE314" s="58"/>
      <c r="GF314" s="58"/>
      <c r="GG314" s="58"/>
      <c r="GH314" s="58"/>
      <c r="GI314" s="58"/>
      <c r="GJ314" s="58"/>
      <c r="GK314" s="58"/>
      <c r="GL314" s="58"/>
      <c r="GM314" s="58"/>
      <c r="GN314" s="58"/>
      <c r="GO314" s="58"/>
      <c r="GP314" s="58"/>
      <c r="GQ314" s="58"/>
      <c r="GR314" s="58"/>
      <c r="GS314" s="58"/>
      <c r="GT314" s="58"/>
      <c r="GU314" s="58"/>
      <c r="GV314" s="58"/>
      <c r="GW314" s="58"/>
      <c r="GX314" s="58"/>
      <c r="GY314" s="58"/>
      <c r="GZ314" s="58"/>
      <c r="HA314" s="58"/>
      <c r="HB314" s="58"/>
      <c r="HC314" s="58"/>
      <c r="HD314" s="58"/>
      <c r="HE314" s="58"/>
      <c r="HF314" s="58"/>
      <c r="HG314" s="58"/>
      <c r="HH314" s="58"/>
      <c r="HI314" s="58"/>
      <c r="HJ314" s="58"/>
      <c r="HK314" s="58"/>
      <c r="HL314" s="58"/>
      <c r="HM314" s="58"/>
      <c r="HN314" s="58"/>
      <c r="HO314" s="58"/>
      <c r="HP314" s="58"/>
      <c r="HQ314" s="58"/>
      <c r="HR314" s="58"/>
      <c r="HS314" s="58"/>
      <c r="HT314" s="58"/>
      <c r="HU314" s="58"/>
      <c r="HV314" s="58"/>
      <c r="HW314" s="58"/>
      <c r="HX314" s="58"/>
      <c r="HY314" s="58"/>
      <c r="HZ314" s="58"/>
      <c r="IA314" s="58"/>
      <c r="IB314" s="58"/>
      <c r="IC314" s="58"/>
      <c r="ID314" s="58"/>
      <c r="IE314" s="58"/>
      <c r="IF314" s="58"/>
      <c r="IG314" s="58"/>
      <c r="IH314" s="58"/>
      <c r="II314" s="58"/>
      <c r="IJ314" s="58"/>
      <c r="IK314" s="58"/>
      <c r="IL314" s="58"/>
      <c r="IM314" s="58"/>
      <c r="IN314" s="58"/>
      <c r="IO314" s="58"/>
      <c r="IP314" s="58"/>
      <c r="IQ314" s="58"/>
      <c r="IR314" s="58"/>
      <c r="IS314" s="58"/>
      <c r="IT314" s="58"/>
      <c r="IU314" s="58"/>
    </row>
    <row r="315" spans="1:255" s="840" customFormat="1">
      <c r="A315" s="78" t="s">
        <v>533</v>
      </c>
      <c r="B315" s="58"/>
      <c r="C315" s="58"/>
      <c r="D315" s="58"/>
      <c r="E315" s="58"/>
      <c r="F315" s="58"/>
      <c r="G315" s="58"/>
      <c r="H315" s="58"/>
      <c r="I315" s="58"/>
      <c r="J315" s="58"/>
      <c r="K315" s="58"/>
      <c r="L315" s="58"/>
      <c r="M315" s="58"/>
      <c r="N315" s="58"/>
      <c r="O315" s="58"/>
      <c r="P315" s="58"/>
      <c r="Q315" s="58"/>
      <c r="R315" s="58"/>
      <c r="S315" s="58"/>
      <c r="T315" s="58"/>
      <c r="U315" s="58">
        <v>1E-3</v>
      </c>
      <c r="V315" s="58"/>
      <c r="W315" s="58">
        <v>1E-3</v>
      </c>
      <c r="X315" s="58">
        <v>1E-3</v>
      </c>
      <c r="Y315" s="58">
        <v>1E-3</v>
      </c>
      <c r="Z315" s="58">
        <v>1E-3</v>
      </c>
      <c r="AA315" s="58">
        <v>1E-3</v>
      </c>
      <c r="AB315" s="58">
        <v>1E-3</v>
      </c>
      <c r="AC315" s="58">
        <v>1E-3</v>
      </c>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c r="BZ315" s="58"/>
      <c r="CA315" s="58"/>
      <c r="CB315" s="58"/>
      <c r="CC315" s="58"/>
      <c r="CD315" s="58"/>
      <c r="CE315" s="58"/>
      <c r="CF315" s="58"/>
      <c r="CG315" s="58"/>
      <c r="CH315" s="58"/>
      <c r="CI315" s="58"/>
      <c r="CJ315" s="58"/>
      <c r="CK315" s="58"/>
      <c r="CL315" s="58"/>
      <c r="CM315" s="58"/>
      <c r="CN315" s="58"/>
      <c r="CO315" s="58"/>
      <c r="CP315" s="58"/>
      <c r="CQ315" s="58"/>
      <c r="CR315" s="58"/>
      <c r="CS315" s="58"/>
      <c r="CT315" s="58"/>
      <c r="CU315" s="58"/>
      <c r="CV315" s="58"/>
      <c r="CW315" s="58"/>
      <c r="CX315" s="58"/>
      <c r="CY315" s="58"/>
      <c r="CZ315" s="58"/>
      <c r="DA315" s="58"/>
      <c r="DB315" s="58"/>
      <c r="DC315" s="58"/>
      <c r="DD315" s="58"/>
      <c r="DE315" s="58"/>
      <c r="DF315" s="58"/>
      <c r="DG315" s="58"/>
      <c r="DH315" s="58"/>
      <c r="DI315" s="58"/>
      <c r="DJ315" s="58"/>
      <c r="DK315" s="58"/>
      <c r="DL315" s="58"/>
      <c r="DM315" s="58"/>
      <c r="DN315" s="58"/>
      <c r="DO315" s="58"/>
      <c r="DP315" s="58"/>
      <c r="DQ315" s="58"/>
      <c r="DR315" s="58"/>
      <c r="DS315" s="58"/>
      <c r="DT315" s="58"/>
      <c r="DU315" s="58"/>
      <c r="DV315" s="58"/>
      <c r="DW315" s="58"/>
      <c r="DX315" s="58"/>
      <c r="DY315" s="58"/>
      <c r="DZ315" s="58"/>
      <c r="EA315" s="58"/>
      <c r="EB315" s="58"/>
      <c r="EC315" s="58"/>
      <c r="ED315" s="58"/>
      <c r="EE315" s="58"/>
      <c r="EF315" s="58"/>
      <c r="EG315" s="58"/>
      <c r="EH315" s="58"/>
      <c r="EI315" s="58"/>
      <c r="EJ315" s="58"/>
      <c r="EK315" s="58"/>
      <c r="EL315" s="58"/>
      <c r="EM315" s="58"/>
      <c r="EN315" s="58"/>
      <c r="EO315" s="58"/>
      <c r="EP315" s="58"/>
      <c r="EQ315" s="58"/>
      <c r="ER315" s="58"/>
      <c r="ES315" s="58"/>
      <c r="ET315" s="58"/>
      <c r="EU315" s="58"/>
      <c r="EV315" s="58"/>
      <c r="EW315" s="58"/>
      <c r="EX315" s="58"/>
      <c r="EY315" s="58"/>
      <c r="EZ315" s="58"/>
      <c r="FA315" s="58"/>
      <c r="FB315" s="58"/>
      <c r="FC315" s="58"/>
      <c r="FD315" s="58"/>
      <c r="FE315" s="58"/>
      <c r="FF315" s="58"/>
      <c r="FG315" s="58"/>
      <c r="FH315" s="58"/>
      <c r="FI315" s="58"/>
      <c r="FJ315" s="58"/>
      <c r="FK315" s="58"/>
      <c r="FL315" s="58"/>
      <c r="FM315" s="58"/>
      <c r="FN315" s="58"/>
      <c r="FO315" s="58"/>
      <c r="FP315" s="58"/>
      <c r="FQ315" s="58"/>
      <c r="FR315" s="58"/>
      <c r="FS315" s="58"/>
      <c r="FT315" s="58"/>
      <c r="FU315" s="58"/>
      <c r="FV315" s="58"/>
      <c r="FW315" s="58"/>
      <c r="FX315" s="58"/>
      <c r="FY315" s="58"/>
      <c r="FZ315" s="58"/>
      <c r="GA315" s="58"/>
      <c r="GB315" s="58"/>
      <c r="GC315" s="58"/>
      <c r="GD315" s="58"/>
      <c r="GE315" s="58"/>
      <c r="GF315" s="58"/>
      <c r="GG315" s="58"/>
      <c r="GH315" s="58"/>
      <c r="GI315" s="58"/>
      <c r="GJ315" s="58"/>
      <c r="GK315" s="58"/>
      <c r="GL315" s="58"/>
      <c r="GM315" s="58"/>
      <c r="GN315" s="58"/>
      <c r="GO315" s="58"/>
      <c r="GP315" s="58"/>
      <c r="GQ315" s="58"/>
      <c r="GR315" s="58"/>
      <c r="GS315" s="58"/>
      <c r="GT315" s="58"/>
      <c r="GU315" s="58"/>
      <c r="GV315" s="58"/>
      <c r="GW315" s="58"/>
      <c r="GX315" s="58"/>
      <c r="GY315" s="58"/>
      <c r="GZ315" s="58"/>
      <c r="HA315" s="58"/>
      <c r="HB315" s="58"/>
      <c r="HC315" s="58"/>
      <c r="HD315" s="58"/>
      <c r="HE315" s="58"/>
      <c r="HF315" s="58"/>
      <c r="HG315" s="58"/>
      <c r="HH315" s="58"/>
      <c r="HI315" s="58"/>
      <c r="HJ315" s="58"/>
      <c r="HK315" s="58"/>
      <c r="HL315" s="58"/>
      <c r="HM315" s="58"/>
      <c r="HN315" s="58"/>
      <c r="HO315" s="58"/>
      <c r="HP315" s="58"/>
      <c r="HQ315" s="58"/>
      <c r="HR315" s="58"/>
      <c r="HS315" s="58"/>
      <c r="HT315" s="58"/>
      <c r="HU315" s="58"/>
      <c r="HV315" s="58"/>
      <c r="HW315" s="58"/>
      <c r="HX315" s="58"/>
      <c r="HY315" s="58"/>
      <c r="HZ315" s="58"/>
      <c r="IA315" s="58"/>
      <c r="IB315" s="58"/>
      <c r="IC315" s="58"/>
      <c r="ID315" s="58"/>
      <c r="IE315" s="58"/>
      <c r="IF315" s="58"/>
      <c r="IG315" s="58"/>
      <c r="IH315" s="58"/>
      <c r="II315" s="58"/>
      <c r="IJ315" s="58"/>
      <c r="IK315" s="58"/>
      <c r="IL315" s="58"/>
      <c r="IM315" s="58"/>
      <c r="IN315" s="58"/>
      <c r="IO315" s="58"/>
      <c r="IP315" s="58"/>
      <c r="IQ315" s="58"/>
      <c r="IR315" s="58"/>
      <c r="IS315" s="58"/>
      <c r="IT315" s="58"/>
      <c r="IU315" s="58"/>
    </row>
    <row r="316" spans="1:255" s="840" customFormat="1">
      <c r="A316" s="78" t="s">
        <v>534</v>
      </c>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v>2E-3</v>
      </c>
      <c r="Z316" s="58">
        <v>1E-3</v>
      </c>
      <c r="AA316" s="58">
        <v>2E-3</v>
      </c>
      <c r="AB316" s="58">
        <v>1E-3</v>
      </c>
      <c r="AC316" s="58">
        <v>1E-3</v>
      </c>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8"/>
      <c r="CY316" s="58"/>
      <c r="CZ316" s="58"/>
      <c r="DA316" s="58"/>
      <c r="DB316" s="58"/>
      <c r="DC316" s="58"/>
      <c r="DD316" s="58"/>
      <c r="DE316" s="58"/>
      <c r="DF316" s="58"/>
      <c r="DG316" s="58"/>
      <c r="DH316" s="58"/>
      <c r="DI316" s="58"/>
      <c r="DJ316" s="58"/>
      <c r="DK316" s="58"/>
      <c r="DL316" s="58"/>
      <c r="DM316" s="58"/>
      <c r="DN316" s="58"/>
      <c r="DO316" s="58"/>
      <c r="DP316" s="58"/>
      <c r="DQ316" s="58"/>
      <c r="DR316" s="58"/>
      <c r="DS316" s="58"/>
      <c r="DT316" s="58"/>
      <c r="DU316" s="58"/>
      <c r="DV316" s="58"/>
      <c r="DW316" s="58"/>
      <c r="DX316" s="58"/>
      <c r="DY316" s="58"/>
      <c r="DZ316" s="58"/>
      <c r="EA316" s="58"/>
      <c r="EB316" s="58"/>
      <c r="EC316" s="58"/>
      <c r="ED316" s="58"/>
      <c r="EE316" s="58"/>
      <c r="EF316" s="58"/>
      <c r="EG316" s="58"/>
      <c r="EH316" s="58"/>
      <c r="EI316" s="58"/>
      <c r="EJ316" s="58"/>
      <c r="EK316" s="58"/>
      <c r="EL316" s="58"/>
      <c r="EM316" s="58"/>
      <c r="EN316" s="58"/>
      <c r="EO316" s="58"/>
      <c r="EP316" s="58"/>
      <c r="EQ316" s="58"/>
      <c r="ER316" s="58"/>
      <c r="ES316" s="58"/>
      <c r="ET316" s="58"/>
      <c r="EU316" s="58"/>
      <c r="EV316" s="58"/>
      <c r="EW316" s="58"/>
      <c r="EX316" s="58"/>
      <c r="EY316" s="58"/>
      <c r="EZ316" s="58"/>
      <c r="FA316" s="58"/>
      <c r="FB316" s="58"/>
      <c r="FC316" s="58"/>
      <c r="FD316" s="58"/>
      <c r="FE316" s="58"/>
      <c r="FF316" s="58"/>
      <c r="FG316" s="58"/>
      <c r="FH316" s="58"/>
      <c r="FI316" s="58"/>
      <c r="FJ316" s="58"/>
      <c r="FK316" s="58"/>
      <c r="FL316" s="58"/>
      <c r="FM316" s="58"/>
      <c r="FN316" s="58"/>
      <c r="FO316" s="58"/>
      <c r="FP316" s="58"/>
      <c r="FQ316" s="58"/>
      <c r="FR316" s="58"/>
      <c r="FS316" s="58"/>
      <c r="FT316" s="58"/>
      <c r="FU316" s="58"/>
      <c r="FV316" s="58"/>
      <c r="FW316" s="58"/>
      <c r="FX316" s="58"/>
      <c r="FY316" s="58"/>
      <c r="FZ316" s="58"/>
      <c r="GA316" s="58"/>
      <c r="GB316" s="58"/>
      <c r="GC316" s="58"/>
      <c r="GD316" s="58"/>
      <c r="GE316" s="58"/>
      <c r="GF316" s="58"/>
      <c r="GG316" s="58"/>
      <c r="GH316" s="58"/>
      <c r="GI316" s="58"/>
      <c r="GJ316" s="58"/>
      <c r="GK316" s="58"/>
      <c r="GL316" s="58"/>
      <c r="GM316" s="58"/>
      <c r="GN316" s="58"/>
      <c r="GO316" s="58"/>
      <c r="GP316" s="58"/>
      <c r="GQ316" s="58"/>
      <c r="GR316" s="58"/>
      <c r="GS316" s="58"/>
      <c r="GT316" s="58"/>
      <c r="GU316" s="58"/>
      <c r="GV316" s="58"/>
      <c r="GW316" s="58"/>
      <c r="GX316" s="58"/>
      <c r="GY316" s="58"/>
      <c r="GZ316" s="58"/>
      <c r="HA316" s="58"/>
      <c r="HB316" s="58"/>
      <c r="HC316" s="58"/>
      <c r="HD316" s="58"/>
      <c r="HE316" s="58"/>
      <c r="HF316" s="58"/>
      <c r="HG316" s="58"/>
      <c r="HH316" s="58"/>
      <c r="HI316" s="58"/>
      <c r="HJ316" s="58"/>
      <c r="HK316" s="58"/>
      <c r="HL316" s="58"/>
      <c r="HM316" s="58"/>
      <c r="HN316" s="58"/>
      <c r="HO316" s="58"/>
      <c r="HP316" s="58"/>
      <c r="HQ316" s="58"/>
      <c r="HR316" s="58"/>
      <c r="HS316" s="58"/>
      <c r="HT316" s="58"/>
      <c r="HU316" s="58"/>
      <c r="HV316" s="58"/>
      <c r="HW316" s="58"/>
      <c r="HX316" s="58"/>
      <c r="HY316" s="58"/>
      <c r="HZ316" s="58"/>
      <c r="IA316" s="58"/>
      <c r="IB316" s="58"/>
      <c r="IC316" s="58"/>
      <c r="ID316" s="58"/>
      <c r="IE316" s="58"/>
      <c r="IF316" s="58"/>
      <c r="IG316" s="58"/>
      <c r="IH316" s="58"/>
      <c r="II316" s="58"/>
      <c r="IJ316" s="58"/>
      <c r="IK316" s="58"/>
      <c r="IL316" s="58"/>
      <c r="IM316" s="58"/>
      <c r="IN316" s="58"/>
      <c r="IO316" s="58"/>
      <c r="IP316" s="58"/>
      <c r="IQ316" s="58"/>
      <c r="IR316" s="58"/>
      <c r="IS316" s="58"/>
      <c r="IT316" s="58"/>
      <c r="IU316" s="58"/>
    </row>
    <row r="317" spans="1:255" s="840" customFormat="1">
      <c r="A317" s="78" t="s">
        <v>535</v>
      </c>
      <c r="B317" s="58">
        <v>4.0000000000000001E-3</v>
      </c>
      <c r="C317" s="58">
        <v>5.0000000000000001E-3</v>
      </c>
      <c r="D317" s="58">
        <v>5.0000000000000001E-3</v>
      </c>
      <c r="E317" s="58">
        <v>1.2E-2</v>
      </c>
      <c r="F317" s="58">
        <v>4.0000000000000001E-3</v>
      </c>
      <c r="G317" s="58">
        <v>5.0000000000000001E-3</v>
      </c>
      <c r="H317" s="58">
        <v>4.0000000000000001E-3</v>
      </c>
      <c r="I317" s="58">
        <v>4.0000000000000001E-3</v>
      </c>
      <c r="J317" s="58">
        <v>5.0000000000000001E-3</v>
      </c>
      <c r="K317" s="58">
        <v>6.0000000000000001E-3</v>
      </c>
      <c r="L317" s="58">
        <v>7.0000000000000001E-3</v>
      </c>
      <c r="M317" s="58">
        <v>8.0000000000000002E-3</v>
      </c>
      <c r="N317" s="58">
        <v>8.9999999999999993E-3</v>
      </c>
      <c r="O317" s="58">
        <v>1.2E-2</v>
      </c>
      <c r="P317" s="58">
        <v>1.0999999999999999E-2</v>
      </c>
      <c r="Q317" s="58">
        <v>1.2E-2</v>
      </c>
      <c r="R317" s="58">
        <v>1.2E-2</v>
      </c>
      <c r="S317" s="58">
        <v>1.2999999999999999E-2</v>
      </c>
      <c r="T317" s="58">
        <v>1.7000000000000001E-2</v>
      </c>
      <c r="U317" s="58">
        <v>1.9E-2</v>
      </c>
      <c r="V317" s="58">
        <v>2.1000000000000001E-2</v>
      </c>
      <c r="W317" s="58">
        <v>2.1999999999999999E-2</v>
      </c>
      <c r="X317" s="58">
        <v>2.3E-2</v>
      </c>
      <c r="Y317" s="58">
        <v>2.3E-2</v>
      </c>
      <c r="Z317" s="58">
        <v>2.4E-2</v>
      </c>
      <c r="AA317" s="58">
        <v>2.4E-2</v>
      </c>
      <c r="AB317" s="58">
        <v>2.5999999999999999E-2</v>
      </c>
      <c r="AC317" s="58">
        <v>2.7E-2</v>
      </c>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58"/>
      <c r="DZ317" s="58"/>
      <c r="EA317" s="58"/>
      <c r="EB317" s="58"/>
      <c r="EC317" s="58"/>
      <c r="ED317" s="58"/>
      <c r="EE317" s="58"/>
      <c r="EF317" s="58"/>
      <c r="EG317" s="58"/>
      <c r="EH317" s="58"/>
      <c r="EI317" s="58"/>
      <c r="EJ317" s="58"/>
      <c r="EK317" s="58"/>
      <c r="EL317" s="58"/>
      <c r="EM317" s="58"/>
      <c r="EN317" s="58"/>
      <c r="EO317" s="58"/>
      <c r="EP317" s="58"/>
      <c r="EQ317" s="58"/>
      <c r="ER317" s="58"/>
      <c r="ES317" s="58"/>
      <c r="ET317" s="58"/>
      <c r="EU317" s="58"/>
      <c r="EV317" s="58"/>
      <c r="EW317" s="58"/>
      <c r="EX317" s="58"/>
      <c r="EY317" s="58"/>
      <c r="EZ317" s="58"/>
      <c r="FA317" s="58"/>
      <c r="FB317" s="58"/>
      <c r="FC317" s="58"/>
      <c r="FD317" s="58"/>
      <c r="FE317" s="58"/>
      <c r="FF317" s="58"/>
      <c r="FG317" s="58"/>
      <c r="FH317" s="58"/>
      <c r="FI317" s="58"/>
      <c r="FJ317" s="58"/>
      <c r="FK317" s="58"/>
      <c r="FL317" s="58"/>
      <c r="FM317" s="58"/>
      <c r="FN317" s="58"/>
      <c r="FO317" s="58"/>
      <c r="FP317" s="58"/>
      <c r="FQ317" s="58"/>
      <c r="FR317" s="58"/>
      <c r="FS317" s="58"/>
      <c r="FT317" s="58"/>
      <c r="FU317" s="58"/>
      <c r="FV317" s="58"/>
      <c r="FW317" s="58"/>
      <c r="FX317" s="58"/>
      <c r="FY317" s="58"/>
      <c r="FZ317" s="58"/>
      <c r="GA317" s="58"/>
      <c r="GB317" s="58"/>
      <c r="GC317" s="58"/>
      <c r="GD317" s="58"/>
      <c r="GE317" s="58"/>
      <c r="GF317" s="58"/>
      <c r="GG317" s="58"/>
      <c r="GH317" s="58"/>
      <c r="GI317" s="58"/>
      <c r="GJ317" s="58"/>
      <c r="GK317" s="58"/>
      <c r="GL317" s="58"/>
      <c r="GM317" s="58"/>
      <c r="GN317" s="58"/>
      <c r="GO317" s="58"/>
      <c r="GP317" s="58"/>
      <c r="GQ317" s="58"/>
      <c r="GR317" s="58"/>
      <c r="GS317" s="58"/>
      <c r="GT317" s="58"/>
      <c r="GU317" s="58"/>
      <c r="GV317" s="58"/>
      <c r="GW317" s="58"/>
      <c r="GX317" s="58"/>
      <c r="GY317" s="58"/>
      <c r="GZ317" s="58"/>
      <c r="HA317" s="58"/>
      <c r="HB317" s="58"/>
      <c r="HC317" s="58"/>
      <c r="HD317" s="58"/>
      <c r="HE317" s="58"/>
      <c r="HF317" s="58"/>
      <c r="HG317" s="58"/>
      <c r="HH317" s="58"/>
      <c r="HI317" s="58"/>
      <c r="HJ317" s="58"/>
      <c r="HK317" s="58"/>
      <c r="HL317" s="58"/>
      <c r="HM317" s="58"/>
      <c r="HN317" s="58"/>
      <c r="HO317" s="58"/>
      <c r="HP317" s="58"/>
      <c r="HQ317" s="58"/>
      <c r="HR317" s="58"/>
      <c r="HS317" s="58"/>
      <c r="HT317" s="58"/>
      <c r="HU317" s="58"/>
      <c r="HV317" s="58"/>
      <c r="HW317" s="58"/>
      <c r="HX317" s="58"/>
      <c r="HY317" s="58"/>
      <c r="HZ317" s="58"/>
      <c r="IA317" s="58"/>
      <c r="IB317" s="58"/>
      <c r="IC317" s="58"/>
      <c r="ID317" s="58"/>
      <c r="IE317" s="58"/>
      <c r="IF317" s="58"/>
      <c r="IG317" s="58"/>
      <c r="IH317" s="58"/>
      <c r="II317" s="58"/>
      <c r="IJ317" s="58"/>
      <c r="IK317" s="58"/>
      <c r="IL317" s="58"/>
      <c r="IM317" s="58"/>
      <c r="IN317" s="58"/>
      <c r="IO317" s="58"/>
      <c r="IP317" s="58"/>
      <c r="IQ317" s="58"/>
      <c r="IR317" s="58"/>
      <c r="IS317" s="58"/>
      <c r="IT317" s="58"/>
      <c r="IU317" s="58"/>
    </row>
    <row r="318" spans="1:255" s="840" customFormat="1">
      <c r="A318" s="78" t="s">
        <v>536</v>
      </c>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c r="DB318" s="58"/>
      <c r="DC318" s="58"/>
      <c r="DD318" s="58"/>
      <c r="DE318" s="58"/>
      <c r="DF318" s="58"/>
      <c r="DG318" s="58"/>
      <c r="DH318" s="58"/>
      <c r="DI318" s="58"/>
      <c r="DJ318" s="58"/>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58"/>
      <c r="ET318" s="58"/>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58"/>
      <c r="GD318" s="58"/>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c r="HC318" s="58"/>
      <c r="HD318" s="58"/>
      <c r="HE318" s="58"/>
      <c r="HF318" s="58"/>
      <c r="HG318" s="58"/>
      <c r="HH318" s="58"/>
      <c r="HI318" s="58"/>
      <c r="HJ318" s="58"/>
      <c r="HK318" s="58"/>
      <c r="HL318" s="58"/>
      <c r="HM318" s="58"/>
      <c r="HN318" s="58"/>
      <c r="HO318" s="58"/>
      <c r="HP318" s="58"/>
      <c r="HQ318" s="58"/>
      <c r="HR318" s="58"/>
      <c r="HS318" s="58"/>
      <c r="HT318" s="58"/>
      <c r="HU318" s="58"/>
      <c r="HV318" s="58"/>
      <c r="HW318" s="58"/>
      <c r="HX318" s="58"/>
      <c r="HY318" s="58"/>
      <c r="HZ318" s="58"/>
      <c r="IA318" s="58"/>
      <c r="IB318" s="58"/>
      <c r="IC318" s="58"/>
      <c r="ID318" s="58"/>
      <c r="IE318" s="58"/>
      <c r="IF318" s="58"/>
      <c r="IG318" s="58"/>
      <c r="IH318" s="58"/>
      <c r="II318" s="58"/>
      <c r="IJ318" s="58"/>
      <c r="IK318" s="58"/>
      <c r="IL318" s="58"/>
      <c r="IM318" s="58"/>
      <c r="IN318" s="58"/>
      <c r="IO318" s="58"/>
      <c r="IP318" s="58"/>
      <c r="IQ318" s="58"/>
      <c r="IR318" s="58"/>
      <c r="IS318" s="58"/>
      <c r="IT318" s="58"/>
      <c r="IU318" s="58"/>
    </row>
    <row r="319" spans="1:255" s="840" customFormat="1">
      <c r="A319" s="78" t="s">
        <v>537</v>
      </c>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c r="DB319" s="58"/>
      <c r="DC319" s="58"/>
      <c r="DD319" s="58"/>
      <c r="DE319" s="58"/>
      <c r="DF319" s="58"/>
      <c r="DG319" s="58"/>
      <c r="DH319" s="58"/>
      <c r="DI319" s="58"/>
      <c r="DJ319" s="58"/>
      <c r="DK319" s="58"/>
      <c r="DL319" s="58"/>
      <c r="DM319" s="58"/>
      <c r="DN319" s="58"/>
      <c r="DO319" s="58"/>
      <c r="DP319" s="58"/>
      <c r="DQ319" s="58"/>
      <c r="DR319" s="58"/>
      <c r="DS319" s="58"/>
      <c r="DT319" s="58"/>
      <c r="DU319" s="58"/>
      <c r="DV319" s="58"/>
      <c r="DW319" s="58"/>
      <c r="DX319" s="58"/>
      <c r="DY319" s="58"/>
      <c r="DZ319" s="58"/>
      <c r="EA319" s="58"/>
      <c r="EB319" s="58"/>
      <c r="EC319" s="58"/>
      <c r="ED319" s="58"/>
      <c r="EE319" s="58"/>
      <c r="EF319" s="58"/>
      <c r="EG319" s="58"/>
      <c r="EH319" s="58"/>
      <c r="EI319" s="58"/>
      <c r="EJ319" s="58"/>
      <c r="EK319" s="58"/>
      <c r="EL319" s="58"/>
      <c r="EM319" s="58"/>
      <c r="EN319" s="58"/>
      <c r="EO319" s="58"/>
      <c r="EP319" s="58"/>
      <c r="EQ319" s="58"/>
      <c r="ER319" s="58"/>
      <c r="ES319" s="58"/>
      <c r="ET319" s="58"/>
      <c r="EU319" s="58"/>
      <c r="EV319" s="58"/>
      <c r="EW319" s="58"/>
      <c r="EX319" s="58"/>
      <c r="EY319" s="58"/>
      <c r="EZ319" s="58"/>
      <c r="FA319" s="58"/>
      <c r="FB319" s="58"/>
      <c r="FC319" s="58"/>
      <c r="FD319" s="58"/>
      <c r="FE319" s="58"/>
      <c r="FF319" s="58"/>
      <c r="FG319" s="58"/>
      <c r="FH319" s="58"/>
      <c r="FI319" s="58"/>
      <c r="FJ319" s="58"/>
      <c r="FK319" s="58"/>
      <c r="FL319" s="58"/>
      <c r="FM319" s="58"/>
      <c r="FN319" s="58"/>
      <c r="FO319" s="58"/>
      <c r="FP319" s="58"/>
      <c r="FQ319" s="58"/>
      <c r="FR319" s="58"/>
      <c r="FS319" s="58"/>
      <c r="FT319" s="58"/>
      <c r="FU319" s="58"/>
      <c r="FV319" s="58"/>
      <c r="FW319" s="58"/>
      <c r="FX319" s="58"/>
      <c r="FY319" s="58"/>
      <c r="FZ319" s="58"/>
      <c r="GA319" s="58"/>
      <c r="GB319" s="58"/>
      <c r="GC319" s="58"/>
      <c r="GD319" s="58"/>
      <c r="GE319" s="58"/>
      <c r="GF319" s="58"/>
      <c r="GG319" s="58"/>
      <c r="GH319" s="58"/>
      <c r="GI319" s="58"/>
      <c r="GJ319" s="58"/>
      <c r="GK319" s="58"/>
      <c r="GL319" s="58"/>
      <c r="GM319" s="58"/>
      <c r="GN319" s="58"/>
      <c r="GO319" s="58"/>
      <c r="GP319" s="58"/>
      <c r="GQ319" s="58"/>
      <c r="GR319" s="58"/>
      <c r="GS319" s="58"/>
      <c r="GT319" s="58"/>
      <c r="GU319" s="58"/>
      <c r="GV319" s="58"/>
      <c r="GW319" s="58"/>
      <c r="GX319" s="58"/>
      <c r="GY319" s="58"/>
      <c r="GZ319" s="58"/>
      <c r="HA319" s="58"/>
      <c r="HB319" s="58"/>
      <c r="HC319" s="58"/>
      <c r="HD319" s="58"/>
      <c r="HE319" s="58"/>
      <c r="HF319" s="58"/>
      <c r="HG319" s="58"/>
      <c r="HH319" s="58"/>
      <c r="HI319" s="58"/>
      <c r="HJ319" s="58"/>
      <c r="HK319" s="58"/>
      <c r="HL319" s="58"/>
      <c r="HM319" s="58"/>
      <c r="HN319" s="58"/>
      <c r="HO319" s="58"/>
      <c r="HP319" s="58"/>
      <c r="HQ319" s="58"/>
      <c r="HR319" s="58"/>
      <c r="HS319" s="58"/>
      <c r="HT319" s="58"/>
      <c r="HU319" s="58"/>
      <c r="HV319" s="58"/>
      <c r="HW319" s="58"/>
      <c r="HX319" s="58"/>
      <c r="HY319" s="58"/>
      <c r="HZ319" s="58"/>
      <c r="IA319" s="58"/>
      <c r="IB319" s="58"/>
      <c r="IC319" s="58"/>
      <c r="ID319" s="58"/>
      <c r="IE319" s="58"/>
      <c r="IF319" s="58"/>
      <c r="IG319" s="58"/>
      <c r="IH319" s="58"/>
      <c r="II319" s="58"/>
      <c r="IJ319" s="58"/>
      <c r="IK319" s="58"/>
      <c r="IL319" s="58"/>
      <c r="IM319" s="58"/>
      <c r="IN319" s="58"/>
      <c r="IO319" s="58"/>
      <c r="IP319" s="58"/>
      <c r="IQ319" s="58"/>
      <c r="IR319" s="58"/>
      <c r="IS319" s="58"/>
      <c r="IT319" s="58"/>
      <c r="IU319" s="58"/>
    </row>
    <row r="320" spans="1:255" s="840" customFormat="1">
      <c r="A320" s="78" t="s">
        <v>538</v>
      </c>
      <c r="B320" s="58">
        <v>3.4000000000000002E-2</v>
      </c>
      <c r="C320" s="58">
        <v>4.2999999999999997E-2</v>
      </c>
      <c r="D320" s="58">
        <v>4.2999999999999997E-2</v>
      </c>
      <c r="E320" s="58">
        <v>3.5999999999999997E-2</v>
      </c>
      <c r="F320" s="58">
        <v>3.1E-2</v>
      </c>
      <c r="G320" s="58">
        <v>3.3000000000000002E-2</v>
      </c>
      <c r="H320" s="58">
        <v>3.2000000000000001E-2</v>
      </c>
      <c r="I320" s="58">
        <v>3.2000000000000001E-2</v>
      </c>
      <c r="J320" s="58">
        <v>6.0999999999999999E-2</v>
      </c>
      <c r="K320" s="58">
        <v>7.1999999999999995E-2</v>
      </c>
      <c r="L320" s="58">
        <v>7.0000000000000007E-2</v>
      </c>
      <c r="M320" s="58">
        <v>7.6999999999999999E-2</v>
      </c>
      <c r="N320" s="58">
        <v>8.3000000000000004E-2</v>
      </c>
      <c r="O320" s="58">
        <v>9.2999999999999999E-2</v>
      </c>
      <c r="P320" s="58">
        <v>0.13100000000000001</v>
      </c>
      <c r="Q320" s="58">
        <v>0.13</v>
      </c>
      <c r="R320" s="58">
        <v>0.14599999999999999</v>
      </c>
      <c r="S320" s="58">
        <v>0.14499999999999999</v>
      </c>
      <c r="T320" s="58">
        <v>0.17499999999999999</v>
      </c>
      <c r="U320" s="58">
        <v>0.17799999999999999</v>
      </c>
      <c r="V320" s="58">
        <v>0.184</v>
      </c>
      <c r="W320" s="58">
        <v>0.191</v>
      </c>
      <c r="X320" s="58">
        <v>0.19700000000000001</v>
      </c>
      <c r="Y320" s="58">
        <v>0.19600000000000001</v>
      </c>
      <c r="Z320" s="58">
        <v>0.2</v>
      </c>
      <c r="AA320" s="58">
        <v>0.20899999999999999</v>
      </c>
      <c r="AB320" s="58">
        <v>0.22700000000000001</v>
      </c>
      <c r="AC320" s="58">
        <v>0.23699999999999999</v>
      </c>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8"/>
      <c r="CY320" s="58"/>
      <c r="CZ320" s="58"/>
      <c r="DA320" s="58"/>
      <c r="DB320" s="58"/>
      <c r="DC320" s="58"/>
      <c r="DD320" s="58"/>
      <c r="DE320" s="58"/>
      <c r="DF320" s="58"/>
      <c r="DG320" s="58"/>
      <c r="DH320" s="58"/>
      <c r="DI320" s="58"/>
      <c r="DJ320" s="58"/>
      <c r="DK320" s="58"/>
      <c r="DL320" s="58"/>
      <c r="DM320" s="58"/>
      <c r="DN320" s="58"/>
      <c r="DO320" s="58"/>
      <c r="DP320" s="58"/>
      <c r="DQ320" s="58"/>
      <c r="DR320" s="58"/>
      <c r="DS320" s="58"/>
      <c r="DT320" s="58"/>
      <c r="DU320" s="58"/>
      <c r="DV320" s="58"/>
      <c r="DW320" s="58"/>
      <c r="DX320" s="58"/>
      <c r="DY320" s="58"/>
      <c r="DZ320" s="58"/>
      <c r="EA320" s="58"/>
      <c r="EB320" s="58"/>
      <c r="EC320" s="58"/>
      <c r="ED320" s="58"/>
      <c r="EE320" s="58"/>
      <c r="EF320" s="58"/>
      <c r="EG320" s="58"/>
      <c r="EH320" s="58"/>
      <c r="EI320" s="58"/>
      <c r="EJ320" s="58"/>
      <c r="EK320" s="58"/>
      <c r="EL320" s="58"/>
      <c r="EM320" s="58"/>
      <c r="EN320" s="58"/>
      <c r="EO320" s="58"/>
      <c r="EP320" s="58"/>
      <c r="EQ320" s="58"/>
      <c r="ER320" s="58"/>
      <c r="ES320" s="58"/>
      <c r="ET320" s="58"/>
      <c r="EU320" s="58"/>
      <c r="EV320" s="58"/>
      <c r="EW320" s="58"/>
      <c r="EX320" s="58"/>
      <c r="EY320" s="58"/>
      <c r="EZ320" s="58"/>
      <c r="FA320" s="58"/>
      <c r="FB320" s="58"/>
      <c r="FC320" s="58"/>
      <c r="FD320" s="58"/>
      <c r="FE320" s="58"/>
      <c r="FF320" s="58"/>
      <c r="FG320" s="58"/>
      <c r="FH320" s="58"/>
      <c r="FI320" s="58"/>
      <c r="FJ320" s="58"/>
      <c r="FK320" s="58"/>
      <c r="FL320" s="58"/>
      <c r="FM320" s="58"/>
      <c r="FN320" s="58"/>
      <c r="FO320" s="58"/>
      <c r="FP320" s="58"/>
      <c r="FQ320" s="58"/>
      <c r="FR320" s="58"/>
      <c r="FS320" s="58"/>
      <c r="FT320" s="58"/>
      <c r="FU320" s="58"/>
      <c r="FV320" s="58"/>
      <c r="FW320" s="58"/>
      <c r="FX320" s="58"/>
      <c r="FY320" s="58"/>
      <c r="FZ320" s="58"/>
      <c r="GA320" s="58"/>
      <c r="GB320" s="58"/>
      <c r="GC320" s="58"/>
      <c r="GD320" s="58"/>
      <c r="GE320" s="58"/>
      <c r="GF320" s="58"/>
      <c r="GG320" s="58"/>
      <c r="GH320" s="58"/>
      <c r="GI320" s="58"/>
      <c r="GJ320" s="58"/>
      <c r="GK320" s="58"/>
      <c r="GL320" s="58"/>
      <c r="GM320" s="58"/>
      <c r="GN320" s="58"/>
      <c r="GO320" s="58"/>
      <c r="GP320" s="58"/>
      <c r="GQ320" s="58"/>
      <c r="GR320" s="58"/>
      <c r="GS320" s="58"/>
      <c r="GT320" s="58"/>
      <c r="GU320" s="58"/>
      <c r="GV320" s="58"/>
      <c r="GW320" s="58"/>
      <c r="GX320" s="58"/>
      <c r="GY320" s="58"/>
      <c r="GZ320" s="58"/>
      <c r="HA320" s="58"/>
      <c r="HB320" s="58"/>
      <c r="HC320" s="58"/>
      <c r="HD320" s="58"/>
      <c r="HE320" s="58"/>
      <c r="HF320" s="58"/>
      <c r="HG320" s="58"/>
      <c r="HH320" s="58"/>
      <c r="HI320" s="58"/>
      <c r="HJ320" s="58"/>
      <c r="HK320" s="58"/>
      <c r="HL320" s="58"/>
      <c r="HM320" s="58"/>
      <c r="HN320" s="58"/>
      <c r="HO320" s="58"/>
      <c r="HP320" s="58"/>
      <c r="HQ320" s="58"/>
      <c r="HR320" s="58"/>
      <c r="HS320" s="58"/>
      <c r="HT320" s="58"/>
      <c r="HU320" s="58"/>
      <c r="HV320" s="58"/>
      <c r="HW320" s="58"/>
      <c r="HX320" s="58"/>
      <c r="HY320" s="58"/>
      <c r="HZ320" s="58"/>
      <c r="IA320" s="58"/>
      <c r="IB320" s="58"/>
      <c r="IC320" s="58"/>
      <c r="ID320" s="58"/>
      <c r="IE320" s="58"/>
      <c r="IF320" s="58"/>
      <c r="IG320" s="58"/>
      <c r="IH320" s="58"/>
      <c r="II320" s="58"/>
      <c r="IJ320" s="58"/>
      <c r="IK320" s="58"/>
      <c r="IL320" s="58"/>
      <c r="IM320" s="58"/>
      <c r="IN320" s="58"/>
      <c r="IO320" s="58"/>
      <c r="IP320" s="58"/>
      <c r="IQ320" s="58"/>
      <c r="IR320" s="58"/>
      <c r="IS320" s="58"/>
      <c r="IT320" s="58"/>
      <c r="IU320" s="58"/>
    </row>
    <row r="321" spans="1:255" s="840" customFormat="1">
      <c r="A321" s="78" t="s">
        <v>539</v>
      </c>
      <c r="B321" s="58"/>
      <c r="C321" s="58"/>
      <c r="D321" s="58"/>
      <c r="E321" s="58"/>
      <c r="F321" s="58"/>
      <c r="G321" s="58"/>
      <c r="H321" s="58"/>
      <c r="I321" s="58"/>
      <c r="J321" s="58"/>
      <c r="K321" s="58"/>
      <c r="L321" s="58"/>
      <c r="M321" s="58"/>
      <c r="N321" s="58"/>
      <c r="O321" s="58">
        <v>1E-3</v>
      </c>
      <c r="P321" s="58">
        <v>2E-3</v>
      </c>
      <c r="Q321" s="58">
        <v>2E-3</v>
      </c>
      <c r="R321" s="58">
        <v>3.0000000000000001E-3</v>
      </c>
      <c r="S321" s="58">
        <v>2E-3</v>
      </c>
      <c r="T321" s="58">
        <v>2E-3</v>
      </c>
      <c r="U321" s="58">
        <v>2E-3</v>
      </c>
      <c r="V321" s="58">
        <v>1E-3</v>
      </c>
      <c r="W321" s="58">
        <v>1E-3</v>
      </c>
      <c r="X321" s="58">
        <v>1E-3</v>
      </c>
      <c r="Y321" s="58">
        <v>2E-3</v>
      </c>
      <c r="Z321" s="58">
        <v>2E-3</v>
      </c>
      <c r="AA321" s="58">
        <v>2E-3</v>
      </c>
      <c r="AB321" s="58">
        <v>2E-3</v>
      </c>
      <c r="AC321" s="58">
        <v>2E-3</v>
      </c>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58"/>
      <c r="DZ321" s="58"/>
      <c r="EA321" s="58"/>
      <c r="EB321" s="58"/>
      <c r="EC321" s="58"/>
      <c r="ED321" s="58"/>
      <c r="EE321" s="58"/>
      <c r="EF321" s="58"/>
      <c r="EG321" s="58"/>
      <c r="EH321" s="58"/>
      <c r="EI321" s="58"/>
      <c r="EJ321" s="58"/>
      <c r="EK321" s="58"/>
      <c r="EL321" s="58"/>
      <c r="EM321" s="58"/>
      <c r="EN321" s="58"/>
      <c r="EO321" s="58"/>
      <c r="EP321" s="58"/>
      <c r="EQ321" s="58"/>
      <c r="ER321" s="58"/>
      <c r="ES321" s="58"/>
      <c r="ET321" s="58"/>
      <c r="EU321" s="58"/>
      <c r="EV321" s="58"/>
      <c r="EW321" s="58"/>
      <c r="EX321" s="58"/>
      <c r="EY321" s="58"/>
      <c r="EZ321" s="58"/>
      <c r="FA321" s="58"/>
      <c r="FB321" s="58"/>
      <c r="FC321" s="58"/>
      <c r="FD321" s="58"/>
      <c r="FE321" s="58"/>
      <c r="FF321" s="58"/>
      <c r="FG321" s="58"/>
      <c r="FH321" s="58"/>
      <c r="FI321" s="58"/>
      <c r="FJ321" s="58"/>
      <c r="FK321" s="58"/>
      <c r="FL321" s="58"/>
      <c r="FM321" s="58"/>
      <c r="FN321" s="58"/>
      <c r="FO321" s="58"/>
      <c r="FP321" s="58"/>
      <c r="FQ321" s="58"/>
      <c r="FR321" s="58"/>
      <c r="FS321" s="58"/>
      <c r="FT321" s="58"/>
      <c r="FU321" s="58"/>
      <c r="FV321" s="58"/>
      <c r="FW321" s="58"/>
      <c r="FX321" s="58"/>
      <c r="FY321" s="58"/>
      <c r="FZ321" s="58"/>
      <c r="GA321" s="58"/>
      <c r="GB321" s="58"/>
      <c r="GC321" s="58"/>
      <c r="GD321" s="58"/>
      <c r="GE321" s="58"/>
      <c r="GF321" s="58"/>
      <c r="GG321" s="58"/>
      <c r="GH321" s="58"/>
      <c r="GI321" s="58"/>
      <c r="GJ321" s="58"/>
      <c r="GK321" s="58"/>
      <c r="GL321" s="58"/>
      <c r="GM321" s="58"/>
      <c r="GN321" s="58"/>
      <c r="GO321" s="58"/>
      <c r="GP321" s="58"/>
      <c r="GQ321" s="58"/>
      <c r="GR321" s="58"/>
      <c r="GS321" s="58"/>
      <c r="GT321" s="58"/>
      <c r="GU321" s="58"/>
      <c r="GV321" s="58"/>
      <c r="GW321" s="58"/>
      <c r="GX321" s="58"/>
      <c r="GY321" s="58"/>
      <c r="GZ321" s="58"/>
      <c r="HA321" s="58"/>
      <c r="HB321" s="58"/>
      <c r="HC321" s="58"/>
      <c r="HD321" s="58"/>
      <c r="HE321" s="58"/>
      <c r="HF321" s="58"/>
      <c r="HG321" s="58"/>
      <c r="HH321" s="58"/>
      <c r="HI321" s="58"/>
      <c r="HJ321" s="58"/>
      <c r="HK321" s="58"/>
      <c r="HL321" s="58"/>
      <c r="HM321" s="58"/>
      <c r="HN321" s="58"/>
      <c r="HO321" s="58"/>
      <c r="HP321" s="58"/>
      <c r="HQ321" s="58"/>
      <c r="HR321" s="58"/>
      <c r="HS321" s="58"/>
      <c r="HT321" s="58"/>
      <c r="HU321" s="58"/>
      <c r="HV321" s="58"/>
      <c r="HW321" s="58"/>
      <c r="HX321" s="58"/>
      <c r="HY321" s="58"/>
      <c r="HZ321" s="58"/>
      <c r="IA321" s="58"/>
      <c r="IB321" s="58"/>
      <c r="IC321" s="58"/>
      <c r="ID321" s="58"/>
      <c r="IE321" s="58"/>
      <c r="IF321" s="58"/>
      <c r="IG321" s="58"/>
      <c r="IH321" s="58"/>
      <c r="II321" s="58"/>
      <c r="IJ321" s="58"/>
      <c r="IK321" s="58"/>
      <c r="IL321" s="58"/>
      <c r="IM321" s="58"/>
      <c r="IN321" s="58"/>
      <c r="IO321" s="58"/>
      <c r="IP321" s="58"/>
      <c r="IQ321" s="58"/>
      <c r="IR321" s="58"/>
      <c r="IS321" s="58"/>
      <c r="IT321" s="58"/>
      <c r="IU321" s="58"/>
    </row>
    <row r="322" spans="1:255" s="840" customFormat="1">
      <c r="A322" s="78" t="s">
        <v>540</v>
      </c>
      <c r="B322" s="58">
        <v>3.0000000000000001E-3</v>
      </c>
      <c r="C322" s="58">
        <v>3.0000000000000001E-3</v>
      </c>
      <c r="D322" s="58">
        <v>3.0000000000000001E-3</v>
      </c>
      <c r="E322" s="58">
        <v>3.0000000000000001E-3</v>
      </c>
      <c r="F322" s="58">
        <v>3.0000000000000001E-3</v>
      </c>
      <c r="G322" s="58">
        <v>3.0000000000000001E-3</v>
      </c>
      <c r="H322" s="58">
        <v>3.0000000000000001E-3</v>
      </c>
      <c r="I322" s="58">
        <v>2E-3</v>
      </c>
      <c r="J322" s="58">
        <v>4.0000000000000001E-3</v>
      </c>
      <c r="K322" s="58">
        <v>4.0000000000000001E-3</v>
      </c>
      <c r="L322" s="58">
        <v>4.0000000000000001E-3</v>
      </c>
      <c r="M322" s="58">
        <v>6.0000000000000001E-3</v>
      </c>
      <c r="N322" s="58">
        <v>6.0000000000000001E-3</v>
      </c>
      <c r="O322" s="58">
        <v>3.0000000000000001E-3</v>
      </c>
      <c r="P322" s="58">
        <v>3.0000000000000001E-3</v>
      </c>
      <c r="Q322" s="58">
        <v>4.0000000000000001E-3</v>
      </c>
      <c r="R322" s="58">
        <v>4.0000000000000001E-3</v>
      </c>
      <c r="S322" s="58">
        <v>5.0000000000000001E-3</v>
      </c>
      <c r="T322" s="58">
        <v>8.0000000000000002E-3</v>
      </c>
      <c r="U322" s="58">
        <v>8.0000000000000002E-3</v>
      </c>
      <c r="V322" s="58">
        <v>8.0000000000000002E-3</v>
      </c>
      <c r="W322" s="58">
        <v>8.9999999999999993E-3</v>
      </c>
      <c r="X322" s="58">
        <v>8.9999999999999993E-3</v>
      </c>
      <c r="Y322" s="58">
        <v>8.9999999999999993E-3</v>
      </c>
      <c r="Z322" s="58">
        <v>8.0000000000000002E-3</v>
      </c>
      <c r="AA322" s="58">
        <v>8.0000000000000002E-3</v>
      </c>
      <c r="AB322" s="58">
        <v>8.0000000000000002E-3</v>
      </c>
      <c r="AC322" s="58">
        <v>8.0000000000000002E-3</v>
      </c>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58"/>
      <c r="DZ322" s="58"/>
      <c r="EA322" s="58"/>
      <c r="EB322" s="58"/>
      <c r="EC322" s="58"/>
      <c r="ED322" s="58"/>
      <c r="EE322" s="58"/>
      <c r="EF322" s="58"/>
      <c r="EG322" s="58"/>
      <c r="EH322" s="58"/>
      <c r="EI322" s="58"/>
      <c r="EJ322" s="58"/>
      <c r="EK322" s="58"/>
      <c r="EL322" s="58"/>
      <c r="EM322" s="58"/>
      <c r="EN322" s="58"/>
      <c r="EO322" s="58"/>
      <c r="EP322" s="58"/>
      <c r="EQ322" s="58"/>
      <c r="ER322" s="58"/>
      <c r="ES322" s="58"/>
      <c r="ET322" s="58"/>
      <c r="EU322" s="58"/>
      <c r="EV322" s="58"/>
      <c r="EW322" s="58"/>
      <c r="EX322" s="58"/>
      <c r="EY322" s="58"/>
      <c r="EZ322" s="58"/>
      <c r="FA322" s="58"/>
      <c r="FB322" s="58"/>
      <c r="FC322" s="58"/>
      <c r="FD322" s="58"/>
      <c r="FE322" s="58"/>
      <c r="FF322" s="58"/>
      <c r="FG322" s="58"/>
      <c r="FH322" s="58"/>
      <c r="FI322" s="58"/>
      <c r="FJ322" s="58"/>
      <c r="FK322" s="58"/>
      <c r="FL322" s="58"/>
      <c r="FM322" s="58"/>
      <c r="FN322" s="58"/>
      <c r="FO322" s="58"/>
      <c r="FP322" s="58"/>
      <c r="FQ322" s="58"/>
      <c r="FR322" s="58"/>
      <c r="FS322" s="58"/>
      <c r="FT322" s="58"/>
      <c r="FU322" s="58"/>
      <c r="FV322" s="58"/>
      <c r="FW322" s="58"/>
      <c r="FX322" s="58"/>
      <c r="FY322" s="58"/>
      <c r="FZ322" s="58"/>
      <c r="GA322" s="58"/>
      <c r="GB322" s="58"/>
      <c r="GC322" s="58"/>
      <c r="GD322" s="58"/>
      <c r="GE322" s="58"/>
      <c r="GF322" s="58"/>
      <c r="GG322" s="58"/>
      <c r="GH322" s="58"/>
      <c r="GI322" s="58"/>
      <c r="GJ322" s="58"/>
      <c r="GK322" s="58"/>
      <c r="GL322" s="58"/>
      <c r="GM322" s="58"/>
      <c r="GN322" s="58"/>
      <c r="GO322" s="58"/>
      <c r="GP322" s="58"/>
      <c r="GQ322" s="58"/>
      <c r="GR322" s="58"/>
      <c r="GS322" s="58"/>
      <c r="GT322" s="58"/>
      <c r="GU322" s="58"/>
      <c r="GV322" s="58"/>
      <c r="GW322" s="58"/>
      <c r="GX322" s="58"/>
      <c r="GY322" s="58"/>
      <c r="GZ322" s="58"/>
      <c r="HA322" s="58"/>
      <c r="HB322" s="58"/>
      <c r="HC322" s="58"/>
      <c r="HD322" s="58"/>
      <c r="HE322" s="58"/>
      <c r="HF322" s="58"/>
      <c r="HG322" s="58"/>
      <c r="HH322" s="58"/>
      <c r="HI322" s="58"/>
      <c r="HJ322" s="58"/>
      <c r="HK322" s="58"/>
      <c r="HL322" s="58"/>
      <c r="HM322" s="58"/>
      <c r="HN322" s="58"/>
      <c r="HO322" s="58"/>
      <c r="HP322" s="58"/>
      <c r="HQ322" s="58"/>
      <c r="HR322" s="58"/>
      <c r="HS322" s="58"/>
      <c r="HT322" s="58"/>
      <c r="HU322" s="58"/>
      <c r="HV322" s="58"/>
      <c r="HW322" s="58"/>
      <c r="HX322" s="58"/>
      <c r="HY322" s="58"/>
      <c r="HZ322" s="58"/>
      <c r="IA322" s="58"/>
      <c r="IB322" s="58"/>
      <c r="IC322" s="58"/>
      <c r="ID322" s="58"/>
      <c r="IE322" s="58"/>
      <c r="IF322" s="58"/>
      <c r="IG322" s="58"/>
      <c r="IH322" s="58"/>
      <c r="II322" s="58"/>
      <c r="IJ322" s="58"/>
      <c r="IK322" s="58"/>
      <c r="IL322" s="58"/>
      <c r="IM322" s="58"/>
      <c r="IN322" s="58"/>
      <c r="IO322" s="58"/>
      <c r="IP322" s="58"/>
      <c r="IQ322" s="58"/>
      <c r="IR322" s="58"/>
      <c r="IS322" s="58"/>
      <c r="IT322" s="58"/>
      <c r="IU322" s="58"/>
    </row>
    <row r="323" spans="1:255" s="840" customFormat="1">
      <c r="A323" s="78" t="s">
        <v>541</v>
      </c>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8"/>
      <c r="CJ323" s="58"/>
      <c r="CK323" s="58"/>
      <c r="CL323" s="58"/>
      <c r="CM323" s="58"/>
      <c r="CN323" s="58"/>
      <c r="CO323" s="58"/>
      <c r="CP323" s="58"/>
      <c r="CQ323" s="58"/>
      <c r="CR323" s="58"/>
      <c r="CS323" s="58"/>
      <c r="CT323" s="58"/>
      <c r="CU323" s="58"/>
      <c r="CV323" s="58"/>
      <c r="CW323" s="58"/>
      <c r="CX323" s="58"/>
      <c r="CY323" s="58"/>
      <c r="CZ323" s="58"/>
      <c r="DA323" s="58"/>
      <c r="DB323" s="58"/>
      <c r="DC323" s="58"/>
      <c r="DD323" s="58"/>
      <c r="DE323" s="58"/>
      <c r="DF323" s="58"/>
      <c r="DG323" s="58"/>
      <c r="DH323" s="58"/>
      <c r="DI323" s="58"/>
      <c r="DJ323" s="58"/>
      <c r="DK323" s="58"/>
      <c r="DL323" s="58"/>
      <c r="DM323" s="58"/>
      <c r="DN323" s="58"/>
      <c r="DO323" s="58"/>
      <c r="DP323" s="58"/>
      <c r="DQ323" s="58"/>
      <c r="DR323" s="58"/>
      <c r="DS323" s="58"/>
      <c r="DT323" s="58"/>
      <c r="DU323" s="58"/>
      <c r="DV323" s="58"/>
      <c r="DW323" s="58"/>
      <c r="DX323" s="58"/>
      <c r="DY323" s="58"/>
      <c r="DZ323" s="58"/>
      <c r="EA323" s="58"/>
      <c r="EB323" s="58"/>
      <c r="EC323" s="58"/>
      <c r="ED323" s="58"/>
      <c r="EE323" s="58"/>
      <c r="EF323" s="58"/>
      <c r="EG323" s="58"/>
      <c r="EH323" s="58"/>
      <c r="EI323" s="58"/>
      <c r="EJ323" s="58"/>
      <c r="EK323" s="58"/>
      <c r="EL323" s="58"/>
      <c r="EM323" s="58"/>
      <c r="EN323" s="58"/>
      <c r="EO323" s="58"/>
      <c r="EP323" s="58"/>
      <c r="EQ323" s="58"/>
      <c r="ER323" s="58"/>
      <c r="ES323" s="58"/>
      <c r="ET323" s="58"/>
      <c r="EU323" s="58"/>
      <c r="EV323" s="58"/>
      <c r="EW323" s="58"/>
      <c r="EX323" s="58"/>
      <c r="EY323" s="58"/>
      <c r="EZ323" s="58"/>
      <c r="FA323" s="58"/>
      <c r="FB323" s="58"/>
      <c r="FC323" s="58"/>
      <c r="FD323" s="58"/>
      <c r="FE323" s="58"/>
      <c r="FF323" s="58"/>
      <c r="FG323" s="58"/>
      <c r="FH323" s="58"/>
      <c r="FI323" s="58"/>
      <c r="FJ323" s="58"/>
      <c r="FK323" s="58"/>
      <c r="FL323" s="58"/>
      <c r="FM323" s="58"/>
      <c r="FN323" s="58"/>
      <c r="FO323" s="58"/>
      <c r="FP323" s="58"/>
      <c r="FQ323" s="58"/>
      <c r="FR323" s="58"/>
      <c r="FS323" s="58"/>
      <c r="FT323" s="58"/>
      <c r="FU323" s="58"/>
      <c r="FV323" s="58"/>
      <c r="FW323" s="58"/>
      <c r="FX323" s="58"/>
      <c r="FY323" s="58"/>
      <c r="FZ323" s="58"/>
      <c r="GA323" s="58"/>
      <c r="GB323" s="58"/>
      <c r="GC323" s="58"/>
      <c r="GD323" s="58"/>
      <c r="GE323" s="58"/>
      <c r="GF323" s="58"/>
      <c r="GG323" s="58"/>
      <c r="GH323" s="58"/>
      <c r="GI323" s="58"/>
      <c r="GJ323" s="58"/>
      <c r="GK323" s="58"/>
      <c r="GL323" s="58"/>
      <c r="GM323" s="58"/>
      <c r="GN323" s="58"/>
      <c r="GO323" s="58"/>
      <c r="GP323" s="58"/>
      <c r="GQ323" s="58"/>
      <c r="GR323" s="58"/>
      <c r="GS323" s="58"/>
      <c r="GT323" s="58"/>
      <c r="GU323" s="58"/>
      <c r="GV323" s="58"/>
      <c r="GW323" s="58"/>
      <c r="GX323" s="58"/>
      <c r="GY323" s="58"/>
      <c r="GZ323" s="58"/>
      <c r="HA323" s="58"/>
      <c r="HB323" s="58"/>
      <c r="HC323" s="58"/>
      <c r="HD323" s="58"/>
      <c r="HE323" s="58"/>
      <c r="HF323" s="58"/>
      <c r="HG323" s="58"/>
      <c r="HH323" s="58"/>
      <c r="HI323" s="58"/>
      <c r="HJ323" s="58"/>
      <c r="HK323" s="58"/>
      <c r="HL323" s="58"/>
      <c r="HM323" s="58"/>
      <c r="HN323" s="58"/>
      <c r="HO323" s="58"/>
      <c r="HP323" s="58"/>
      <c r="HQ323" s="58"/>
      <c r="HR323" s="58"/>
      <c r="HS323" s="58"/>
      <c r="HT323" s="58"/>
      <c r="HU323" s="58"/>
      <c r="HV323" s="58"/>
      <c r="HW323" s="58"/>
      <c r="HX323" s="58"/>
      <c r="HY323" s="58"/>
      <c r="HZ323" s="58"/>
      <c r="IA323" s="58"/>
      <c r="IB323" s="58"/>
      <c r="IC323" s="58"/>
      <c r="ID323" s="58"/>
      <c r="IE323" s="58"/>
      <c r="IF323" s="58"/>
      <c r="IG323" s="58"/>
      <c r="IH323" s="58"/>
      <c r="II323" s="58"/>
      <c r="IJ323" s="58"/>
      <c r="IK323" s="58"/>
      <c r="IL323" s="58"/>
      <c r="IM323" s="58"/>
      <c r="IN323" s="58"/>
      <c r="IO323" s="58"/>
      <c r="IP323" s="58"/>
      <c r="IQ323" s="58"/>
      <c r="IR323" s="58"/>
      <c r="IS323" s="58"/>
      <c r="IT323" s="58"/>
      <c r="IU323" s="58"/>
    </row>
    <row r="324" spans="1:255" s="840" customFormat="1">
      <c r="A324" s="78" t="s">
        <v>542</v>
      </c>
      <c r="B324" s="58">
        <v>1.7000000000000001E-2</v>
      </c>
      <c r="C324" s="58">
        <v>2.1000000000000001E-2</v>
      </c>
      <c r="D324" s="58">
        <v>2.1000000000000001E-2</v>
      </c>
      <c r="E324" s="58">
        <v>1.7000000000000001E-2</v>
      </c>
      <c r="F324" s="58">
        <v>1.4999999999999999E-2</v>
      </c>
      <c r="G324" s="58">
        <v>1.6E-2</v>
      </c>
      <c r="H324" s="58">
        <v>1.4999999999999999E-2</v>
      </c>
      <c r="I324" s="58">
        <v>1.4999999999999999E-2</v>
      </c>
      <c r="J324" s="58">
        <v>0.03</v>
      </c>
      <c r="K324" s="58">
        <v>3.5000000000000003E-2</v>
      </c>
      <c r="L324" s="58">
        <v>3.5000000000000003E-2</v>
      </c>
      <c r="M324" s="58">
        <v>3.6999999999999998E-2</v>
      </c>
      <c r="N324" s="58">
        <v>0.04</v>
      </c>
      <c r="O324" s="58">
        <v>4.5999999999999999E-2</v>
      </c>
      <c r="P324" s="58">
        <v>6.6000000000000003E-2</v>
      </c>
      <c r="Q324" s="58">
        <v>6.7000000000000004E-2</v>
      </c>
      <c r="R324" s="58">
        <v>7.4999999999999997E-2</v>
      </c>
      <c r="S324" s="58">
        <v>7.5999999999999998E-2</v>
      </c>
      <c r="T324" s="58">
        <v>8.5999999999999993E-2</v>
      </c>
      <c r="U324" s="58">
        <v>9.7000000000000003E-2</v>
      </c>
      <c r="V324" s="58">
        <v>0.10100000000000001</v>
      </c>
      <c r="W324" s="58">
        <v>0.106</v>
      </c>
      <c r="X324" s="58">
        <v>0.111</v>
      </c>
      <c r="Y324" s="58">
        <v>0.111</v>
      </c>
      <c r="Z324" s="58">
        <v>0.115</v>
      </c>
      <c r="AA324" s="58">
        <v>0.11799999999999999</v>
      </c>
      <c r="AB324" s="58">
        <v>0.13700000000000001</v>
      </c>
      <c r="AC324" s="58">
        <v>0.14000000000000001</v>
      </c>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8"/>
      <c r="CJ324" s="58"/>
      <c r="CK324" s="58"/>
      <c r="CL324" s="58"/>
      <c r="CM324" s="58"/>
      <c r="CN324" s="58"/>
      <c r="CO324" s="58"/>
      <c r="CP324" s="58"/>
      <c r="CQ324" s="58"/>
      <c r="CR324" s="58"/>
      <c r="CS324" s="58"/>
      <c r="CT324" s="58"/>
      <c r="CU324" s="58"/>
      <c r="CV324" s="58"/>
      <c r="CW324" s="58"/>
      <c r="CX324" s="58"/>
      <c r="CY324" s="58"/>
      <c r="CZ324" s="58"/>
      <c r="DA324" s="58"/>
      <c r="DB324" s="58"/>
      <c r="DC324" s="58"/>
      <c r="DD324" s="58"/>
      <c r="DE324" s="58"/>
      <c r="DF324" s="58"/>
      <c r="DG324" s="58"/>
      <c r="DH324" s="58"/>
      <c r="DI324" s="58"/>
      <c r="DJ324" s="58"/>
      <c r="DK324" s="58"/>
      <c r="DL324" s="58"/>
      <c r="DM324" s="58"/>
      <c r="DN324" s="58"/>
      <c r="DO324" s="58"/>
      <c r="DP324" s="58"/>
      <c r="DQ324" s="58"/>
      <c r="DR324" s="58"/>
      <c r="DS324" s="58"/>
      <c r="DT324" s="58"/>
      <c r="DU324" s="58"/>
      <c r="DV324" s="58"/>
      <c r="DW324" s="58"/>
      <c r="DX324" s="58"/>
      <c r="DY324" s="58"/>
      <c r="DZ324" s="58"/>
      <c r="EA324" s="58"/>
      <c r="EB324" s="58"/>
      <c r="EC324" s="58"/>
      <c r="ED324" s="58"/>
      <c r="EE324" s="58"/>
      <c r="EF324" s="58"/>
      <c r="EG324" s="58"/>
      <c r="EH324" s="58"/>
      <c r="EI324" s="58"/>
      <c r="EJ324" s="58"/>
      <c r="EK324" s="58"/>
      <c r="EL324" s="58"/>
      <c r="EM324" s="58"/>
      <c r="EN324" s="58"/>
      <c r="EO324" s="58"/>
      <c r="EP324" s="58"/>
      <c r="EQ324" s="58"/>
      <c r="ER324" s="58"/>
      <c r="ES324" s="58"/>
      <c r="ET324" s="58"/>
      <c r="EU324" s="58"/>
      <c r="EV324" s="58"/>
      <c r="EW324" s="58"/>
      <c r="EX324" s="58"/>
      <c r="EY324" s="58"/>
      <c r="EZ324" s="58"/>
      <c r="FA324" s="58"/>
      <c r="FB324" s="58"/>
      <c r="FC324" s="58"/>
      <c r="FD324" s="58"/>
      <c r="FE324" s="58"/>
      <c r="FF324" s="58"/>
      <c r="FG324" s="58"/>
      <c r="FH324" s="58"/>
      <c r="FI324" s="58"/>
      <c r="FJ324" s="58"/>
      <c r="FK324" s="58"/>
      <c r="FL324" s="58"/>
      <c r="FM324" s="58"/>
      <c r="FN324" s="58"/>
      <c r="FO324" s="58"/>
      <c r="FP324" s="58"/>
      <c r="FQ324" s="58"/>
      <c r="FR324" s="58"/>
      <c r="FS324" s="58"/>
      <c r="FT324" s="58"/>
      <c r="FU324" s="58"/>
      <c r="FV324" s="58"/>
      <c r="FW324" s="58"/>
      <c r="FX324" s="58"/>
      <c r="FY324" s="58"/>
      <c r="FZ324" s="58"/>
      <c r="GA324" s="58"/>
      <c r="GB324" s="58"/>
      <c r="GC324" s="58"/>
      <c r="GD324" s="58"/>
      <c r="GE324" s="58"/>
      <c r="GF324" s="58"/>
      <c r="GG324" s="58"/>
      <c r="GH324" s="58"/>
      <c r="GI324" s="58"/>
      <c r="GJ324" s="58"/>
      <c r="GK324" s="58"/>
      <c r="GL324" s="58"/>
      <c r="GM324" s="58"/>
      <c r="GN324" s="58"/>
      <c r="GO324" s="58"/>
      <c r="GP324" s="58"/>
      <c r="GQ324" s="58"/>
      <c r="GR324" s="58"/>
      <c r="GS324" s="58"/>
      <c r="GT324" s="58"/>
      <c r="GU324" s="58"/>
      <c r="GV324" s="58"/>
      <c r="GW324" s="58"/>
      <c r="GX324" s="58"/>
      <c r="GY324" s="58"/>
      <c r="GZ324" s="58"/>
      <c r="HA324" s="58"/>
      <c r="HB324" s="58"/>
      <c r="HC324" s="58"/>
      <c r="HD324" s="58"/>
      <c r="HE324" s="58"/>
      <c r="HF324" s="58"/>
      <c r="HG324" s="58"/>
      <c r="HH324" s="58"/>
      <c r="HI324" s="58"/>
      <c r="HJ324" s="58"/>
      <c r="HK324" s="58"/>
      <c r="HL324" s="58"/>
      <c r="HM324" s="58"/>
      <c r="HN324" s="58"/>
      <c r="HO324" s="58"/>
      <c r="HP324" s="58"/>
      <c r="HQ324" s="58"/>
      <c r="HR324" s="58"/>
      <c r="HS324" s="58"/>
      <c r="HT324" s="58"/>
      <c r="HU324" s="58"/>
      <c r="HV324" s="58"/>
      <c r="HW324" s="58"/>
      <c r="HX324" s="58"/>
      <c r="HY324" s="58"/>
      <c r="HZ324" s="58"/>
      <c r="IA324" s="58"/>
      <c r="IB324" s="58"/>
      <c r="IC324" s="58"/>
      <c r="ID324" s="58"/>
      <c r="IE324" s="58"/>
      <c r="IF324" s="58"/>
      <c r="IG324" s="58"/>
      <c r="IH324" s="58"/>
      <c r="II324" s="58"/>
      <c r="IJ324" s="58"/>
      <c r="IK324" s="58"/>
      <c r="IL324" s="58"/>
      <c r="IM324" s="58"/>
      <c r="IN324" s="58"/>
      <c r="IO324" s="58"/>
      <c r="IP324" s="58"/>
      <c r="IQ324" s="58"/>
      <c r="IR324" s="58"/>
      <c r="IS324" s="58"/>
      <c r="IT324" s="58"/>
      <c r="IU324" s="58"/>
    </row>
    <row r="325" spans="1:255" s="840" customFormat="1">
      <c r="A325" s="78" t="s">
        <v>543</v>
      </c>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8"/>
      <c r="DF325" s="58"/>
      <c r="DG325" s="58"/>
      <c r="DH325" s="58"/>
      <c r="DI325" s="58"/>
      <c r="DJ325" s="58"/>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58"/>
      <c r="ET325" s="58"/>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58"/>
      <c r="HN325" s="58"/>
      <c r="HO325" s="58"/>
      <c r="HP325" s="58"/>
      <c r="HQ325" s="58"/>
      <c r="HR325" s="58"/>
      <c r="HS325" s="58"/>
      <c r="HT325" s="58"/>
      <c r="HU325" s="58"/>
      <c r="HV325" s="58"/>
      <c r="HW325" s="58"/>
      <c r="HX325" s="58"/>
      <c r="HY325" s="58"/>
      <c r="HZ325" s="58"/>
      <c r="IA325" s="58"/>
      <c r="IB325" s="58"/>
      <c r="IC325" s="58"/>
      <c r="ID325" s="58"/>
      <c r="IE325" s="58"/>
      <c r="IF325" s="58"/>
      <c r="IG325" s="58"/>
      <c r="IH325" s="58"/>
      <c r="II325" s="58"/>
      <c r="IJ325" s="58"/>
      <c r="IK325" s="58"/>
      <c r="IL325" s="58"/>
      <c r="IM325" s="58"/>
      <c r="IN325" s="58"/>
      <c r="IO325" s="58"/>
      <c r="IP325" s="58"/>
      <c r="IQ325" s="58"/>
      <c r="IR325" s="58"/>
      <c r="IS325" s="58"/>
      <c r="IT325" s="58"/>
      <c r="IU325" s="58"/>
    </row>
    <row r="326" spans="1:255" s="840" customFormat="1">
      <c r="A326" s="78" t="s">
        <v>544</v>
      </c>
      <c r="B326" s="58"/>
      <c r="C326" s="58"/>
      <c r="D326" s="58"/>
      <c r="E326" s="58"/>
      <c r="F326" s="58"/>
      <c r="G326" s="58"/>
      <c r="H326" s="58"/>
      <c r="I326" s="58"/>
      <c r="J326" s="58"/>
      <c r="K326" s="58"/>
      <c r="L326" s="58"/>
      <c r="M326" s="58"/>
      <c r="N326" s="58"/>
      <c r="O326" s="58"/>
      <c r="P326" s="58"/>
      <c r="Q326" s="58"/>
      <c r="R326" s="58">
        <v>1E-3</v>
      </c>
      <c r="S326" s="58">
        <v>1E-3</v>
      </c>
      <c r="T326" s="58">
        <v>1.6E-2</v>
      </c>
      <c r="U326" s="58">
        <v>1E-3</v>
      </c>
      <c r="V326" s="58">
        <v>1E-3</v>
      </c>
      <c r="W326" s="58">
        <v>1E-3</v>
      </c>
      <c r="X326" s="58">
        <v>1E-3</v>
      </c>
      <c r="Y326" s="58"/>
      <c r="Z326" s="58">
        <v>1E-3</v>
      </c>
      <c r="AA326" s="58">
        <v>2E-3</v>
      </c>
      <c r="AB326" s="58">
        <v>0</v>
      </c>
      <c r="AC326" s="58">
        <v>1E-3</v>
      </c>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58"/>
      <c r="BG326" s="58"/>
      <c r="BH326" s="58"/>
      <c r="BI326" s="58"/>
      <c r="BJ326" s="58"/>
      <c r="BK326" s="58"/>
      <c r="BL326" s="58"/>
      <c r="BM326" s="58"/>
      <c r="BN326" s="58"/>
      <c r="BO326" s="58"/>
      <c r="BP326" s="58"/>
      <c r="BQ326" s="58"/>
      <c r="BR326" s="58"/>
      <c r="BS326" s="58"/>
      <c r="BT326" s="58"/>
      <c r="BU326" s="58"/>
      <c r="BV326" s="58"/>
      <c r="BW326" s="58"/>
      <c r="BX326" s="58"/>
      <c r="BY326" s="58"/>
      <c r="BZ326" s="58"/>
      <c r="CA326" s="58"/>
      <c r="CB326" s="58"/>
      <c r="CC326" s="58"/>
      <c r="CD326" s="58"/>
      <c r="CE326" s="58"/>
      <c r="CF326" s="58"/>
      <c r="CG326" s="58"/>
      <c r="CH326" s="58"/>
      <c r="CI326" s="58"/>
      <c r="CJ326" s="58"/>
      <c r="CK326" s="58"/>
      <c r="CL326" s="58"/>
      <c r="CM326" s="58"/>
      <c r="CN326" s="58"/>
      <c r="CO326" s="58"/>
      <c r="CP326" s="58"/>
      <c r="CQ326" s="58"/>
      <c r="CR326" s="58"/>
      <c r="CS326" s="58"/>
      <c r="CT326" s="58"/>
      <c r="CU326" s="58"/>
      <c r="CV326" s="58"/>
      <c r="CW326" s="58"/>
      <c r="CX326" s="58"/>
      <c r="CY326" s="58"/>
      <c r="CZ326" s="58"/>
      <c r="DA326" s="58"/>
      <c r="DB326" s="58"/>
      <c r="DC326" s="58"/>
      <c r="DD326" s="58"/>
      <c r="DE326" s="58"/>
      <c r="DF326" s="58"/>
      <c r="DG326" s="58"/>
      <c r="DH326" s="58"/>
      <c r="DI326" s="58"/>
      <c r="DJ326" s="58"/>
      <c r="DK326" s="58"/>
      <c r="DL326" s="58"/>
      <c r="DM326" s="58"/>
      <c r="DN326" s="58"/>
      <c r="DO326" s="58"/>
      <c r="DP326" s="58"/>
      <c r="DQ326" s="58"/>
      <c r="DR326" s="58"/>
      <c r="DS326" s="58"/>
      <c r="DT326" s="58"/>
      <c r="DU326" s="58"/>
      <c r="DV326" s="58"/>
      <c r="DW326" s="58"/>
      <c r="DX326" s="58"/>
      <c r="DY326" s="58"/>
      <c r="DZ326" s="58"/>
      <c r="EA326" s="58"/>
      <c r="EB326" s="58"/>
      <c r="EC326" s="58"/>
      <c r="ED326" s="58"/>
      <c r="EE326" s="58"/>
      <c r="EF326" s="58"/>
      <c r="EG326" s="58"/>
      <c r="EH326" s="58"/>
      <c r="EI326" s="58"/>
      <c r="EJ326" s="58"/>
      <c r="EK326" s="58"/>
      <c r="EL326" s="58"/>
      <c r="EM326" s="58"/>
      <c r="EN326" s="58"/>
      <c r="EO326" s="58"/>
      <c r="EP326" s="58"/>
      <c r="EQ326" s="58"/>
      <c r="ER326" s="58"/>
      <c r="ES326" s="58"/>
      <c r="ET326" s="58"/>
      <c r="EU326" s="58"/>
      <c r="EV326" s="58"/>
      <c r="EW326" s="58"/>
      <c r="EX326" s="58"/>
      <c r="EY326" s="58"/>
      <c r="EZ326" s="58"/>
      <c r="FA326" s="58"/>
      <c r="FB326" s="58"/>
      <c r="FC326" s="58"/>
      <c r="FD326" s="58"/>
      <c r="FE326" s="58"/>
      <c r="FF326" s="58"/>
      <c r="FG326" s="58"/>
      <c r="FH326" s="58"/>
      <c r="FI326" s="58"/>
      <c r="FJ326" s="58"/>
      <c r="FK326" s="58"/>
      <c r="FL326" s="58"/>
      <c r="FM326" s="58"/>
      <c r="FN326" s="58"/>
      <c r="FO326" s="58"/>
      <c r="FP326" s="58"/>
      <c r="FQ326" s="58"/>
      <c r="FR326" s="58"/>
      <c r="FS326" s="58"/>
      <c r="FT326" s="58"/>
      <c r="FU326" s="58"/>
      <c r="FV326" s="58"/>
      <c r="FW326" s="58"/>
      <c r="FX326" s="58"/>
      <c r="FY326" s="58"/>
      <c r="FZ326" s="58"/>
      <c r="GA326" s="58"/>
      <c r="GB326" s="58"/>
      <c r="GC326" s="58"/>
      <c r="GD326" s="58"/>
      <c r="GE326" s="58"/>
      <c r="GF326" s="58"/>
      <c r="GG326" s="58"/>
      <c r="GH326" s="58"/>
      <c r="GI326" s="58"/>
      <c r="GJ326" s="58"/>
      <c r="GK326" s="58"/>
      <c r="GL326" s="58"/>
      <c r="GM326" s="58"/>
      <c r="GN326" s="58"/>
      <c r="GO326" s="58"/>
      <c r="GP326" s="58"/>
      <c r="GQ326" s="58"/>
      <c r="GR326" s="58"/>
      <c r="GS326" s="58"/>
      <c r="GT326" s="58"/>
      <c r="GU326" s="58"/>
      <c r="GV326" s="58"/>
      <c r="GW326" s="58"/>
      <c r="GX326" s="58"/>
      <c r="GY326" s="58"/>
      <c r="GZ326" s="58"/>
      <c r="HA326" s="58"/>
      <c r="HB326" s="58"/>
      <c r="HC326" s="58"/>
      <c r="HD326" s="58"/>
      <c r="HE326" s="58"/>
      <c r="HF326" s="58"/>
      <c r="HG326" s="58"/>
      <c r="HH326" s="58"/>
      <c r="HI326" s="58"/>
      <c r="HJ326" s="58"/>
      <c r="HK326" s="58"/>
      <c r="HL326" s="58"/>
      <c r="HM326" s="58"/>
      <c r="HN326" s="58"/>
      <c r="HO326" s="58"/>
      <c r="HP326" s="58"/>
      <c r="HQ326" s="58"/>
      <c r="HR326" s="58"/>
      <c r="HS326" s="58"/>
      <c r="HT326" s="58"/>
      <c r="HU326" s="58"/>
      <c r="HV326" s="58"/>
      <c r="HW326" s="58"/>
      <c r="HX326" s="58"/>
      <c r="HY326" s="58"/>
      <c r="HZ326" s="58"/>
      <c r="IA326" s="58"/>
      <c r="IB326" s="58"/>
      <c r="IC326" s="58"/>
      <c r="ID326" s="58"/>
      <c r="IE326" s="58"/>
      <c r="IF326" s="58"/>
      <c r="IG326" s="58"/>
      <c r="IH326" s="58"/>
      <c r="II326" s="58"/>
      <c r="IJ326" s="58"/>
      <c r="IK326" s="58"/>
      <c r="IL326" s="58"/>
      <c r="IM326" s="58"/>
      <c r="IN326" s="58"/>
      <c r="IO326" s="58"/>
      <c r="IP326" s="58"/>
      <c r="IQ326" s="58"/>
      <c r="IR326" s="58"/>
      <c r="IS326" s="58"/>
      <c r="IT326" s="58"/>
      <c r="IU326" s="58"/>
    </row>
    <row r="327" spans="1:255" s="840" customFormat="1">
      <c r="A327" s="78" t="s">
        <v>545</v>
      </c>
      <c r="B327" s="58">
        <v>6.0000000000000001E-3</v>
      </c>
      <c r="C327" s="58">
        <v>8.0000000000000002E-3</v>
      </c>
      <c r="D327" s="58">
        <v>8.0000000000000002E-3</v>
      </c>
      <c r="E327" s="58">
        <v>7.0000000000000001E-3</v>
      </c>
      <c r="F327" s="58">
        <v>6.0000000000000001E-3</v>
      </c>
      <c r="G327" s="58">
        <v>6.0000000000000001E-3</v>
      </c>
      <c r="H327" s="58">
        <v>6.0000000000000001E-3</v>
      </c>
      <c r="I327" s="58">
        <v>7.0000000000000001E-3</v>
      </c>
      <c r="J327" s="58">
        <v>1.2E-2</v>
      </c>
      <c r="K327" s="58">
        <v>1.4999999999999999E-2</v>
      </c>
      <c r="L327" s="58">
        <v>1.2999999999999999E-2</v>
      </c>
      <c r="M327" s="58">
        <v>1.4999999999999999E-2</v>
      </c>
      <c r="N327" s="58">
        <v>1.6E-2</v>
      </c>
      <c r="O327" s="58">
        <v>1.9E-2</v>
      </c>
      <c r="P327" s="58">
        <v>2.5000000000000001E-2</v>
      </c>
      <c r="Q327" s="58">
        <v>2.3E-2</v>
      </c>
      <c r="R327" s="58">
        <v>2.5000000000000001E-2</v>
      </c>
      <c r="S327" s="58">
        <v>2.4E-2</v>
      </c>
      <c r="T327" s="58">
        <v>2.3E-2</v>
      </c>
      <c r="U327" s="58">
        <v>2.5999999999999999E-2</v>
      </c>
      <c r="V327" s="58">
        <v>2.7E-2</v>
      </c>
      <c r="W327" s="58">
        <v>2.7E-2</v>
      </c>
      <c r="X327" s="58">
        <v>2.8000000000000001E-2</v>
      </c>
      <c r="Y327" s="58">
        <v>0.03</v>
      </c>
      <c r="Z327" s="58">
        <v>0.03</v>
      </c>
      <c r="AA327" s="58">
        <v>3.3000000000000002E-2</v>
      </c>
      <c r="AB327" s="58">
        <v>3.4000000000000002E-2</v>
      </c>
      <c r="AC327" s="58">
        <v>3.9E-2</v>
      </c>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58"/>
      <c r="BG327" s="58"/>
      <c r="BH327" s="58"/>
      <c r="BI327" s="58"/>
      <c r="BJ327" s="58"/>
      <c r="BK327" s="58"/>
      <c r="BL327" s="58"/>
      <c r="BM327" s="58"/>
      <c r="BN327" s="58"/>
      <c r="BO327" s="58"/>
      <c r="BP327" s="58"/>
      <c r="BQ327" s="58"/>
      <c r="BR327" s="58"/>
      <c r="BS327" s="58"/>
      <c r="BT327" s="58"/>
      <c r="BU327" s="58"/>
      <c r="BV327" s="58"/>
      <c r="BW327" s="58"/>
      <c r="BX327" s="58"/>
      <c r="BY327" s="58"/>
      <c r="BZ327" s="58"/>
      <c r="CA327" s="58"/>
      <c r="CB327" s="58"/>
      <c r="CC327" s="58"/>
      <c r="CD327" s="58"/>
      <c r="CE327" s="58"/>
      <c r="CF327" s="58"/>
      <c r="CG327" s="58"/>
      <c r="CH327" s="58"/>
      <c r="CI327" s="58"/>
      <c r="CJ327" s="58"/>
      <c r="CK327" s="58"/>
      <c r="CL327" s="58"/>
      <c r="CM327" s="58"/>
      <c r="CN327" s="58"/>
      <c r="CO327" s="58"/>
      <c r="CP327" s="58"/>
      <c r="CQ327" s="58"/>
      <c r="CR327" s="58"/>
      <c r="CS327" s="58"/>
      <c r="CT327" s="58"/>
      <c r="CU327" s="58"/>
      <c r="CV327" s="58"/>
      <c r="CW327" s="58"/>
      <c r="CX327" s="58"/>
      <c r="CY327" s="58"/>
      <c r="CZ327" s="58"/>
      <c r="DA327" s="58"/>
      <c r="DB327" s="58"/>
      <c r="DC327" s="58"/>
      <c r="DD327" s="58"/>
      <c r="DE327" s="58"/>
      <c r="DF327" s="58"/>
      <c r="DG327" s="58"/>
      <c r="DH327" s="58"/>
      <c r="DI327" s="58"/>
      <c r="DJ327" s="58"/>
      <c r="DK327" s="58"/>
      <c r="DL327" s="58"/>
      <c r="DM327" s="58"/>
      <c r="DN327" s="58"/>
      <c r="DO327" s="58"/>
      <c r="DP327" s="58"/>
      <c r="DQ327" s="58"/>
      <c r="DR327" s="58"/>
      <c r="DS327" s="58"/>
      <c r="DT327" s="58"/>
      <c r="DU327" s="58"/>
      <c r="DV327" s="58"/>
      <c r="DW327" s="58"/>
      <c r="DX327" s="58"/>
      <c r="DY327" s="58"/>
      <c r="DZ327" s="58"/>
      <c r="EA327" s="58"/>
      <c r="EB327" s="58"/>
      <c r="EC327" s="58"/>
      <c r="ED327" s="58"/>
      <c r="EE327" s="58"/>
      <c r="EF327" s="58"/>
      <c r="EG327" s="58"/>
      <c r="EH327" s="58"/>
      <c r="EI327" s="58"/>
      <c r="EJ327" s="58"/>
      <c r="EK327" s="58"/>
      <c r="EL327" s="58"/>
      <c r="EM327" s="58"/>
      <c r="EN327" s="58"/>
      <c r="EO327" s="58"/>
      <c r="EP327" s="58"/>
      <c r="EQ327" s="58"/>
      <c r="ER327" s="58"/>
      <c r="ES327" s="58"/>
      <c r="ET327" s="58"/>
      <c r="EU327" s="58"/>
      <c r="EV327" s="58"/>
      <c r="EW327" s="58"/>
      <c r="EX327" s="58"/>
      <c r="EY327" s="58"/>
      <c r="EZ327" s="58"/>
      <c r="FA327" s="58"/>
      <c r="FB327" s="58"/>
      <c r="FC327" s="58"/>
      <c r="FD327" s="58"/>
      <c r="FE327" s="58"/>
      <c r="FF327" s="58"/>
      <c r="FG327" s="58"/>
      <c r="FH327" s="58"/>
      <c r="FI327" s="58"/>
      <c r="FJ327" s="58"/>
      <c r="FK327" s="58"/>
      <c r="FL327" s="58"/>
      <c r="FM327" s="58"/>
      <c r="FN327" s="58"/>
      <c r="FO327" s="58"/>
      <c r="FP327" s="58"/>
      <c r="FQ327" s="58"/>
      <c r="FR327" s="58"/>
      <c r="FS327" s="58"/>
      <c r="FT327" s="58"/>
      <c r="FU327" s="58"/>
      <c r="FV327" s="58"/>
      <c r="FW327" s="58"/>
      <c r="FX327" s="58"/>
      <c r="FY327" s="58"/>
      <c r="FZ327" s="58"/>
      <c r="GA327" s="58"/>
      <c r="GB327" s="58"/>
      <c r="GC327" s="58"/>
      <c r="GD327" s="58"/>
      <c r="GE327" s="58"/>
      <c r="GF327" s="58"/>
      <c r="GG327" s="58"/>
      <c r="GH327" s="58"/>
      <c r="GI327" s="58"/>
      <c r="GJ327" s="58"/>
      <c r="GK327" s="58"/>
      <c r="GL327" s="58"/>
      <c r="GM327" s="58"/>
      <c r="GN327" s="58"/>
      <c r="GO327" s="58"/>
      <c r="GP327" s="58"/>
      <c r="GQ327" s="58"/>
      <c r="GR327" s="58"/>
      <c r="GS327" s="58"/>
      <c r="GT327" s="58"/>
      <c r="GU327" s="58"/>
      <c r="GV327" s="58"/>
      <c r="GW327" s="58"/>
      <c r="GX327" s="58"/>
      <c r="GY327" s="58"/>
      <c r="GZ327" s="58"/>
      <c r="HA327" s="58"/>
      <c r="HB327" s="58"/>
      <c r="HC327" s="58"/>
      <c r="HD327" s="58"/>
      <c r="HE327" s="58"/>
      <c r="HF327" s="58"/>
      <c r="HG327" s="58"/>
      <c r="HH327" s="58"/>
      <c r="HI327" s="58"/>
      <c r="HJ327" s="58"/>
      <c r="HK327" s="58"/>
      <c r="HL327" s="58"/>
      <c r="HM327" s="58"/>
      <c r="HN327" s="58"/>
      <c r="HO327" s="58"/>
      <c r="HP327" s="58"/>
      <c r="HQ327" s="58"/>
      <c r="HR327" s="58"/>
      <c r="HS327" s="58"/>
      <c r="HT327" s="58"/>
      <c r="HU327" s="58"/>
      <c r="HV327" s="58"/>
      <c r="HW327" s="58"/>
      <c r="HX327" s="58"/>
      <c r="HY327" s="58"/>
      <c r="HZ327" s="58"/>
      <c r="IA327" s="58"/>
      <c r="IB327" s="58"/>
      <c r="IC327" s="58"/>
      <c r="ID327" s="58"/>
      <c r="IE327" s="58"/>
      <c r="IF327" s="58"/>
      <c r="IG327" s="58"/>
      <c r="IH327" s="58"/>
      <c r="II327" s="58"/>
      <c r="IJ327" s="58"/>
      <c r="IK327" s="58"/>
      <c r="IL327" s="58"/>
      <c r="IM327" s="58"/>
      <c r="IN327" s="58"/>
      <c r="IO327" s="58"/>
      <c r="IP327" s="58"/>
      <c r="IQ327" s="58"/>
      <c r="IR327" s="58"/>
      <c r="IS327" s="58"/>
      <c r="IT327" s="58"/>
      <c r="IU327" s="58"/>
    </row>
    <row r="328" spans="1:255" s="840" customFormat="1">
      <c r="A328" s="78" t="s">
        <v>546</v>
      </c>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8"/>
      <c r="CY328" s="58"/>
      <c r="CZ328" s="58"/>
      <c r="DA328" s="58"/>
      <c r="DB328" s="58"/>
      <c r="DC328" s="58"/>
      <c r="DD328" s="58"/>
      <c r="DE328" s="58"/>
      <c r="DF328" s="58"/>
      <c r="DG328" s="58"/>
      <c r="DH328" s="58"/>
      <c r="DI328" s="58"/>
      <c r="DJ328" s="58"/>
      <c r="DK328" s="58"/>
      <c r="DL328" s="58"/>
      <c r="DM328" s="58"/>
      <c r="DN328" s="58"/>
      <c r="DO328" s="58"/>
      <c r="DP328" s="58"/>
      <c r="DQ328" s="58"/>
      <c r="DR328" s="58"/>
      <c r="DS328" s="58"/>
      <c r="DT328" s="58"/>
      <c r="DU328" s="58"/>
      <c r="DV328" s="58"/>
      <c r="DW328" s="58"/>
      <c r="DX328" s="58"/>
      <c r="DY328" s="58"/>
      <c r="DZ328" s="58"/>
      <c r="EA328" s="58"/>
      <c r="EB328" s="58"/>
      <c r="EC328" s="58"/>
      <c r="ED328" s="58"/>
      <c r="EE328" s="58"/>
      <c r="EF328" s="58"/>
      <c r="EG328" s="58"/>
      <c r="EH328" s="58"/>
      <c r="EI328" s="58"/>
      <c r="EJ328" s="58"/>
      <c r="EK328" s="58"/>
      <c r="EL328" s="58"/>
      <c r="EM328" s="58"/>
      <c r="EN328" s="58"/>
      <c r="EO328" s="58"/>
      <c r="EP328" s="58"/>
      <c r="EQ328" s="58"/>
      <c r="ER328" s="58"/>
      <c r="ES328" s="58"/>
      <c r="ET328" s="58"/>
      <c r="EU328" s="58"/>
      <c r="EV328" s="58"/>
      <c r="EW328" s="58"/>
      <c r="EX328" s="58"/>
      <c r="EY328" s="58"/>
      <c r="EZ328" s="58"/>
      <c r="FA328" s="58"/>
      <c r="FB328" s="58"/>
      <c r="FC328" s="58"/>
      <c r="FD328" s="58"/>
      <c r="FE328" s="58"/>
      <c r="FF328" s="58"/>
      <c r="FG328" s="58"/>
      <c r="FH328" s="58"/>
      <c r="FI328" s="58"/>
      <c r="FJ328" s="58"/>
      <c r="FK328" s="58"/>
      <c r="FL328" s="58"/>
      <c r="FM328" s="58"/>
      <c r="FN328" s="58"/>
      <c r="FO328" s="58"/>
      <c r="FP328" s="58"/>
      <c r="FQ328" s="58"/>
      <c r="FR328" s="58"/>
      <c r="FS328" s="58"/>
      <c r="FT328" s="58"/>
      <c r="FU328" s="58"/>
      <c r="FV328" s="58"/>
      <c r="FW328" s="58"/>
      <c r="FX328" s="58"/>
      <c r="FY328" s="58"/>
      <c r="FZ328" s="58"/>
      <c r="GA328" s="58"/>
      <c r="GB328" s="58"/>
      <c r="GC328" s="58"/>
      <c r="GD328" s="58"/>
      <c r="GE328" s="58"/>
      <c r="GF328" s="58"/>
      <c r="GG328" s="58"/>
      <c r="GH328" s="58"/>
      <c r="GI328" s="58"/>
      <c r="GJ328" s="58"/>
      <c r="GK328" s="58"/>
      <c r="GL328" s="58"/>
      <c r="GM328" s="58"/>
      <c r="GN328" s="58"/>
      <c r="GO328" s="58"/>
      <c r="GP328" s="58"/>
      <c r="GQ328" s="58"/>
      <c r="GR328" s="58"/>
      <c r="GS328" s="58"/>
      <c r="GT328" s="58"/>
      <c r="GU328" s="58"/>
      <c r="GV328" s="58"/>
      <c r="GW328" s="58"/>
      <c r="GX328" s="58"/>
      <c r="GY328" s="58"/>
      <c r="GZ328" s="58"/>
      <c r="HA328" s="58"/>
      <c r="HB328" s="58"/>
      <c r="HC328" s="58"/>
      <c r="HD328" s="58"/>
      <c r="HE328" s="58"/>
      <c r="HF328" s="58"/>
      <c r="HG328" s="58"/>
      <c r="HH328" s="58"/>
      <c r="HI328" s="58"/>
      <c r="HJ328" s="58"/>
      <c r="HK328" s="58"/>
      <c r="HL328" s="58"/>
      <c r="HM328" s="58"/>
      <c r="HN328" s="58"/>
      <c r="HO328" s="58"/>
      <c r="HP328" s="58"/>
      <c r="HQ328" s="58"/>
      <c r="HR328" s="58"/>
      <c r="HS328" s="58"/>
      <c r="HT328" s="58"/>
      <c r="HU328" s="58"/>
      <c r="HV328" s="58"/>
      <c r="HW328" s="58"/>
      <c r="HX328" s="58"/>
      <c r="HY328" s="58"/>
      <c r="HZ328" s="58"/>
      <c r="IA328" s="58"/>
      <c r="IB328" s="58"/>
      <c r="IC328" s="58"/>
      <c r="ID328" s="58"/>
      <c r="IE328" s="58"/>
      <c r="IF328" s="58"/>
      <c r="IG328" s="58"/>
      <c r="IH328" s="58"/>
      <c r="II328" s="58"/>
      <c r="IJ328" s="58"/>
      <c r="IK328" s="58"/>
      <c r="IL328" s="58"/>
      <c r="IM328" s="58"/>
      <c r="IN328" s="58"/>
      <c r="IO328" s="58"/>
      <c r="IP328" s="58"/>
      <c r="IQ328" s="58"/>
      <c r="IR328" s="58"/>
      <c r="IS328" s="58"/>
      <c r="IT328" s="58"/>
      <c r="IU328" s="58"/>
    </row>
    <row r="329" spans="1:255" s="840" customFormat="1">
      <c r="A329" s="78" t="s">
        <v>547</v>
      </c>
      <c r="B329" s="58">
        <v>8.0000000000000002E-3</v>
      </c>
      <c r="C329" s="58">
        <v>1.0999999999999999E-2</v>
      </c>
      <c r="D329" s="58">
        <v>1.0999999999999999E-2</v>
      </c>
      <c r="E329" s="58">
        <v>8.9999999999999993E-3</v>
      </c>
      <c r="F329" s="58">
        <v>7.0000000000000001E-3</v>
      </c>
      <c r="G329" s="58">
        <v>8.0000000000000002E-3</v>
      </c>
      <c r="H329" s="58">
        <v>8.0000000000000002E-3</v>
      </c>
      <c r="I329" s="58">
        <v>8.0000000000000002E-3</v>
      </c>
      <c r="J329" s="58">
        <v>1.4999999999999999E-2</v>
      </c>
      <c r="K329" s="58">
        <v>1.7999999999999999E-2</v>
      </c>
      <c r="L329" s="58">
        <v>1.7999999999999999E-2</v>
      </c>
      <c r="M329" s="58">
        <v>1.9E-2</v>
      </c>
      <c r="N329" s="58">
        <v>2.1000000000000001E-2</v>
      </c>
      <c r="O329" s="58">
        <v>2.4E-2</v>
      </c>
      <c r="P329" s="58">
        <v>3.5999999999999997E-2</v>
      </c>
      <c r="Q329" s="58">
        <v>3.4000000000000002E-2</v>
      </c>
      <c r="R329" s="58">
        <v>3.6999999999999998E-2</v>
      </c>
      <c r="S329" s="58">
        <v>3.5999999999999997E-2</v>
      </c>
      <c r="T329" s="58">
        <v>0.04</v>
      </c>
      <c r="U329" s="58">
        <v>4.4999999999999998E-2</v>
      </c>
      <c r="V329" s="58">
        <v>4.4999999999999998E-2</v>
      </c>
      <c r="W329" s="58">
        <v>4.5999999999999999E-2</v>
      </c>
      <c r="X329" s="58">
        <v>4.5999999999999999E-2</v>
      </c>
      <c r="Y329" s="58">
        <v>4.4999999999999998E-2</v>
      </c>
      <c r="Z329" s="58">
        <v>4.4999999999999998E-2</v>
      </c>
      <c r="AA329" s="58">
        <v>4.5999999999999999E-2</v>
      </c>
      <c r="AB329" s="58">
        <v>4.5999999999999999E-2</v>
      </c>
      <c r="AC329" s="58">
        <v>4.7E-2</v>
      </c>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8"/>
      <c r="CY329" s="58"/>
      <c r="CZ329" s="58"/>
      <c r="DA329" s="58"/>
      <c r="DB329" s="58"/>
      <c r="DC329" s="58"/>
      <c r="DD329" s="58"/>
      <c r="DE329" s="58"/>
      <c r="DF329" s="58"/>
      <c r="DG329" s="58"/>
      <c r="DH329" s="58"/>
      <c r="DI329" s="58"/>
      <c r="DJ329" s="58"/>
      <c r="DK329" s="58"/>
      <c r="DL329" s="58"/>
      <c r="DM329" s="58"/>
      <c r="DN329" s="58"/>
      <c r="DO329" s="58"/>
      <c r="DP329" s="58"/>
      <c r="DQ329" s="58"/>
      <c r="DR329" s="58"/>
      <c r="DS329" s="58"/>
      <c r="DT329" s="58"/>
      <c r="DU329" s="58"/>
      <c r="DV329" s="58"/>
      <c r="DW329" s="58"/>
      <c r="DX329" s="58"/>
      <c r="DY329" s="58"/>
      <c r="DZ329" s="58"/>
      <c r="EA329" s="58"/>
      <c r="EB329" s="58"/>
      <c r="EC329" s="58"/>
      <c r="ED329" s="58"/>
      <c r="EE329" s="58"/>
      <c r="EF329" s="58"/>
      <c r="EG329" s="58"/>
      <c r="EH329" s="58"/>
      <c r="EI329" s="58"/>
      <c r="EJ329" s="58"/>
      <c r="EK329" s="58"/>
      <c r="EL329" s="58"/>
      <c r="EM329" s="58"/>
      <c r="EN329" s="58"/>
      <c r="EO329" s="58"/>
      <c r="EP329" s="58"/>
      <c r="EQ329" s="58"/>
      <c r="ER329" s="58"/>
      <c r="ES329" s="58"/>
      <c r="ET329" s="58"/>
      <c r="EU329" s="58"/>
      <c r="EV329" s="58"/>
      <c r="EW329" s="58"/>
      <c r="EX329" s="58"/>
      <c r="EY329" s="58"/>
      <c r="EZ329" s="58"/>
      <c r="FA329" s="58"/>
      <c r="FB329" s="58"/>
      <c r="FC329" s="58"/>
      <c r="FD329" s="58"/>
      <c r="FE329" s="58"/>
      <c r="FF329" s="58"/>
      <c r="FG329" s="58"/>
      <c r="FH329" s="58"/>
      <c r="FI329" s="58"/>
      <c r="FJ329" s="58"/>
      <c r="FK329" s="58"/>
      <c r="FL329" s="58"/>
      <c r="FM329" s="58"/>
      <c r="FN329" s="58"/>
      <c r="FO329" s="58"/>
      <c r="FP329" s="58"/>
      <c r="FQ329" s="58"/>
      <c r="FR329" s="58"/>
      <c r="FS329" s="58"/>
      <c r="FT329" s="58"/>
      <c r="FU329" s="58"/>
      <c r="FV329" s="58"/>
      <c r="FW329" s="58"/>
      <c r="FX329" s="58"/>
      <c r="FY329" s="58"/>
      <c r="FZ329" s="58"/>
      <c r="GA329" s="58"/>
      <c r="GB329" s="58"/>
      <c r="GC329" s="58"/>
      <c r="GD329" s="58"/>
      <c r="GE329" s="58"/>
      <c r="GF329" s="58"/>
      <c r="GG329" s="58"/>
      <c r="GH329" s="58"/>
      <c r="GI329" s="58"/>
      <c r="GJ329" s="58"/>
      <c r="GK329" s="58"/>
      <c r="GL329" s="58"/>
      <c r="GM329" s="58"/>
      <c r="GN329" s="58"/>
      <c r="GO329" s="58"/>
      <c r="GP329" s="58"/>
      <c r="GQ329" s="58"/>
      <c r="GR329" s="58"/>
      <c r="GS329" s="58"/>
      <c r="GT329" s="58"/>
      <c r="GU329" s="58"/>
      <c r="GV329" s="58"/>
      <c r="GW329" s="58"/>
      <c r="GX329" s="58"/>
      <c r="GY329" s="58"/>
      <c r="GZ329" s="58"/>
      <c r="HA329" s="58"/>
      <c r="HB329" s="58"/>
      <c r="HC329" s="58"/>
      <c r="HD329" s="58"/>
      <c r="HE329" s="58"/>
      <c r="HF329" s="58"/>
      <c r="HG329" s="58"/>
      <c r="HH329" s="58"/>
      <c r="HI329" s="58"/>
      <c r="HJ329" s="58"/>
      <c r="HK329" s="58"/>
      <c r="HL329" s="58"/>
      <c r="HM329" s="58"/>
      <c r="HN329" s="58"/>
      <c r="HO329" s="58"/>
      <c r="HP329" s="58"/>
      <c r="HQ329" s="58"/>
      <c r="HR329" s="58"/>
      <c r="HS329" s="58"/>
      <c r="HT329" s="58"/>
      <c r="HU329" s="58"/>
      <c r="HV329" s="58"/>
      <c r="HW329" s="58"/>
      <c r="HX329" s="58"/>
      <c r="HY329" s="58"/>
      <c r="HZ329" s="58"/>
      <c r="IA329" s="58"/>
      <c r="IB329" s="58"/>
      <c r="IC329" s="58"/>
      <c r="ID329" s="58"/>
      <c r="IE329" s="58"/>
      <c r="IF329" s="58"/>
      <c r="IG329" s="58"/>
      <c r="IH329" s="58"/>
      <c r="II329" s="58"/>
      <c r="IJ329" s="58"/>
      <c r="IK329" s="58"/>
      <c r="IL329" s="58"/>
      <c r="IM329" s="58"/>
      <c r="IN329" s="58"/>
      <c r="IO329" s="58"/>
      <c r="IP329" s="58"/>
      <c r="IQ329" s="58"/>
      <c r="IR329" s="58"/>
      <c r="IS329" s="58"/>
      <c r="IT329" s="58"/>
      <c r="IU329" s="58"/>
    </row>
    <row r="330" spans="1:255" s="840" customFormat="1">
      <c r="A330" s="78" t="s">
        <v>112</v>
      </c>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58"/>
      <c r="BG330" s="58"/>
      <c r="BH330" s="58"/>
      <c r="BI330" s="58"/>
      <c r="BJ330" s="58"/>
      <c r="BK330" s="58"/>
      <c r="BL330" s="58"/>
      <c r="BM330" s="58"/>
      <c r="BN330" s="58"/>
      <c r="BO330" s="58"/>
      <c r="BP330" s="58"/>
      <c r="BQ330" s="58"/>
      <c r="BR330" s="58"/>
      <c r="BS330" s="58"/>
      <c r="BT330" s="58"/>
      <c r="BU330" s="58"/>
      <c r="BV330" s="58"/>
      <c r="BW330" s="58"/>
      <c r="BX330" s="58"/>
      <c r="BY330" s="58"/>
      <c r="BZ330" s="58"/>
      <c r="CA330" s="58"/>
      <c r="CB330" s="58"/>
      <c r="CC330" s="58"/>
      <c r="CD330" s="58"/>
      <c r="CE330" s="58"/>
      <c r="CF330" s="58"/>
      <c r="CG330" s="58"/>
      <c r="CH330" s="58"/>
      <c r="CI330" s="58"/>
      <c r="CJ330" s="58"/>
      <c r="CK330" s="58"/>
      <c r="CL330" s="58"/>
      <c r="CM330" s="58"/>
      <c r="CN330" s="58"/>
      <c r="CO330" s="58"/>
      <c r="CP330" s="58"/>
      <c r="CQ330" s="58"/>
      <c r="CR330" s="58"/>
      <c r="CS330" s="58"/>
      <c r="CT330" s="58"/>
      <c r="CU330" s="58"/>
      <c r="CV330" s="58"/>
      <c r="CW330" s="58"/>
      <c r="CX330" s="58"/>
      <c r="CY330" s="58"/>
      <c r="CZ330" s="58"/>
      <c r="DA330" s="58"/>
      <c r="DB330" s="58"/>
      <c r="DC330" s="58"/>
      <c r="DD330" s="58"/>
      <c r="DE330" s="58"/>
      <c r="DF330" s="58"/>
      <c r="DG330" s="58"/>
      <c r="DH330" s="58"/>
      <c r="DI330" s="58"/>
      <c r="DJ330" s="58"/>
      <c r="DK330" s="58"/>
      <c r="DL330" s="58"/>
      <c r="DM330" s="58"/>
      <c r="DN330" s="58"/>
      <c r="DO330" s="58"/>
      <c r="DP330" s="58"/>
      <c r="DQ330" s="58"/>
      <c r="DR330" s="58"/>
      <c r="DS330" s="58"/>
      <c r="DT330" s="58"/>
      <c r="DU330" s="58"/>
      <c r="DV330" s="58"/>
      <c r="DW330" s="58"/>
      <c r="DX330" s="58"/>
      <c r="DY330" s="58"/>
      <c r="DZ330" s="58"/>
      <c r="EA330" s="58"/>
      <c r="EB330" s="58"/>
      <c r="EC330" s="58"/>
      <c r="ED330" s="58"/>
      <c r="EE330" s="58"/>
      <c r="EF330" s="58"/>
      <c r="EG330" s="58"/>
      <c r="EH330" s="58"/>
      <c r="EI330" s="58"/>
      <c r="EJ330" s="58"/>
      <c r="EK330" s="58"/>
      <c r="EL330" s="58"/>
      <c r="EM330" s="58"/>
      <c r="EN330" s="58"/>
      <c r="EO330" s="58"/>
      <c r="EP330" s="58"/>
      <c r="EQ330" s="58"/>
      <c r="ER330" s="58"/>
      <c r="ES330" s="58"/>
      <c r="ET330" s="58"/>
      <c r="EU330" s="58"/>
      <c r="EV330" s="58"/>
      <c r="EW330" s="58"/>
      <c r="EX330" s="58"/>
      <c r="EY330" s="58"/>
      <c r="EZ330" s="58"/>
      <c r="FA330" s="58"/>
      <c r="FB330" s="58"/>
      <c r="FC330" s="58"/>
      <c r="FD330" s="58"/>
      <c r="FE330" s="58"/>
      <c r="FF330" s="58"/>
      <c r="FG330" s="58"/>
      <c r="FH330" s="58"/>
      <c r="FI330" s="58"/>
      <c r="FJ330" s="58"/>
      <c r="FK330" s="58"/>
      <c r="FL330" s="58"/>
      <c r="FM330" s="58"/>
      <c r="FN330" s="58"/>
      <c r="FO330" s="58"/>
      <c r="FP330" s="58"/>
      <c r="FQ330" s="58"/>
      <c r="FR330" s="58"/>
      <c r="FS330" s="58"/>
      <c r="FT330" s="58"/>
      <c r="FU330" s="58"/>
      <c r="FV330" s="58"/>
      <c r="FW330" s="58"/>
      <c r="FX330" s="58"/>
      <c r="FY330" s="58"/>
      <c r="FZ330" s="58"/>
      <c r="GA330" s="58"/>
      <c r="GB330" s="58"/>
      <c r="GC330" s="58"/>
      <c r="GD330" s="58"/>
      <c r="GE330" s="58"/>
      <c r="GF330" s="58"/>
      <c r="GG330" s="58"/>
      <c r="GH330" s="58"/>
      <c r="GI330" s="58"/>
      <c r="GJ330" s="58"/>
      <c r="GK330" s="58"/>
      <c r="GL330" s="58"/>
      <c r="GM330" s="58"/>
      <c r="GN330" s="58"/>
      <c r="GO330" s="58"/>
      <c r="GP330" s="58"/>
      <c r="GQ330" s="58"/>
      <c r="GR330" s="58"/>
      <c r="GS330" s="58"/>
      <c r="GT330" s="58"/>
      <c r="GU330" s="58"/>
      <c r="GV330" s="58"/>
      <c r="GW330" s="58"/>
      <c r="GX330" s="58"/>
      <c r="GY330" s="58"/>
      <c r="GZ330" s="58"/>
      <c r="HA330" s="58"/>
      <c r="HB330" s="58"/>
      <c r="HC330" s="58"/>
      <c r="HD330" s="58"/>
      <c r="HE330" s="58"/>
      <c r="HF330" s="58"/>
      <c r="HG330" s="58"/>
      <c r="HH330" s="58"/>
      <c r="HI330" s="58"/>
      <c r="HJ330" s="58"/>
      <c r="HK330" s="58"/>
      <c r="HL330" s="58"/>
      <c r="HM330" s="58"/>
      <c r="HN330" s="58"/>
      <c r="HO330" s="58"/>
      <c r="HP330" s="58"/>
      <c r="HQ330" s="58"/>
      <c r="HR330" s="58"/>
      <c r="HS330" s="58"/>
      <c r="HT330" s="58"/>
      <c r="HU330" s="58"/>
      <c r="HV330" s="58"/>
      <c r="HW330" s="58"/>
      <c r="HX330" s="58"/>
      <c r="HY330" s="58"/>
      <c r="HZ330" s="58"/>
      <c r="IA330" s="58"/>
      <c r="IB330" s="58"/>
      <c r="IC330" s="58"/>
      <c r="ID330" s="58"/>
      <c r="IE330" s="58"/>
      <c r="IF330" s="58"/>
      <c r="IG330" s="58"/>
      <c r="IH330" s="58"/>
      <c r="II330" s="58"/>
      <c r="IJ330" s="58"/>
      <c r="IK330" s="58"/>
      <c r="IL330" s="58"/>
      <c r="IM330" s="58"/>
      <c r="IN330" s="58"/>
      <c r="IO330" s="58"/>
      <c r="IP330" s="58"/>
      <c r="IQ330" s="58"/>
      <c r="IR330" s="58"/>
      <c r="IS330" s="58"/>
      <c r="IT330" s="58"/>
      <c r="IU330" s="58"/>
    </row>
    <row r="331" spans="1:255" s="840" customFormat="1">
      <c r="A331" s="78" t="s">
        <v>184</v>
      </c>
      <c r="B331" s="58">
        <v>4.6929999999999996</v>
      </c>
      <c r="C331" s="58">
        <v>4.8239999999999998</v>
      </c>
      <c r="D331" s="58">
        <v>5.4610000000000003</v>
      </c>
      <c r="E331" s="58">
        <v>5.734</v>
      </c>
      <c r="F331" s="58">
        <v>5.6360000000000001</v>
      </c>
      <c r="G331" s="58">
        <v>7.0839999999999996</v>
      </c>
      <c r="H331" s="58">
        <v>8.1760000000000002</v>
      </c>
      <c r="I331" s="58">
        <v>9.5869999999999997</v>
      </c>
      <c r="J331" s="58">
        <v>10.362</v>
      </c>
      <c r="K331" s="58">
        <v>11.444000000000001</v>
      </c>
      <c r="L331" s="58">
        <v>11.728999999999999</v>
      </c>
      <c r="M331" s="58">
        <v>12.321999999999999</v>
      </c>
      <c r="N331" s="58">
        <v>13.497999999999999</v>
      </c>
      <c r="O331" s="58">
        <v>14.242000000000001</v>
      </c>
      <c r="P331" s="58">
        <v>14.018000000000001</v>
      </c>
      <c r="Q331" s="58">
        <v>13.510999999999999</v>
      </c>
      <c r="R331" s="58">
        <v>13.744999999999999</v>
      </c>
      <c r="S331" s="58">
        <v>13.93</v>
      </c>
      <c r="T331" s="58">
        <v>14.102</v>
      </c>
      <c r="U331" s="58">
        <v>14.023</v>
      </c>
      <c r="V331" s="58">
        <v>14.273999999999999</v>
      </c>
      <c r="W331" s="58">
        <v>13.983000000000001</v>
      </c>
      <c r="X331" s="58">
        <v>13.586</v>
      </c>
      <c r="Y331" s="58">
        <v>13.625</v>
      </c>
      <c r="Z331" s="58">
        <v>13.823</v>
      </c>
      <c r="AA331" s="58">
        <v>14.153</v>
      </c>
      <c r="AB331" s="58">
        <v>14.45</v>
      </c>
      <c r="AC331" s="58">
        <v>14.031000000000001</v>
      </c>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Q331" s="58"/>
      <c r="BR331" s="58"/>
      <c r="BS331" s="58"/>
      <c r="BT331" s="58"/>
      <c r="BU331" s="58"/>
      <c r="BV331" s="58"/>
      <c r="BW331" s="58"/>
      <c r="BX331" s="58"/>
      <c r="BY331" s="58"/>
      <c r="BZ331" s="58"/>
      <c r="CA331" s="58"/>
      <c r="CB331" s="58"/>
      <c r="CC331" s="58"/>
      <c r="CD331" s="58"/>
      <c r="CE331" s="58"/>
      <c r="CF331" s="58"/>
      <c r="CG331" s="58"/>
      <c r="CH331" s="58"/>
      <c r="CI331" s="58"/>
      <c r="CJ331" s="58"/>
      <c r="CK331" s="58"/>
      <c r="CL331" s="58"/>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58"/>
      <c r="EV331" s="58"/>
      <c r="EW331" s="58"/>
      <c r="EX331" s="58"/>
      <c r="EY331" s="58"/>
      <c r="EZ331" s="58"/>
      <c r="FA331" s="58"/>
      <c r="FB331" s="58"/>
      <c r="FC331" s="58"/>
      <c r="FD331" s="58"/>
      <c r="FE331" s="58"/>
      <c r="FF331" s="58"/>
      <c r="FG331" s="58"/>
      <c r="FH331" s="58"/>
      <c r="FI331" s="58"/>
      <c r="FJ331" s="58"/>
      <c r="FK331" s="58"/>
      <c r="FL331" s="58"/>
      <c r="FM331" s="58"/>
      <c r="FN331" s="58"/>
      <c r="FO331" s="58"/>
      <c r="FP331" s="58"/>
      <c r="FQ331" s="58"/>
      <c r="FR331" s="58"/>
      <c r="FS331" s="58"/>
      <c r="FT331" s="58"/>
      <c r="FU331" s="58"/>
      <c r="FV331" s="58"/>
      <c r="FW331" s="58"/>
      <c r="FX331" s="58"/>
      <c r="FY331" s="58"/>
      <c r="FZ331" s="58"/>
      <c r="GA331" s="58"/>
      <c r="GB331" s="58"/>
      <c r="GC331" s="58"/>
      <c r="GD331" s="58"/>
      <c r="GE331" s="58"/>
      <c r="GF331" s="58"/>
      <c r="GG331" s="58"/>
      <c r="GH331" s="58"/>
      <c r="GI331" s="58"/>
      <c r="GJ331" s="58"/>
      <c r="GK331" s="58"/>
      <c r="GL331" s="58"/>
      <c r="GM331" s="58"/>
      <c r="GN331" s="58"/>
      <c r="GO331" s="58"/>
      <c r="GP331" s="58"/>
      <c r="GQ331" s="58"/>
      <c r="GR331" s="58"/>
      <c r="GS331" s="58"/>
      <c r="GT331" s="58"/>
      <c r="GU331" s="58"/>
      <c r="GV331" s="58"/>
      <c r="GW331" s="58"/>
      <c r="GX331" s="58"/>
      <c r="GY331" s="58"/>
      <c r="GZ331" s="58"/>
      <c r="HA331" s="58"/>
      <c r="HB331" s="58"/>
      <c r="HC331" s="58"/>
      <c r="HD331" s="58"/>
      <c r="HE331" s="58"/>
      <c r="HF331" s="58"/>
      <c r="HG331" s="58"/>
      <c r="HH331" s="58"/>
      <c r="HI331" s="58"/>
      <c r="HJ331" s="58"/>
      <c r="HK331" s="58"/>
      <c r="HL331" s="58"/>
      <c r="HM331" s="58"/>
      <c r="HN331" s="58"/>
      <c r="HO331" s="58"/>
      <c r="HP331" s="58"/>
      <c r="HQ331" s="58"/>
      <c r="HR331" s="58"/>
      <c r="HS331" s="58"/>
      <c r="HT331" s="58"/>
      <c r="HU331" s="58"/>
      <c r="HV331" s="58"/>
      <c r="HW331" s="58"/>
      <c r="HX331" s="58"/>
      <c r="HY331" s="58"/>
      <c r="HZ331" s="58"/>
      <c r="IA331" s="58"/>
      <c r="IB331" s="58"/>
      <c r="IC331" s="58"/>
      <c r="ID331" s="58"/>
      <c r="IE331" s="58"/>
      <c r="IF331" s="58"/>
      <c r="IG331" s="58"/>
      <c r="IH331" s="58"/>
      <c r="II331" s="58"/>
      <c r="IJ331" s="58"/>
      <c r="IK331" s="58"/>
      <c r="IL331" s="58"/>
      <c r="IM331" s="58"/>
      <c r="IN331" s="58"/>
      <c r="IO331" s="58"/>
      <c r="IP331" s="58"/>
      <c r="IQ331" s="58"/>
      <c r="IR331" s="58"/>
      <c r="IS331" s="58"/>
      <c r="IT331" s="58"/>
      <c r="IU331" s="58"/>
    </row>
    <row r="332" spans="1:255" s="840" customFormat="1">
      <c r="A332" s="78" t="s">
        <v>469</v>
      </c>
      <c r="B332" s="58">
        <v>2.4E-2</v>
      </c>
      <c r="C332" s="58">
        <v>2.4E-2</v>
      </c>
      <c r="D332" s="58">
        <v>2.9000000000000001E-2</v>
      </c>
      <c r="E332" s="58">
        <v>0.04</v>
      </c>
      <c r="F332" s="58">
        <v>0.04</v>
      </c>
      <c r="G332" s="58">
        <v>4.9000000000000002E-2</v>
      </c>
      <c r="H332" s="58">
        <v>4.4999999999999998E-2</v>
      </c>
      <c r="I332" s="58">
        <v>8.6999999999999994E-2</v>
      </c>
      <c r="J332" s="58">
        <v>4.7E-2</v>
      </c>
      <c r="K332" s="58">
        <v>0.17899999999999999</v>
      </c>
      <c r="L332" s="58">
        <v>0.313</v>
      </c>
      <c r="M332" s="58">
        <v>0.60499999999999998</v>
      </c>
      <c r="N332" s="58">
        <v>0.76300000000000001</v>
      </c>
      <c r="O332" s="58">
        <v>0.81399999999999995</v>
      </c>
      <c r="P332" s="58">
        <v>0.85099999999999998</v>
      </c>
      <c r="Q332" s="58">
        <v>0.61599999999999999</v>
      </c>
      <c r="R332" s="58">
        <v>0.5</v>
      </c>
      <c r="S332" s="58">
        <v>0.51700000000000002</v>
      </c>
      <c r="T332" s="58">
        <v>0.505</v>
      </c>
      <c r="U332" s="58">
        <v>0.498</v>
      </c>
      <c r="V332" s="58">
        <v>0.497</v>
      </c>
      <c r="W332" s="58">
        <v>0.44600000000000001</v>
      </c>
      <c r="X332" s="58">
        <v>0.39400000000000002</v>
      </c>
      <c r="Y332" s="58">
        <v>0.41699999999999998</v>
      </c>
      <c r="Z332" s="58">
        <v>0.42599999999999999</v>
      </c>
      <c r="AA332" s="58">
        <v>0.41499999999999998</v>
      </c>
      <c r="AB332" s="58">
        <v>0.439</v>
      </c>
      <c r="AC332" s="58">
        <v>0.64200000000000002</v>
      </c>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8"/>
      <c r="CY332" s="58"/>
      <c r="CZ332" s="58"/>
      <c r="DA332" s="58"/>
      <c r="DB332" s="58"/>
      <c r="DC332" s="58"/>
      <c r="DD332" s="58"/>
      <c r="DE332" s="58"/>
      <c r="DF332" s="58"/>
      <c r="DG332" s="58"/>
      <c r="DH332" s="58"/>
      <c r="DI332" s="58"/>
      <c r="DJ332" s="58"/>
      <c r="DK332" s="58"/>
      <c r="DL332" s="58"/>
      <c r="DM332" s="58"/>
      <c r="DN332" s="58"/>
      <c r="DO332" s="58"/>
      <c r="DP332" s="58"/>
      <c r="DQ332" s="58"/>
      <c r="DR332" s="58"/>
      <c r="DS332" s="58"/>
      <c r="DT332" s="58"/>
      <c r="DU332" s="58"/>
      <c r="DV332" s="58"/>
      <c r="DW332" s="58"/>
      <c r="DX332" s="58"/>
      <c r="DY332" s="58"/>
      <c r="DZ332" s="58"/>
      <c r="EA332" s="58"/>
      <c r="EB332" s="58"/>
      <c r="EC332" s="58"/>
      <c r="ED332" s="58"/>
      <c r="EE332" s="58"/>
      <c r="EF332" s="58"/>
      <c r="EG332" s="58"/>
      <c r="EH332" s="58"/>
      <c r="EI332" s="58"/>
      <c r="EJ332" s="58"/>
      <c r="EK332" s="58"/>
      <c r="EL332" s="58"/>
      <c r="EM332" s="58"/>
      <c r="EN332" s="58"/>
      <c r="EO332" s="58"/>
      <c r="EP332" s="58"/>
      <c r="EQ332" s="58"/>
      <c r="ER332" s="58"/>
      <c r="ES332" s="58"/>
      <c r="ET332" s="58"/>
      <c r="EU332" s="58"/>
      <c r="EV332" s="58"/>
      <c r="EW332" s="58"/>
      <c r="EX332" s="58"/>
      <c r="EY332" s="58"/>
      <c r="EZ332" s="58"/>
      <c r="FA332" s="58"/>
      <c r="FB332" s="58"/>
      <c r="FC332" s="58"/>
      <c r="FD332" s="58"/>
      <c r="FE332" s="58"/>
      <c r="FF332" s="58"/>
      <c r="FG332" s="58"/>
      <c r="FH332" s="58"/>
      <c r="FI332" s="58"/>
      <c r="FJ332" s="58"/>
      <c r="FK332" s="58"/>
      <c r="FL332" s="58"/>
      <c r="FM332" s="58"/>
      <c r="FN332" s="58"/>
      <c r="FO332" s="58"/>
      <c r="FP332" s="58"/>
      <c r="FQ332" s="58"/>
      <c r="FR332" s="58"/>
      <c r="FS332" s="58"/>
      <c r="FT332" s="58"/>
      <c r="FU332" s="58"/>
      <c r="FV332" s="58"/>
      <c r="FW332" s="58"/>
      <c r="FX332" s="58"/>
      <c r="FY332" s="58"/>
      <c r="FZ332" s="58"/>
      <c r="GA332" s="58"/>
      <c r="GB332" s="58"/>
      <c r="GC332" s="58"/>
      <c r="GD332" s="58"/>
      <c r="GE332" s="58"/>
      <c r="GF332" s="58"/>
      <c r="GG332" s="58"/>
      <c r="GH332" s="58"/>
      <c r="GI332" s="58"/>
      <c r="GJ332" s="58"/>
      <c r="GK332" s="58"/>
      <c r="GL332" s="58"/>
      <c r="GM332" s="58"/>
      <c r="GN332" s="58"/>
      <c r="GO332" s="58"/>
      <c r="GP332" s="58"/>
      <c r="GQ332" s="58"/>
      <c r="GR332" s="58"/>
      <c r="GS332" s="58"/>
      <c r="GT332" s="58"/>
      <c r="GU332" s="58"/>
      <c r="GV332" s="58"/>
      <c r="GW332" s="58"/>
      <c r="GX332" s="58"/>
      <c r="GY332" s="58"/>
      <c r="GZ332" s="58"/>
      <c r="HA332" s="58"/>
      <c r="HB332" s="58"/>
      <c r="HC332" s="58"/>
      <c r="HD332" s="58"/>
      <c r="HE332" s="58"/>
      <c r="HF332" s="58"/>
      <c r="HG332" s="58"/>
      <c r="HH332" s="58"/>
      <c r="HI332" s="58"/>
      <c r="HJ332" s="58"/>
      <c r="HK332" s="58"/>
      <c r="HL332" s="58"/>
      <c r="HM332" s="58"/>
      <c r="HN332" s="58"/>
      <c r="HO332" s="58"/>
      <c r="HP332" s="58"/>
      <c r="HQ332" s="58"/>
      <c r="HR332" s="58"/>
      <c r="HS332" s="58"/>
      <c r="HT332" s="58"/>
      <c r="HU332" s="58"/>
      <c r="HV332" s="58"/>
      <c r="HW332" s="58"/>
      <c r="HX332" s="58"/>
      <c r="HY332" s="58"/>
      <c r="HZ332" s="58"/>
      <c r="IA332" s="58"/>
      <c r="IB332" s="58"/>
      <c r="IC332" s="58"/>
      <c r="ID332" s="58"/>
      <c r="IE332" s="58"/>
      <c r="IF332" s="58"/>
      <c r="IG332" s="58"/>
      <c r="IH332" s="58"/>
      <c r="II332" s="58"/>
      <c r="IJ332" s="58"/>
      <c r="IK332" s="58"/>
      <c r="IL332" s="58"/>
      <c r="IM332" s="58"/>
      <c r="IN332" s="58"/>
      <c r="IO332" s="58"/>
      <c r="IP332" s="58"/>
      <c r="IQ332" s="58"/>
      <c r="IR332" s="58"/>
      <c r="IS332" s="58"/>
      <c r="IT332" s="58"/>
      <c r="IU332" s="58"/>
    </row>
    <row r="333" spans="1:255" s="840" customFormat="1">
      <c r="A333" s="78" t="s">
        <v>470</v>
      </c>
      <c r="B333" s="58">
        <v>0.02</v>
      </c>
      <c r="C333" s="58">
        <v>0.02</v>
      </c>
      <c r="D333" s="58">
        <v>2.3E-2</v>
      </c>
      <c r="E333" s="58">
        <v>3.3000000000000002E-2</v>
      </c>
      <c r="F333" s="58">
        <v>3.3000000000000002E-2</v>
      </c>
      <c r="G333" s="58">
        <v>3.9E-2</v>
      </c>
      <c r="H333" s="58">
        <v>3.6999999999999998E-2</v>
      </c>
      <c r="I333" s="58">
        <v>7.0000000000000007E-2</v>
      </c>
      <c r="J333" s="58">
        <v>3.7999999999999999E-2</v>
      </c>
      <c r="K333" s="58">
        <v>0.14399999999999999</v>
      </c>
      <c r="L333" s="58">
        <v>0.253</v>
      </c>
      <c r="M333" s="58">
        <v>0.48799999999999999</v>
      </c>
      <c r="N333" s="58">
        <v>0.61599999999999999</v>
      </c>
      <c r="O333" s="58">
        <v>0.65800000000000003</v>
      </c>
      <c r="P333" s="58">
        <v>0.68700000000000006</v>
      </c>
      <c r="Q333" s="58">
        <v>0.38100000000000001</v>
      </c>
      <c r="R333" s="58">
        <v>0.34699999999999998</v>
      </c>
      <c r="S333" s="58">
        <v>0.35399999999999998</v>
      </c>
      <c r="T333" s="58">
        <v>0.34499999999999997</v>
      </c>
      <c r="U333" s="58">
        <v>0.34399999999999997</v>
      </c>
      <c r="V333" s="58">
        <v>0.35599999999999998</v>
      </c>
      <c r="W333" s="58">
        <v>0.33600000000000002</v>
      </c>
      <c r="X333" s="58">
        <v>0.3</v>
      </c>
      <c r="Y333" s="58">
        <v>0.34200000000000003</v>
      </c>
      <c r="Z333" s="58">
        <v>0.35099999999999998</v>
      </c>
      <c r="AA333" s="58">
        <v>0.36799999999999999</v>
      </c>
      <c r="AB333" s="58">
        <v>0.38400000000000001</v>
      </c>
      <c r="AC333" s="58">
        <v>0.57499999999999996</v>
      </c>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c r="DB333" s="58"/>
      <c r="DC333" s="58"/>
      <c r="DD333" s="58"/>
      <c r="DE333" s="58"/>
      <c r="DF333" s="58"/>
      <c r="DG333" s="58"/>
      <c r="DH333" s="58"/>
      <c r="DI333" s="58"/>
      <c r="DJ333" s="58"/>
      <c r="DK333" s="58"/>
      <c r="DL333" s="58"/>
      <c r="DM333" s="58"/>
      <c r="DN333" s="58"/>
      <c r="DO333" s="58"/>
      <c r="DP333" s="58"/>
      <c r="DQ333" s="58"/>
      <c r="DR333" s="58"/>
      <c r="DS333" s="58"/>
      <c r="DT333" s="58"/>
      <c r="DU333" s="58"/>
      <c r="DV333" s="58"/>
      <c r="DW333" s="58"/>
      <c r="DX333" s="58"/>
      <c r="DY333" s="58"/>
      <c r="DZ333" s="58"/>
      <c r="EA333" s="58"/>
      <c r="EB333" s="58"/>
      <c r="EC333" s="58"/>
      <c r="ED333" s="58"/>
      <c r="EE333" s="58"/>
      <c r="EF333" s="58"/>
      <c r="EG333" s="58"/>
      <c r="EH333" s="58"/>
      <c r="EI333" s="58"/>
      <c r="EJ333" s="58"/>
      <c r="EK333" s="58"/>
      <c r="EL333" s="58"/>
      <c r="EM333" s="58"/>
      <c r="EN333" s="58"/>
      <c r="EO333" s="58"/>
      <c r="EP333" s="58"/>
      <c r="EQ333" s="58"/>
      <c r="ER333" s="58"/>
      <c r="ES333" s="58"/>
      <c r="ET333" s="58"/>
      <c r="EU333" s="58"/>
      <c r="EV333" s="58"/>
      <c r="EW333" s="58"/>
      <c r="EX333" s="58"/>
      <c r="EY333" s="58"/>
      <c r="EZ333" s="58"/>
      <c r="FA333" s="58"/>
      <c r="FB333" s="58"/>
      <c r="FC333" s="58"/>
      <c r="FD333" s="58"/>
      <c r="FE333" s="58"/>
      <c r="FF333" s="58"/>
      <c r="FG333" s="58"/>
      <c r="FH333" s="58"/>
      <c r="FI333" s="58"/>
      <c r="FJ333" s="58"/>
      <c r="FK333" s="58"/>
      <c r="FL333" s="58"/>
      <c r="FM333" s="58"/>
      <c r="FN333" s="58"/>
      <c r="FO333" s="58"/>
      <c r="FP333" s="58"/>
      <c r="FQ333" s="58"/>
      <c r="FR333" s="58"/>
      <c r="FS333" s="58"/>
      <c r="FT333" s="58"/>
      <c r="FU333" s="58"/>
      <c r="FV333" s="58"/>
      <c r="FW333" s="58"/>
      <c r="FX333" s="58"/>
      <c r="FY333" s="58"/>
      <c r="FZ333" s="58"/>
      <c r="GA333" s="58"/>
      <c r="GB333" s="58"/>
      <c r="GC333" s="58"/>
      <c r="GD333" s="58"/>
      <c r="GE333" s="58"/>
      <c r="GF333" s="58"/>
      <c r="GG333" s="58"/>
      <c r="GH333" s="58"/>
      <c r="GI333" s="58"/>
      <c r="GJ333" s="58"/>
      <c r="GK333" s="58"/>
      <c r="GL333" s="58"/>
      <c r="GM333" s="58"/>
      <c r="GN333" s="58"/>
      <c r="GO333" s="58"/>
      <c r="GP333" s="58"/>
      <c r="GQ333" s="58"/>
      <c r="GR333" s="58"/>
      <c r="GS333" s="58"/>
      <c r="GT333" s="58"/>
      <c r="GU333" s="58"/>
      <c r="GV333" s="58"/>
      <c r="GW333" s="58"/>
      <c r="GX333" s="58"/>
      <c r="GY333" s="58"/>
      <c r="GZ333" s="58"/>
      <c r="HA333" s="58"/>
      <c r="HB333" s="58"/>
      <c r="HC333" s="58"/>
      <c r="HD333" s="58"/>
      <c r="HE333" s="58"/>
      <c r="HF333" s="58"/>
      <c r="HG333" s="58"/>
      <c r="HH333" s="58"/>
      <c r="HI333" s="58"/>
      <c r="HJ333" s="58"/>
      <c r="HK333" s="58"/>
      <c r="HL333" s="58"/>
      <c r="HM333" s="58"/>
      <c r="HN333" s="58"/>
      <c r="HO333" s="58"/>
      <c r="HP333" s="58"/>
      <c r="HQ333" s="58"/>
      <c r="HR333" s="58"/>
      <c r="HS333" s="58"/>
      <c r="HT333" s="58"/>
      <c r="HU333" s="58"/>
      <c r="HV333" s="58"/>
      <c r="HW333" s="58"/>
      <c r="HX333" s="58"/>
      <c r="HY333" s="58"/>
      <c r="HZ333" s="58"/>
      <c r="IA333" s="58"/>
      <c r="IB333" s="58"/>
      <c r="IC333" s="58"/>
      <c r="ID333" s="58"/>
      <c r="IE333" s="58"/>
      <c r="IF333" s="58"/>
      <c r="IG333" s="58"/>
      <c r="IH333" s="58"/>
      <c r="II333" s="58"/>
      <c r="IJ333" s="58"/>
      <c r="IK333" s="58"/>
      <c r="IL333" s="58"/>
      <c r="IM333" s="58"/>
      <c r="IN333" s="58"/>
      <c r="IO333" s="58"/>
      <c r="IP333" s="58"/>
      <c r="IQ333" s="58"/>
      <c r="IR333" s="58"/>
      <c r="IS333" s="58"/>
      <c r="IT333" s="58"/>
      <c r="IU333" s="58"/>
    </row>
    <row r="334" spans="1:255" s="840" customFormat="1">
      <c r="A334" s="78" t="s">
        <v>471</v>
      </c>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c r="DB334" s="58"/>
      <c r="DC334" s="58"/>
      <c r="DD334" s="58"/>
      <c r="DE334" s="58"/>
      <c r="DF334" s="58"/>
      <c r="DG334" s="58"/>
      <c r="DH334" s="58"/>
      <c r="DI334" s="58"/>
      <c r="DJ334" s="58"/>
      <c r="DK334" s="58"/>
      <c r="DL334" s="58"/>
      <c r="DM334" s="58"/>
      <c r="DN334" s="58"/>
      <c r="DO334" s="58"/>
      <c r="DP334" s="58"/>
      <c r="DQ334" s="58"/>
      <c r="DR334" s="58"/>
      <c r="DS334" s="58"/>
      <c r="DT334" s="58"/>
      <c r="DU334" s="58"/>
      <c r="DV334" s="58"/>
      <c r="DW334" s="58"/>
      <c r="DX334" s="58"/>
      <c r="DY334" s="58"/>
      <c r="DZ334" s="58"/>
      <c r="EA334" s="58"/>
      <c r="EB334" s="58"/>
      <c r="EC334" s="58"/>
      <c r="ED334" s="58"/>
      <c r="EE334" s="58"/>
      <c r="EF334" s="58"/>
      <c r="EG334" s="58"/>
      <c r="EH334" s="58"/>
      <c r="EI334" s="58"/>
      <c r="EJ334" s="58"/>
      <c r="EK334" s="58"/>
      <c r="EL334" s="58"/>
      <c r="EM334" s="58"/>
      <c r="EN334" s="58"/>
      <c r="EO334" s="58"/>
      <c r="EP334" s="58"/>
      <c r="EQ334" s="58"/>
      <c r="ER334" s="58"/>
      <c r="ES334" s="58"/>
      <c r="ET334" s="58"/>
      <c r="EU334" s="58"/>
      <c r="EV334" s="58"/>
      <c r="EW334" s="58"/>
      <c r="EX334" s="58"/>
      <c r="EY334" s="58"/>
      <c r="EZ334" s="58"/>
      <c r="FA334" s="58"/>
      <c r="FB334" s="58"/>
      <c r="FC334" s="58"/>
      <c r="FD334" s="58"/>
      <c r="FE334" s="58"/>
      <c r="FF334" s="58"/>
      <c r="FG334" s="58"/>
      <c r="FH334" s="58"/>
      <c r="FI334" s="58"/>
      <c r="FJ334" s="58"/>
      <c r="FK334" s="58"/>
      <c r="FL334" s="58"/>
      <c r="FM334" s="58"/>
      <c r="FN334" s="58"/>
      <c r="FO334" s="58"/>
      <c r="FP334" s="58"/>
      <c r="FQ334" s="58"/>
      <c r="FR334" s="58"/>
      <c r="FS334" s="58"/>
      <c r="FT334" s="58"/>
      <c r="FU334" s="58"/>
      <c r="FV334" s="58"/>
      <c r="FW334" s="58"/>
      <c r="FX334" s="58"/>
      <c r="FY334" s="58"/>
      <c r="FZ334" s="58"/>
      <c r="GA334" s="58"/>
      <c r="GB334" s="58"/>
      <c r="GC334" s="58"/>
      <c r="GD334" s="58"/>
      <c r="GE334" s="58"/>
      <c r="GF334" s="58"/>
      <c r="GG334" s="58"/>
      <c r="GH334" s="58"/>
      <c r="GI334" s="58"/>
      <c r="GJ334" s="58"/>
      <c r="GK334" s="58"/>
      <c r="GL334" s="58"/>
      <c r="GM334" s="58"/>
      <c r="GN334" s="58"/>
      <c r="GO334" s="58"/>
      <c r="GP334" s="58"/>
      <c r="GQ334" s="58"/>
      <c r="GR334" s="58"/>
      <c r="GS334" s="58"/>
      <c r="GT334" s="58"/>
      <c r="GU334" s="58"/>
      <c r="GV334" s="58"/>
      <c r="GW334" s="58"/>
      <c r="GX334" s="58"/>
      <c r="GY334" s="58"/>
      <c r="GZ334" s="58"/>
      <c r="HA334" s="58"/>
      <c r="HB334" s="58"/>
      <c r="HC334" s="58"/>
      <c r="HD334" s="58"/>
      <c r="HE334" s="58"/>
      <c r="HF334" s="58"/>
      <c r="HG334" s="58"/>
      <c r="HH334" s="58"/>
      <c r="HI334" s="58"/>
      <c r="HJ334" s="58"/>
      <c r="HK334" s="58"/>
      <c r="HL334" s="58"/>
      <c r="HM334" s="58"/>
      <c r="HN334" s="58"/>
      <c r="HO334" s="58"/>
      <c r="HP334" s="58"/>
      <c r="HQ334" s="58"/>
      <c r="HR334" s="58"/>
      <c r="HS334" s="58"/>
      <c r="HT334" s="58"/>
      <c r="HU334" s="58"/>
      <c r="HV334" s="58"/>
      <c r="HW334" s="58"/>
      <c r="HX334" s="58"/>
      <c r="HY334" s="58"/>
      <c r="HZ334" s="58"/>
      <c r="IA334" s="58"/>
      <c r="IB334" s="58"/>
      <c r="IC334" s="58"/>
      <c r="ID334" s="58"/>
      <c r="IE334" s="58"/>
      <c r="IF334" s="58"/>
      <c r="IG334" s="58"/>
      <c r="IH334" s="58"/>
      <c r="II334" s="58"/>
      <c r="IJ334" s="58"/>
      <c r="IK334" s="58"/>
      <c r="IL334" s="58"/>
      <c r="IM334" s="58"/>
      <c r="IN334" s="58"/>
      <c r="IO334" s="58"/>
      <c r="IP334" s="58"/>
      <c r="IQ334" s="58"/>
      <c r="IR334" s="58"/>
      <c r="IS334" s="58"/>
      <c r="IT334" s="58"/>
      <c r="IU334" s="58"/>
    </row>
    <row r="335" spans="1:255" s="840" customFormat="1">
      <c r="A335" s="78" t="s">
        <v>472</v>
      </c>
      <c r="B335" s="58">
        <v>4.0000000000000001E-3</v>
      </c>
      <c r="C335" s="58">
        <v>4.0000000000000001E-3</v>
      </c>
      <c r="D335" s="58">
        <v>5.0000000000000001E-3</v>
      </c>
      <c r="E335" s="58">
        <v>8.0000000000000002E-3</v>
      </c>
      <c r="F335" s="58">
        <v>7.0000000000000001E-3</v>
      </c>
      <c r="G335" s="58">
        <v>0.01</v>
      </c>
      <c r="H335" s="58">
        <v>8.9999999999999993E-3</v>
      </c>
      <c r="I335" s="58">
        <v>1.7000000000000001E-2</v>
      </c>
      <c r="J335" s="58">
        <v>8.9999999999999993E-3</v>
      </c>
      <c r="K335" s="58">
        <v>3.5000000000000003E-2</v>
      </c>
      <c r="L335" s="58">
        <v>0.06</v>
      </c>
      <c r="M335" s="58">
        <v>0.11700000000000001</v>
      </c>
      <c r="N335" s="58">
        <v>0.14699999999999999</v>
      </c>
      <c r="O335" s="58">
        <v>0.156</v>
      </c>
      <c r="P335" s="58">
        <v>0.16400000000000001</v>
      </c>
      <c r="Q335" s="58">
        <v>0.23499999999999999</v>
      </c>
      <c r="R335" s="58">
        <v>0.153</v>
      </c>
      <c r="S335" s="58">
        <v>0.16300000000000001</v>
      </c>
      <c r="T335" s="58">
        <v>0.16</v>
      </c>
      <c r="U335" s="58">
        <v>0.154</v>
      </c>
      <c r="V335" s="58">
        <v>0.14099999999999999</v>
      </c>
      <c r="W335" s="58">
        <v>0.109</v>
      </c>
      <c r="X335" s="58">
        <v>9.4E-2</v>
      </c>
      <c r="Y335" s="58">
        <v>7.5999999999999998E-2</v>
      </c>
      <c r="Z335" s="58">
        <v>7.3999999999999996E-2</v>
      </c>
      <c r="AA335" s="58">
        <v>4.7E-2</v>
      </c>
      <c r="AB335" s="58">
        <v>5.5E-2</v>
      </c>
      <c r="AC335" s="58">
        <v>6.7000000000000004E-2</v>
      </c>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58"/>
      <c r="BG335" s="58"/>
      <c r="BH335" s="58"/>
      <c r="BI335" s="58"/>
      <c r="BJ335" s="58"/>
      <c r="BK335" s="58"/>
      <c r="BL335" s="58"/>
      <c r="BM335" s="58"/>
      <c r="BN335" s="58"/>
      <c r="BO335" s="58"/>
      <c r="BP335" s="58"/>
      <c r="BQ335" s="58"/>
      <c r="BR335" s="58"/>
      <c r="BS335" s="58"/>
      <c r="BT335" s="58"/>
      <c r="BU335" s="58"/>
      <c r="BV335" s="58"/>
      <c r="BW335" s="58"/>
      <c r="BX335" s="58"/>
      <c r="BY335" s="58"/>
      <c r="BZ335" s="58"/>
      <c r="CA335" s="58"/>
      <c r="CB335" s="58"/>
      <c r="CC335" s="58"/>
      <c r="CD335" s="58"/>
      <c r="CE335" s="58"/>
      <c r="CF335" s="58"/>
      <c r="CG335" s="58"/>
      <c r="CH335" s="58"/>
      <c r="CI335" s="58"/>
      <c r="CJ335" s="58"/>
      <c r="CK335" s="58"/>
      <c r="CL335" s="58"/>
      <c r="CM335" s="58"/>
      <c r="CN335" s="58"/>
      <c r="CO335" s="58"/>
      <c r="CP335" s="58"/>
      <c r="CQ335" s="58"/>
      <c r="CR335" s="58"/>
      <c r="CS335" s="58"/>
      <c r="CT335" s="58"/>
      <c r="CU335" s="58"/>
      <c r="CV335" s="58"/>
      <c r="CW335" s="58"/>
      <c r="CX335" s="58"/>
      <c r="CY335" s="58"/>
      <c r="CZ335" s="58"/>
      <c r="DA335" s="58"/>
      <c r="DB335" s="58"/>
      <c r="DC335" s="58"/>
      <c r="DD335" s="58"/>
      <c r="DE335" s="58"/>
      <c r="DF335" s="58"/>
      <c r="DG335" s="58"/>
      <c r="DH335" s="58"/>
      <c r="DI335" s="58"/>
      <c r="DJ335" s="58"/>
      <c r="DK335" s="58"/>
      <c r="DL335" s="58"/>
      <c r="DM335" s="58"/>
      <c r="DN335" s="58"/>
      <c r="DO335" s="58"/>
      <c r="DP335" s="58"/>
      <c r="DQ335" s="58"/>
      <c r="DR335" s="58"/>
      <c r="DS335" s="58"/>
      <c r="DT335" s="58"/>
      <c r="DU335" s="58"/>
      <c r="DV335" s="58"/>
      <c r="DW335" s="58"/>
      <c r="DX335" s="58"/>
      <c r="DY335" s="58"/>
      <c r="DZ335" s="58"/>
      <c r="EA335" s="58"/>
      <c r="EB335" s="58"/>
      <c r="EC335" s="58"/>
      <c r="ED335" s="58"/>
      <c r="EE335" s="58"/>
      <c r="EF335" s="58"/>
      <c r="EG335" s="58"/>
      <c r="EH335" s="58"/>
      <c r="EI335" s="58"/>
      <c r="EJ335" s="58"/>
      <c r="EK335" s="58"/>
      <c r="EL335" s="58"/>
      <c r="EM335" s="58"/>
      <c r="EN335" s="58"/>
      <c r="EO335" s="58"/>
      <c r="EP335" s="58"/>
      <c r="EQ335" s="58"/>
      <c r="ER335" s="58"/>
      <c r="ES335" s="58"/>
      <c r="ET335" s="58"/>
      <c r="EU335" s="58"/>
      <c r="EV335" s="58"/>
      <c r="EW335" s="58"/>
      <c r="EX335" s="58"/>
      <c r="EY335" s="58"/>
      <c r="EZ335" s="58"/>
      <c r="FA335" s="58"/>
      <c r="FB335" s="58"/>
      <c r="FC335" s="58"/>
      <c r="FD335" s="58"/>
      <c r="FE335" s="58"/>
      <c r="FF335" s="58"/>
      <c r="FG335" s="58"/>
      <c r="FH335" s="58"/>
      <c r="FI335" s="58"/>
      <c r="FJ335" s="58"/>
      <c r="FK335" s="58"/>
      <c r="FL335" s="58"/>
      <c r="FM335" s="58"/>
      <c r="FN335" s="58"/>
      <c r="FO335" s="58"/>
      <c r="FP335" s="58"/>
      <c r="FQ335" s="58"/>
      <c r="FR335" s="58"/>
      <c r="FS335" s="58"/>
      <c r="FT335" s="58"/>
      <c r="FU335" s="58"/>
      <c r="FV335" s="58"/>
      <c r="FW335" s="58"/>
      <c r="FX335" s="58"/>
      <c r="FY335" s="58"/>
      <c r="FZ335" s="58"/>
      <c r="GA335" s="58"/>
      <c r="GB335" s="58"/>
      <c r="GC335" s="58"/>
      <c r="GD335" s="58"/>
      <c r="GE335" s="58"/>
      <c r="GF335" s="58"/>
      <c r="GG335" s="58"/>
      <c r="GH335" s="58"/>
      <c r="GI335" s="58"/>
      <c r="GJ335" s="58"/>
      <c r="GK335" s="58"/>
      <c r="GL335" s="58"/>
      <c r="GM335" s="58"/>
      <c r="GN335" s="58"/>
      <c r="GO335" s="58"/>
      <c r="GP335" s="58"/>
      <c r="GQ335" s="58"/>
      <c r="GR335" s="58"/>
      <c r="GS335" s="58"/>
      <c r="GT335" s="58"/>
      <c r="GU335" s="58"/>
      <c r="GV335" s="58"/>
      <c r="GW335" s="58"/>
      <c r="GX335" s="58"/>
      <c r="GY335" s="58"/>
      <c r="GZ335" s="58"/>
      <c r="HA335" s="58"/>
      <c r="HB335" s="58"/>
      <c r="HC335" s="58"/>
      <c r="HD335" s="58"/>
      <c r="HE335" s="58"/>
      <c r="HF335" s="58"/>
      <c r="HG335" s="58"/>
      <c r="HH335" s="58"/>
      <c r="HI335" s="58"/>
      <c r="HJ335" s="58"/>
      <c r="HK335" s="58"/>
      <c r="HL335" s="58"/>
      <c r="HM335" s="58"/>
      <c r="HN335" s="58"/>
      <c r="HO335" s="58"/>
      <c r="HP335" s="58"/>
      <c r="HQ335" s="58"/>
      <c r="HR335" s="58"/>
      <c r="HS335" s="58"/>
      <c r="HT335" s="58"/>
      <c r="HU335" s="58"/>
      <c r="HV335" s="58"/>
      <c r="HW335" s="58"/>
      <c r="HX335" s="58"/>
      <c r="HY335" s="58"/>
      <c r="HZ335" s="58"/>
      <c r="IA335" s="58"/>
      <c r="IB335" s="58"/>
      <c r="IC335" s="58"/>
      <c r="ID335" s="58"/>
      <c r="IE335" s="58"/>
      <c r="IF335" s="58"/>
      <c r="IG335" s="58"/>
      <c r="IH335" s="58"/>
      <c r="II335" s="58"/>
      <c r="IJ335" s="58"/>
      <c r="IK335" s="58"/>
      <c r="IL335" s="58"/>
      <c r="IM335" s="58"/>
      <c r="IN335" s="58"/>
      <c r="IO335" s="58"/>
      <c r="IP335" s="58"/>
      <c r="IQ335" s="58"/>
      <c r="IR335" s="58"/>
      <c r="IS335" s="58"/>
      <c r="IT335" s="58"/>
      <c r="IU335" s="58"/>
    </row>
    <row r="336" spans="1:255" s="840" customFormat="1">
      <c r="A336" s="78" t="s">
        <v>473</v>
      </c>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58"/>
      <c r="BG336" s="58"/>
      <c r="BH336" s="58"/>
      <c r="BI336" s="58"/>
      <c r="BJ336" s="58"/>
      <c r="BK336" s="58"/>
      <c r="BL336" s="58"/>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8"/>
      <c r="CY336" s="58"/>
      <c r="CZ336" s="58"/>
      <c r="DA336" s="58"/>
      <c r="DB336" s="58"/>
      <c r="DC336" s="58"/>
      <c r="DD336" s="58"/>
      <c r="DE336" s="58"/>
      <c r="DF336" s="58"/>
      <c r="DG336" s="58"/>
      <c r="DH336" s="58"/>
      <c r="DI336" s="58"/>
      <c r="DJ336" s="58"/>
      <c r="DK336" s="58"/>
      <c r="DL336" s="58"/>
      <c r="DM336" s="58"/>
      <c r="DN336" s="58"/>
      <c r="DO336" s="58"/>
      <c r="DP336" s="58"/>
      <c r="DQ336" s="58"/>
      <c r="DR336" s="58"/>
      <c r="DS336" s="58"/>
      <c r="DT336" s="58"/>
      <c r="DU336" s="58"/>
      <c r="DV336" s="58"/>
      <c r="DW336" s="58"/>
      <c r="DX336" s="58"/>
      <c r="DY336" s="58"/>
      <c r="DZ336" s="58"/>
      <c r="EA336" s="58"/>
      <c r="EB336" s="58"/>
      <c r="EC336" s="58"/>
      <c r="ED336" s="58"/>
      <c r="EE336" s="58"/>
      <c r="EF336" s="58"/>
      <c r="EG336" s="58"/>
      <c r="EH336" s="58"/>
      <c r="EI336" s="58"/>
      <c r="EJ336" s="58"/>
      <c r="EK336" s="58"/>
      <c r="EL336" s="58"/>
      <c r="EM336" s="58"/>
      <c r="EN336" s="58"/>
      <c r="EO336" s="58"/>
      <c r="EP336" s="58"/>
      <c r="EQ336" s="58"/>
      <c r="ER336" s="58"/>
      <c r="ES336" s="58"/>
      <c r="ET336" s="58"/>
      <c r="EU336" s="58"/>
      <c r="EV336" s="58"/>
      <c r="EW336" s="58"/>
      <c r="EX336" s="58"/>
      <c r="EY336" s="58"/>
      <c r="EZ336" s="58"/>
      <c r="FA336" s="58"/>
      <c r="FB336" s="58"/>
      <c r="FC336" s="58"/>
      <c r="FD336" s="58"/>
      <c r="FE336" s="58"/>
      <c r="FF336" s="58"/>
      <c r="FG336" s="58"/>
      <c r="FH336" s="58"/>
      <c r="FI336" s="58"/>
      <c r="FJ336" s="58"/>
      <c r="FK336" s="58"/>
      <c r="FL336" s="58"/>
      <c r="FM336" s="58"/>
      <c r="FN336" s="58"/>
      <c r="FO336" s="58"/>
      <c r="FP336" s="58"/>
      <c r="FQ336" s="58"/>
      <c r="FR336" s="58"/>
      <c r="FS336" s="58"/>
      <c r="FT336" s="58"/>
      <c r="FU336" s="58"/>
      <c r="FV336" s="58"/>
      <c r="FW336" s="58"/>
      <c r="FX336" s="58"/>
      <c r="FY336" s="58"/>
      <c r="FZ336" s="58"/>
      <c r="GA336" s="58"/>
      <c r="GB336" s="58"/>
      <c r="GC336" s="58"/>
      <c r="GD336" s="58"/>
      <c r="GE336" s="58"/>
      <c r="GF336" s="58"/>
      <c r="GG336" s="58"/>
      <c r="GH336" s="58"/>
      <c r="GI336" s="58"/>
      <c r="GJ336" s="58"/>
      <c r="GK336" s="58"/>
      <c r="GL336" s="58"/>
      <c r="GM336" s="58"/>
      <c r="GN336" s="58"/>
      <c r="GO336" s="58"/>
      <c r="GP336" s="58"/>
      <c r="GQ336" s="58"/>
      <c r="GR336" s="58"/>
      <c r="GS336" s="58"/>
      <c r="GT336" s="58"/>
      <c r="GU336" s="58"/>
      <c r="GV336" s="58"/>
      <c r="GW336" s="58"/>
      <c r="GX336" s="58"/>
      <c r="GY336" s="58"/>
      <c r="GZ336" s="58"/>
      <c r="HA336" s="58"/>
      <c r="HB336" s="58"/>
      <c r="HC336" s="58"/>
      <c r="HD336" s="58"/>
      <c r="HE336" s="58"/>
      <c r="HF336" s="58"/>
      <c r="HG336" s="58"/>
      <c r="HH336" s="58"/>
      <c r="HI336" s="58"/>
      <c r="HJ336" s="58"/>
      <c r="HK336" s="58"/>
      <c r="HL336" s="58"/>
      <c r="HM336" s="58"/>
      <c r="HN336" s="58"/>
      <c r="HO336" s="58"/>
      <c r="HP336" s="58"/>
      <c r="HQ336" s="58"/>
      <c r="HR336" s="58"/>
      <c r="HS336" s="58"/>
      <c r="HT336" s="58"/>
      <c r="HU336" s="58"/>
      <c r="HV336" s="58"/>
      <c r="HW336" s="58"/>
      <c r="HX336" s="58"/>
      <c r="HY336" s="58"/>
      <c r="HZ336" s="58"/>
      <c r="IA336" s="58"/>
      <c r="IB336" s="58"/>
      <c r="IC336" s="58"/>
      <c r="ID336" s="58"/>
      <c r="IE336" s="58"/>
      <c r="IF336" s="58"/>
      <c r="IG336" s="58"/>
      <c r="IH336" s="58"/>
      <c r="II336" s="58"/>
      <c r="IJ336" s="58"/>
      <c r="IK336" s="58"/>
      <c r="IL336" s="58"/>
      <c r="IM336" s="58"/>
      <c r="IN336" s="58"/>
      <c r="IO336" s="58"/>
      <c r="IP336" s="58"/>
      <c r="IQ336" s="58"/>
      <c r="IR336" s="58"/>
      <c r="IS336" s="58"/>
      <c r="IT336" s="58"/>
      <c r="IU336" s="58"/>
    </row>
    <row r="337" spans="1:255" s="840" customFormat="1">
      <c r="A337" s="78" t="s">
        <v>474</v>
      </c>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58"/>
      <c r="BG337" s="58"/>
      <c r="BH337" s="58"/>
      <c r="BI337" s="58"/>
      <c r="BJ337" s="58"/>
      <c r="BK337" s="58"/>
      <c r="BL337" s="58"/>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58"/>
      <c r="CP337" s="58"/>
      <c r="CQ337" s="58"/>
      <c r="CR337" s="58"/>
      <c r="CS337" s="58"/>
      <c r="CT337" s="58"/>
      <c r="CU337" s="58"/>
      <c r="CV337" s="58"/>
      <c r="CW337" s="58"/>
      <c r="CX337" s="58"/>
      <c r="CY337" s="58"/>
      <c r="CZ337" s="58"/>
      <c r="DA337" s="58"/>
      <c r="DB337" s="58"/>
      <c r="DC337" s="58"/>
      <c r="DD337" s="58"/>
      <c r="DE337" s="58"/>
      <c r="DF337" s="58"/>
      <c r="DG337" s="58"/>
      <c r="DH337" s="58"/>
      <c r="DI337" s="58"/>
      <c r="DJ337" s="58"/>
      <c r="DK337" s="58"/>
      <c r="DL337" s="58"/>
      <c r="DM337" s="58"/>
      <c r="DN337" s="58"/>
      <c r="DO337" s="58"/>
      <c r="DP337" s="58"/>
      <c r="DQ337" s="58"/>
      <c r="DR337" s="58"/>
      <c r="DS337" s="58"/>
      <c r="DT337" s="58"/>
      <c r="DU337" s="58"/>
      <c r="DV337" s="58"/>
      <c r="DW337" s="58"/>
      <c r="DX337" s="58"/>
      <c r="DY337" s="58"/>
      <c r="DZ337" s="58"/>
      <c r="EA337" s="58"/>
      <c r="EB337" s="58"/>
      <c r="EC337" s="58"/>
      <c r="ED337" s="58"/>
      <c r="EE337" s="58"/>
      <c r="EF337" s="58"/>
      <c r="EG337" s="58"/>
      <c r="EH337" s="58"/>
      <c r="EI337" s="58"/>
      <c r="EJ337" s="58"/>
      <c r="EK337" s="58"/>
      <c r="EL337" s="58"/>
      <c r="EM337" s="58"/>
      <c r="EN337" s="58"/>
      <c r="EO337" s="58"/>
      <c r="EP337" s="58"/>
      <c r="EQ337" s="58"/>
      <c r="ER337" s="58"/>
      <c r="ES337" s="58"/>
      <c r="ET337" s="58"/>
      <c r="EU337" s="58"/>
      <c r="EV337" s="58"/>
      <c r="EW337" s="58"/>
      <c r="EX337" s="58"/>
      <c r="EY337" s="58"/>
      <c r="EZ337" s="58"/>
      <c r="FA337" s="58"/>
      <c r="FB337" s="58"/>
      <c r="FC337" s="58"/>
      <c r="FD337" s="58"/>
      <c r="FE337" s="58"/>
      <c r="FF337" s="58"/>
      <c r="FG337" s="58"/>
      <c r="FH337" s="58"/>
      <c r="FI337" s="58"/>
      <c r="FJ337" s="58"/>
      <c r="FK337" s="58"/>
      <c r="FL337" s="58"/>
      <c r="FM337" s="58"/>
      <c r="FN337" s="58"/>
      <c r="FO337" s="58"/>
      <c r="FP337" s="58"/>
      <c r="FQ337" s="58"/>
      <c r="FR337" s="58"/>
      <c r="FS337" s="58"/>
      <c r="FT337" s="58"/>
      <c r="FU337" s="58"/>
      <c r="FV337" s="58"/>
      <c r="FW337" s="58"/>
      <c r="FX337" s="58"/>
      <c r="FY337" s="58"/>
      <c r="FZ337" s="58"/>
      <c r="GA337" s="58"/>
      <c r="GB337" s="58"/>
      <c r="GC337" s="58"/>
      <c r="GD337" s="58"/>
      <c r="GE337" s="58"/>
      <c r="GF337" s="58"/>
      <c r="GG337" s="58"/>
      <c r="GH337" s="58"/>
      <c r="GI337" s="58"/>
      <c r="GJ337" s="58"/>
      <c r="GK337" s="58"/>
      <c r="GL337" s="58"/>
      <c r="GM337" s="58"/>
      <c r="GN337" s="58"/>
      <c r="GO337" s="58"/>
      <c r="GP337" s="58"/>
      <c r="GQ337" s="58"/>
      <c r="GR337" s="58"/>
      <c r="GS337" s="58"/>
      <c r="GT337" s="58"/>
      <c r="GU337" s="58"/>
      <c r="GV337" s="58"/>
      <c r="GW337" s="58"/>
      <c r="GX337" s="58"/>
      <c r="GY337" s="58"/>
      <c r="GZ337" s="58"/>
      <c r="HA337" s="58"/>
      <c r="HB337" s="58"/>
      <c r="HC337" s="58"/>
      <c r="HD337" s="58"/>
      <c r="HE337" s="58"/>
      <c r="HF337" s="58"/>
      <c r="HG337" s="58"/>
      <c r="HH337" s="58"/>
      <c r="HI337" s="58"/>
      <c r="HJ337" s="58"/>
      <c r="HK337" s="58"/>
      <c r="HL337" s="58"/>
      <c r="HM337" s="58"/>
      <c r="HN337" s="58"/>
      <c r="HO337" s="58"/>
      <c r="HP337" s="58"/>
      <c r="HQ337" s="58"/>
      <c r="HR337" s="58"/>
      <c r="HS337" s="58"/>
      <c r="HT337" s="58"/>
      <c r="HU337" s="58"/>
      <c r="HV337" s="58"/>
      <c r="HW337" s="58"/>
      <c r="HX337" s="58"/>
      <c r="HY337" s="58"/>
      <c r="HZ337" s="58"/>
      <c r="IA337" s="58"/>
      <c r="IB337" s="58"/>
      <c r="IC337" s="58"/>
      <c r="ID337" s="58"/>
      <c r="IE337" s="58"/>
      <c r="IF337" s="58"/>
      <c r="IG337" s="58"/>
      <c r="IH337" s="58"/>
      <c r="II337" s="58"/>
      <c r="IJ337" s="58"/>
      <c r="IK337" s="58"/>
      <c r="IL337" s="58"/>
      <c r="IM337" s="58"/>
      <c r="IN337" s="58"/>
      <c r="IO337" s="58"/>
      <c r="IP337" s="58"/>
      <c r="IQ337" s="58"/>
      <c r="IR337" s="58"/>
      <c r="IS337" s="58"/>
      <c r="IT337" s="58"/>
      <c r="IU337" s="58"/>
    </row>
    <row r="338" spans="1:255" s="840" customFormat="1">
      <c r="A338" s="78" t="s">
        <v>475</v>
      </c>
      <c r="B338" s="58"/>
      <c r="C338" s="58"/>
      <c r="D338" s="58"/>
      <c r="E338" s="58"/>
      <c r="F338" s="58"/>
      <c r="G338" s="58"/>
      <c r="H338" s="58"/>
      <c r="I338" s="58"/>
      <c r="J338" s="58"/>
      <c r="K338" s="58"/>
      <c r="L338" s="58"/>
      <c r="M338" s="58"/>
      <c r="N338" s="58"/>
      <c r="O338" s="58"/>
      <c r="P338" s="58"/>
      <c r="Q338" s="58">
        <v>1E-3</v>
      </c>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8"/>
      <c r="CJ338" s="58"/>
      <c r="CK338" s="58"/>
      <c r="CL338" s="58"/>
      <c r="CM338" s="58"/>
      <c r="CN338" s="58"/>
      <c r="CO338" s="58"/>
      <c r="CP338" s="58"/>
      <c r="CQ338" s="58"/>
      <c r="CR338" s="58"/>
      <c r="CS338" s="58"/>
      <c r="CT338" s="58"/>
      <c r="CU338" s="58"/>
      <c r="CV338" s="58"/>
      <c r="CW338" s="58"/>
      <c r="CX338" s="58"/>
      <c r="CY338" s="58"/>
      <c r="CZ338" s="58"/>
      <c r="DA338" s="58"/>
      <c r="DB338" s="58"/>
      <c r="DC338" s="58"/>
      <c r="DD338" s="58"/>
      <c r="DE338" s="58"/>
      <c r="DF338" s="58"/>
      <c r="DG338" s="58"/>
      <c r="DH338" s="58"/>
      <c r="DI338" s="58"/>
      <c r="DJ338" s="58"/>
      <c r="DK338" s="58"/>
      <c r="DL338" s="58"/>
      <c r="DM338" s="58"/>
      <c r="DN338" s="58"/>
      <c r="DO338" s="58"/>
      <c r="DP338" s="58"/>
      <c r="DQ338" s="58"/>
      <c r="DR338" s="58"/>
      <c r="DS338" s="58"/>
      <c r="DT338" s="58"/>
      <c r="DU338" s="58"/>
      <c r="DV338" s="58"/>
      <c r="DW338" s="58"/>
      <c r="DX338" s="58"/>
      <c r="DY338" s="58"/>
      <c r="DZ338" s="58"/>
      <c r="EA338" s="58"/>
      <c r="EB338" s="58"/>
      <c r="EC338" s="58"/>
      <c r="ED338" s="58"/>
      <c r="EE338" s="58"/>
      <c r="EF338" s="58"/>
      <c r="EG338" s="58"/>
      <c r="EH338" s="58"/>
      <c r="EI338" s="58"/>
      <c r="EJ338" s="58"/>
      <c r="EK338" s="58"/>
      <c r="EL338" s="58"/>
      <c r="EM338" s="58"/>
      <c r="EN338" s="58"/>
      <c r="EO338" s="58"/>
      <c r="EP338" s="58"/>
      <c r="EQ338" s="58"/>
      <c r="ER338" s="58"/>
      <c r="ES338" s="58"/>
      <c r="ET338" s="58"/>
      <c r="EU338" s="58"/>
      <c r="EV338" s="58"/>
      <c r="EW338" s="58"/>
      <c r="EX338" s="58"/>
      <c r="EY338" s="58"/>
      <c r="EZ338" s="58"/>
      <c r="FA338" s="58"/>
      <c r="FB338" s="58"/>
      <c r="FC338" s="58"/>
      <c r="FD338" s="58"/>
      <c r="FE338" s="58"/>
      <c r="FF338" s="58"/>
      <c r="FG338" s="58"/>
      <c r="FH338" s="58"/>
      <c r="FI338" s="58"/>
      <c r="FJ338" s="58"/>
      <c r="FK338" s="58"/>
      <c r="FL338" s="58"/>
      <c r="FM338" s="58"/>
      <c r="FN338" s="58"/>
      <c r="FO338" s="58"/>
      <c r="FP338" s="58"/>
      <c r="FQ338" s="58"/>
      <c r="FR338" s="58"/>
      <c r="FS338" s="58"/>
      <c r="FT338" s="58"/>
      <c r="FU338" s="58"/>
      <c r="FV338" s="58"/>
      <c r="FW338" s="58"/>
      <c r="FX338" s="58"/>
      <c r="FY338" s="58"/>
      <c r="FZ338" s="58"/>
      <c r="GA338" s="58"/>
      <c r="GB338" s="58"/>
      <c r="GC338" s="58"/>
      <c r="GD338" s="58"/>
      <c r="GE338" s="58"/>
      <c r="GF338" s="58"/>
      <c r="GG338" s="58"/>
      <c r="GH338" s="58"/>
      <c r="GI338" s="58"/>
      <c r="GJ338" s="58"/>
      <c r="GK338" s="58"/>
      <c r="GL338" s="58"/>
      <c r="GM338" s="58"/>
      <c r="GN338" s="58"/>
      <c r="GO338" s="58"/>
      <c r="GP338" s="58"/>
      <c r="GQ338" s="58"/>
      <c r="GR338" s="58"/>
      <c r="GS338" s="58"/>
      <c r="GT338" s="58"/>
      <c r="GU338" s="58"/>
      <c r="GV338" s="58"/>
      <c r="GW338" s="58"/>
      <c r="GX338" s="58"/>
      <c r="GY338" s="58"/>
      <c r="GZ338" s="58"/>
      <c r="HA338" s="58"/>
      <c r="HB338" s="58"/>
      <c r="HC338" s="58"/>
      <c r="HD338" s="58"/>
      <c r="HE338" s="58"/>
      <c r="HF338" s="58"/>
      <c r="HG338" s="58"/>
      <c r="HH338" s="58"/>
      <c r="HI338" s="58"/>
      <c r="HJ338" s="58"/>
      <c r="HK338" s="58"/>
      <c r="HL338" s="58"/>
      <c r="HM338" s="58"/>
      <c r="HN338" s="58"/>
      <c r="HO338" s="58"/>
      <c r="HP338" s="58"/>
      <c r="HQ338" s="58"/>
      <c r="HR338" s="58"/>
      <c r="HS338" s="58"/>
      <c r="HT338" s="58"/>
      <c r="HU338" s="58"/>
      <c r="HV338" s="58"/>
      <c r="HW338" s="58"/>
      <c r="HX338" s="58"/>
      <c r="HY338" s="58"/>
      <c r="HZ338" s="58"/>
      <c r="IA338" s="58"/>
      <c r="IB338" s="58"/>
      <c r="IC338" s="58"/>
      <c r="ID338" s="58"/>
      <c r="IE338" s="58"/>
      <c r="IF338" s="58"/>
      <c r="IG338" s="58"/>
      <c r="IH338" s="58"/>
      <c r="II338" s="58"/>
      <c r="IJ338" s="58"/>
      <c r="IK338" s="58"/>
      <c r="IL338" s="58"/>
      <c r="IM338" s="58"/>
      <c r="IN338" s="58"/>
      <c r="IO338" s="58"/>
      <c r="IP338" s="58"/>
      <c r="IQ338" s="58"/>
      <c r="IR338" s="58"/>
      <c r="IS338" s="58"/>
      <c r="IT338" s="58"/>
      <c r="IU338" s="58"/>
    </row>
    <row r="339" spans="1:255" s="840" customFormat="1">
      <c r="A339" s="78" t="s">
        <v>476</v>
      </c>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58"/>
      <c r="BG339" s="58"/>
      <c r="BH339" s="58"/>
      <c r="BI339" s="58"/>
      <c r="BJ339" s="58"/>
      <c r="BK339" s="58"/>
      <c r="BL339" s="58"/>
      <c r="BM339" s="58"/>
      <c r="BN339" s="58"/>
      <c r="BO339" s="58"/>
      <c r="BP339" s="58"/>
      <c r="BQ339" s="58"/>
      <c r="BR339" s="58"/>
      <c r="BS339" s="58"/>
      <c r="BT339" s="58"/>
      <c r="BU339" s="58"/>
      <c r="BV339" s="58"/>
      <c r="BW339" s="58"/>
      <c r="BX339" s="58"/>
      <c r="BY339" s="58"/>
      <c r="BZ339" s="58"/>
      <c r="CA339" s="58"/>
      <c r="CB339" s="58"/>
      <c r="CC339" s="58"/>
      <c r="CD339" s="58"/>
      <c r="CE339" s="58"/>
      <c r="CF339" s="58"/>
      <c r="CG339" s="58"/>
      <c r="CH339" s="58"/>
      <c r="CI339" s="58"/>
      <c r="CJ339" s="58"/>
      <c r="CK339" s="58"/>
      <c r="CL339" s="58"/>
      <c r="CM339" s="58"/>
      <c r="CN339" s="58"/>
      <c r="CO339" s="58"/>
      <c r="CP339" s="58"/>
      <c r="CQ339" s="58"/>
      <c r="CR339" s="58"/>
      <c r="CS339" s="58"/>
      <c r="CT339" s="58"/>
      <c r="CU339" s="58"/>
      <c r="CV339" s="58"/>
      <c r="CW339" s="58"/>
      <c r="CX339" s="58"/>
      <c r="CY339" s="58"/>
      <c r="CZ339" s="58"/>
      <c r="DA339" s="58"/>
      <c r="DB339" s="58"/>
      <c r="DC339" s="58"/>
      <c r="DD339" s="58"/>
      <c r="DE339" s="58"/>
      <c r="DF339" s="58"/>
      <c r="DG339" s="58"/>
      <c r="DH339" s="58"/>
      <c r="DI339" s="58"/>
      <c r="DJ339" s="58"/>
      <c r="DK339" s="58"/>
      <c r="DL339" s="58"/>
      <c r="DM339" s="58"/>
      <c r="DN339" s="58"/>
      <c r="DO339" s="58"/>
      <c r="DP339" s="58"/>
      <c r="DQ339" s="58"/>
      <c r="DR339" s="58"/>
      <c r="DS339" s="58"/>
      <c r="DT339" s="58"/>
      <c r="DU339" s="58"/>
      <c r="DV339" s="58"/>
      <c r="DW339" s="58"/>
      <c r="DX339" s="58"/>
      <c r="DY339" s="58"/>
      <c r="DZ339" s="58"/>
      <c r="EA339" s="58"/>
      <c r="EB339" s="58"/>
      <c r="EC339" s="58"/>
      <c r="ED339" s="58"/>
      <c r="EE339" s="58"/>
      <c r="EF339" s="58"/>
      <c r="EG339" s="58"/>
      <c r="EH339" s="58"/>
      <c r="EI339" s="58"/>
      <c r="EJ339" s="58"/>
      <c r="EK339" s="58"/>
      <c r="EL339" s="58"/>
      <c r="EM339" s="58"/>
      <c r="EN339" s="58"/>
      <c r="EO339" s="58"/>
      <c r="EP339" s="58"/>
      <c r="EQ339" s="58"/>
      <c r="ER339" s="58"/>
      <c r="ES339" s="58"/>
      <c r="ET339" s="58"/>
      <c r="EU339" s="58"/>
      <c r="EV339" s="58"/>
      <c r="EW339" s="58"/>
      <c r="EX339" s="58"/>
      <c r="EY339" s="58"/>
      <c r="EZ339" s="58"/>
      <c r="FA339" s="58"/>
      <c r="FB339" s="58"/>
      <c r="FC339" s="58"/>
      <c r="FD339" s="58"/>
      <c r="FE339" s="58"/>
      <c r="FF339" s="58"/>
      <c r="FG339" s="58"/>
      <c r="FH339" s="58"/>
      <c r="FI339" s="58"/>
      <c r="FJ339" s="58"/>
      <c r="FK339" s="58"/>
      <c r="FL339" s="58"/>
      <c r="FM339" s="58"/>
      <c r="FN339" s="58"/>
      <c r="FO339" s="58"/>
      <c r="FP339" s="58"/>
      <c r="FQ339" s="58"/>
      <c r="FR339" s="58"/>
      <c r="FS339" s="58"/>
      <c r="FT339" s="58"/>
      <c r="FU339" s="58"/>
      <c r="FV339" s="58"/>
      <c r="FW339" s="58"/>
      <c r="FX339" s="58"/>
      <c r="FY339" s="58"/>
      <c r="FZ339" s="58"/>
      <c r="GA339" s="58"/>
      <c r="GB339" s="58"/>
      <c r="GC339" s="58"/>
      <c r="GD339" s="58"/>
      <c r="GE339" s="58"/>
      <c r="GF339" s="58"/>
      <c r="GG339" s="58"/>
      <c r="GH339" s="58"/>
      <c r="GI339" s="58"/>
      <c r="GJ339" s="58"/>
      <c r="GK339" s="58"/>
      <c r="GL339" s="58"/>
      <c r="GM339" s="58"/>
      <c r="GN339" s="58"/>
      <c r="GO339" s="58"/>
      <c r="GP339" s="58"/>
      <c r="GQ339" s="58"/>
      <c r="GR339" s="58"/>
      <c r="GS339" s="58"/>
      <c r="GT339" s="58"/>
      <c r="GU339" s="58"/>
      <c r="GV339" s="58"/>
      <c r="GW339" s="58"/>
      <c r="GX339" s="58"/>
      <c r="GY339" s="58"/>
      <c r="GZ339" s="58"/>
      <c r="HA339" s="58"/>
      <c r="HB339" s="58"/>
      <c r="HC339" s="58"/>
      <c r="HD339" s="58"/>
      <c r="HE339" s="58"/>
      <c r="HF339" s="58"/>
      <c r="HG339" s="58"/>
      <c r="HH339" s="58"/>
      <c r="HI339" s="58"/>
      <c r="HJ339" s="58"/>
      <c r="HK339" s="58"/>
      <c r="HL339" s="58"/>
      <c r="HM339" s="58"/>
      <c r="HN339" s="58"/>
      <c r="HO339" s="58"/>
      <c r="HP339" s="58"/>
      <c r="HQ339" s="58"/>
      <c r="HR339" s="58"/>
      <c r="HS339" s="58"/>
      <c r="HT339" s="58"/>
      <c r="HU339" s="58"/>
      <c r="HV339" s="58"/>
      <c r="HW339" s="58"/>
      <c r="HX339" s="58"/>
      <c r="HY339" s="58"/>
      <c r="HZ339" s="58"/>
      <c r="IA339" s="58"/>
      <c r="IB339" s="58"/>
      <c r="IC339" s="58"/>
      <c r="ID339" s="58"/>
      <c r="IE339" s="58"/>
      <c r="IF339" s="58"/>
      <c r="IG339" s="58"/>
      <c r="IH339" s="58"/>
      <c r="II339" s="58"/>
      <c r="IJ339" s="58"/>
      <c r="IK339" s="58"/>
      <c r="IL339" s="58"/>
      <c r="IM339" s="58"/>
      <c r="IN339" s="58"/>
      <c r="IO339" s="58"/>
      <c r="IP339" s="58"/>
      <c r="IQ339" s="58"/>
      <c r="IR339" s="58"/>
      <c r="IS339" s="58"/>
      <c r="IT339" s="58"/>
      <c r="IU339" s="58"/>
    </row>
    <row r="340" spans="1:255" s="840" customFormat="1">
      <c r="A340" s="78" t="s">
        <v>477</v>
      </c>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58"/>
      <c r="BG340" s="58"/>
      <c r="BH340" s="58"/>
      <c r="BI340" s="58"/>
      <c r="BJ340" s="58"/>
      <c r="BK340" s="58"/>
      <c r="BL340" s="58"/>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8"/>
      <c r="CY340" s="58"/>
      <c r="CZ340" s="58"/>
      <c r="DA340" s="58"/>
      <c r="DB340" s="58"/>
      <c r="DC340" s="58"/>
      <c r="DD340" s="58"/>
      <c r="DE340" s="58"/>
      <c r="DF340" s="58"/>
      <c r="DG340" s="58"/>
      <c r="DH340" s="58"/>
      <c r="DI340" s="58"/>
      <c r="DJ340" s="58"/>
      <c r="DK340" s="58"/>
      <c r="DL340" s="58"/>
      <c r="DM340" s="58"/>
      <c r="DN340" s="58"/>
      <c r="DO340" s="58"/>
      <c r="DP340" s="58"/>
      <c r="DQ340" s="58"/>
      <c r="DR340" s="58"/>
      <c r="DS340" s="58"/>
      <c r="DT340" s="58"/>
      <c r="DU340" s="58"/>
      <c r="DV340" s="58"/>
      <c r="DW340" s="58"/>
      <c r="DX340" s="58"/>
      <c r="DY340" s="58"/>
      <c r="DZ340" s="58"/>
      <c r="EA340" s="58"/>
      <c r="EB340" s="58"/>
      <c r="EC340" s="58"/>
      <c r="ED340" s="58"/>
      <c r="EE340" s="58"/>
      <c r="EF340" s="58"/>
      <c r="EG340" s="58"/>
      <c r="EH340" s="58"/>
      <c r="EI340" s="58"/>
      <c r="EJ340" s="58"/>
      <c r="EK340" s="58"/>
      <c r="EL340" s="58"/>
      <c r="EM340" s="58"/>
      <c r="EN340" s="58"/>
      <c r="EO340" s="58"/>
      <c r="EP340" s="58"/>
      <c r="EQ340" s="58"/>
      <c r="ER340" s="58"/>
      <c r="ES340" s="58"/>
      <c r="ET340" s="58"/>
      <c r="EU340" s="58"/>
      <c r="EV340" s="58"/>
      <c r="EW340" s="58"/>
      <c r="EX340" s="58"/>
      <c r="EY340" s="58"/>
      <c r="EZ340" s="58"/>
      <c r="FA340" s="58"/>
      <c r="FB340" s="58"/>
      <c r="FC340" s="58"/>
      <c r="FD340" s="58"/>
      <c r="FE340" s="58"/>
      <c r="FF340" s="58"/>
      <c r="FG340" s="58"/>
      <c r="FH340" s="58"/>
      <c r="FI340" s="58"/>
      <c r="FJ340" s="58"/>
      <c r="FK340" s="58"/>
      <c r="FL340" s="58"/>
      <c r="FM340" s="58"/>
      <c r="FN340" s="58"/>
      <c r="FO340" s="58"/>
      <c r="FP340" s="58"/>
      <c r="FQ340" s="58"/>
      <c r="FR340" s="58"/>
      <c r="FS340" s="58"/>
      <c r="FT340" s="58"/>
      <c r="FU340" s="58"/>
      <c r="FV340" s="58"/>
      <c r="FW340" s="58"/>
      <c r="FX340" s="58"/>
      <c r="FY340" s="58"/>
      <c r="FZ340" s="58"/>
      <c r="GA340" s="58"/>
      <c r="GB340" s="58"/>
      <c r="GC340" s="58"/>
      <c r="GD340" s="58"/>
      <c r="GE340" s="58"/>
      <c r="GF340" s="58"/>
      <c r="GG340" s="58"/>
      <c r="GH340" s="58"/>
      <c r="GI340" s="58"/>
      <c r="GJ340" s="58"/>
      <c r="GK340" s="58"/>
      <c r="GL340" s="58"/>
      <c r="GM340" s="58"/>
      <c r="GN340" s="58"/>
      <c r="GO340" s="58"/>
      <c r="GP340" s="58"/>
      <c r="GQ340" s="58"/>
      <c r="GR340" s="58"/>
      <c r="GS340" s="58"/>
      <c r="GT340" s="58"/>
      <c r="GU340" s="58"/>
      <c r="GV340" s="58"/>
      <c r="GW340" s="58"/>
      <c r="GX340" s="58"/>
      <c r="GY340" s="58"/>
      <c r="GZ340" s="58"/>
      <c r="HA340" s="58"/>
      <c r="HB340" s="58"/>
      <c r="HC340" s="58"/>
      <c r="HD340" s="58"/>
      <c r="HE340" s="58"/>
      <c r="HF340" s="58"/>
      <c r="HG340" s="58"/>
      <c r="HH340" s="58"/>
      <c r="HI340" s="58"/>
      <c r="HJ340" s="58"/>
      <c r="HK340" s="58"/>
      <c r="HL340" s="58"/>
      <c r="HM340" s="58"/>
      <c r="HN340" s="58"/>
      <c r="HO340" s="58"/>
      <c r="HP340" s="58"/>
      <c r="HQ340" s="58"/>
      <c r="HR340" s="58"/>
      <c r="HS340" s="58"/>
      <c r="HT340" s="58"/>
      <c r="HU340" s="58"/>
      <c r="HV340" s="58"/>
      <c r="HW340" s="58"/>
      <c r="HX340" s="58"/>
      <c r="HY340" s="58"/>
      <c r="HZ340" s="58"/>
      <c r="IA340" s="58"/>
      <c r="IB340" s="58"/>
      <c r="IC340" s="58"/>
      <c r="ID340" s="58"/>
      <c r="IE340" s="58"/>
      <c r="IF340" s="58"/>
      <c r="IG340" s="58"/>
      <c r="IH340" s="58"/>
      <c r="II340" s="58"/>
      <c r="IJ340" s="58"/>
      <c r="IK340" s="58"/>
      <c r="IL340" s="58"/>
      <c r="IM340" s="58"/>
      <c r="IN340" s="58"/>
      <c r="IO340" s="58"/>
      <c r="IP340" s="58"/>
      <c r="IQ340" s="58"/>
      <c r="IR340" s="58"/>
      <c r="IS340" s="58"/>
      <c r="IT340" s="58"/>
      <c r="IU340" s="58"/>
    </row>
    <row r="341" spans="1:255" s="840" customFormat="1">
      <c r="A341" s="78" t="s">
        <v>478</v>
      </c>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58"/>
      <c r="BG341" s="58"/>
      <c r="BH341" s="58"/>
      <c r="BI341" s="58"/>
      <c r="BJ341" s="58"/>
      <c r="BK341" s="58"/>
      <c r="BL341" s="58"/>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8"/>
      <c r="CY341" s="58"/>
      <c r="CZ341" s="58"/>
      <c r="DA341" s="58"/>
      <c r="DB341" s="58"/>
      <c r="DC341" s="58"/>
      <c r="DD341" s="58"/>
      <c r="DE341" s="58"/>
      <c r="DF341" s="58"/>
      <c r="DG341" s="58"/>
      <c r="DH341" s="58"/>
      <c r="DI341" s="58"/>
      <c r="DJ341" s="58"/>
      <c r="DK341" s="58"/>
      <c r="DL341" s="58"/>
      <c r="DM341" s="58"/>
      <c r="DN341" s="58"/>
      <c r="DO341" s="58"/>
      <c r="DP341" s="58"/>
      <c r="DQ341" s="58"/>
      <c r="DR341" s="58"/>
      <c r="DS341" s="58"/>
      <c r="DT341" s="58"/>
      <c r="DU341" s="58"/>
      <c r="DV341" s="58"/>
      <c r="DW341" s="58"/>
      <c r="DX341" s="58"/>
      <c r="DY341" s="58"/>
      <c r="DZ341" s="58"/>
      <c r="EA341" s="58"/>
      <c r="EB341" s="58"/>
      <c r="EC341" s="58"/>
      <c r="ED341" s="58"/>
      <c r="EE341" s="58"/>
      <c r="EF341" s="58"/>
      <c r="EG341" s="58"/>
      <c r="EH341" s="58"/>
      <c r="EI341" s="58"/>
      <c r="EJ341" s="58"/>
      <c r="EK341" s="58"/>
      <c r="EL341" s="58"/>
      <c r="EM341" s="58"/>
      <c r="EN341" s="58"/>
      <c r="EO341" s="58"/>
      <c r="EP341" s="58"/>
      <c r="EQ341" s="58"/>
      <c r="ER341" s="58"/>
      <c r="ES341" s="58"/>
      <c r="ET341" s="58"/>
      <c r="EU341" s="58"/>
      <c r="EV341" s="58"/>
      <c r="EW341" s="58"/>
      <c r="EX341" s="58"/>
      <c r="EY341" s="58"/>
      <c r="EZ341" s="58"/>
      <c r="FA341" s="58"/>
      <c r="FB341" s="58"/>
      <c r="FC341" s="58"/>
      <c r="FD341" s="58"/>
      <c r="FE341" s="58"/>
      <c r="FF341" s="58"/>
      <c r="FG341" s="58"/>
      <c r="FH341" s="58"/>
      <c r="FI341" s="58"/>
      <c r="FJ341" s="58"/>
      <c r="FK341" s="58"/>
      <c r="FL341" s="58"/>
      <c r="FM341" s="58"/>
      <c r="FN341" s="58"/>
      <c r="FO341" s="58"/>
      <c r="FP341" s="58"/>
      <c r="FQ341" s="58"/>
      <c r="FR341" s="58"/>
      <c r="FS341" s="58"/>
      <c r="FT341" s="58"/>
      <c r="FU341" s="58"/>
      <c r="FV341" s="58"/>
      <c r="FW341" s="58"/>
      <c r="FX341" s="58"/>
      <c r="FY341" s="58"/>
      <c r="FZ341" s="58"/>
      <c r="GA341" s="58"/>
      <c r="GB341" s="58"/>
      <c r="GC341" s="58"/>
      <c r="GD341" s="58"/>
      <c r="GE341" s="58"/>
      <c r="GF341" s="58"/>
      <c r="GG341" s="58"/>
      <c r="GH341" s="58"/>
      <c r="GI341" s="58"/>
      <c r="GJ341" s="58"/>
      <c r="GK341" s="58"/>
      <c r="GL341" s="58"/>
      <c r="GM341" s="58"/>
      <c r="GN341" s="58"/>
      <c r="GO341" s="58"/>
      <c r="GP341" s="58"/>
      <c r="GQ341" s="58"/>
      <c r="GR341" s="58"/>
      <c r="GS341" s="58"/>
      <c r="GT341" s="58"/>
      <c r="GU341" s="58"/>
      <c r="GV341" s="58"/>
      <c r="GW341" s="58"/>
      <c r="GX341" s="58"/>
      <c r="GY341" s="58"/>
      <c r="GZ341" s="58"/>
      <c r="HA341" s="58"/>
      <c r="HB341" s="58"/>
      <c r="HC341" s="58"/>
      <c r="HD341" s="58"/>
      <c r="HE341" s="58"/>
      <c r="HF341" s="58"/>
      <c r="HG341" s="58"/>
      <c r="HH341" s="58"/>
      <c r="HI341" s="58"/>
      <c r="HJ341" s="58"/>
      <c r="HK341" s="58"/>
      <c r="HL341" s="58"/>
      <c r="HM341" s="58"/>
      <c r="HN341" s="58"/>
      <c r="HO341" s="58"/>
      <c r="HP341" s="58"/>
      <c r="HQ341" s="58"/>
      <c r="HR341" s="58"/>
      <c r="HS341" s="58"/>
      <c r="HT341" s="58"/>
      <c r="HU341" s="58"/>
      <c r="HV341" s="58"/>
      <c r="HW341" s="58"/>
      <c r="HX341" s="58"/>
      <c r="HY341" s="58"/>
      <c r="HZ341" s="58"/>
      <c r="IA341" s="58"/>
      <c r="IB341" s="58"/>
      <c r="IC341" s="58"/>
      <c r="ID341" s="58"/>
      <c r="IE341" s="58"/>
      <c r="IF341" s="58"/>
      <c r="IG341" s="58"/>
      <c r="IH341" s="58"/>
      <c r="II341" s="58"/>
      <c r="IJ341" s="58"/>
      <c r="IK341" s="58"/>
      <c r="IL341" s="58"/>
      <c r="IM341" s="58"/>
      <c r="IN341" s="58"/>
      <c r="IO341" s="58"/>
      <c r="IP341" s="58"/>
      <c r="IQ341" s="58"/>
      <c r="IR341" s="58"/>
      <c r="IS341" s="58"/>
      <c r="IT341" s="58"/>
      <c r="IU341" s="58"/>
    </row>
    <row r="342" spans="1:255" s="840" customFormat="1">
      <c r="A342" s="78" t="s">
        <v>479</v>
      </c>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c r="BF342" s="58"/>
      <c r="BG342" s="58"/>
      <c r="BH342" s="58"/>
      <c r="BI342" s="58"/>
      <c r="BJ342" s="58"/>
      <c r="BK342" s="58"/>
      <c r="BL342" s="58"/>
      <c r="BM342" s="58"/>
      <c r="BN342" s="58"/>
      <c r="BO342" s="58"/>
      <c r="BP342" s="58"/>
      <c r="BQ342" s="58"/>
      <c r="BR342" s="58"/>
      <c r="BS342" s="58"/>
      <c r="BT342" s="58"/>
      <c r="BU342" s="58"/>
      <c r="BV342" s="58"/>
      <c r="BW342" s="58"/>
      <c r="BX342" s="58"/>
      <c r="BY342" s="58"/>
      <c r="BZ342" s="58"/>
      <c r="CA342" s="58"/>
      <c r="CB342" s="58"/>
      <c r="CC342" s="58"/>
      <c r="CD342" s="58"/>
      <c r="CE342" s="58"/>
      <c r="CF342" s="58"/>
      <c r="CG342" s="58"/>
      <c r="CH342" s="58"/>
      <c r="CI342" s="58"/>
      <c r="CJ342" s="58"/>
      <c r="CK342" s="58"/>
      <c r="CL342" s="58"/>
      <c r="CM342" s="58"/>
      <c r="CN342" s="58"/>
      <c r="CO342" s="58"/>
      <c r="CP342" s="58"/>
      <c r="CQ342" s="58"/>
      <c r="CR342" s="58"/>
      <c r="CS342" s="58"/>
      <c r="CT342" s="58"/>
      <c r="CU342" s="58"/>
      <c r="CV342" s="58"/>
      <c r="CW342" s="58"/>
      <c r="CX342" s="58"/>
      <c r="CY342" s="58"/>
      <c r="CZ342" s="58"/>
      <c r="DA342" s="58"/>
      <c r="DB342" s="58"/>
      <c r="DC342" s="58"/>
      <c r="DD342" s="58"/>
      <c r="DE342" s="58"/>
      <c r="DF342" s="58"/>
      <c r="DG342" s="58"/>
      <c r="DH342" s="58"/>
      <c r="DI342" s="58"/>
      <c r="DJ342" s="58"/>
      <c r="DK342" s="58"/>
      <c r="DL342" s="58"/>
      <c r="DM342" s="58"/>
      <c r="DN342" s="58"/>
      <c r="DO342" s="58"/>
      <c r="DP342" s="58"/>
      <c r="DQ342" s="58"/>
      <c r="DR342" s="58"/>
      <c r="DS342" s="58"/>
      <c r="DT342" s="58"/>
      <c r="DU342" s="58"/>
      <c r="DV342" s="58"/>
      <c r="DW342" s="58"/>
      <c r="DX342" s="58"/>
      <c r="DY342" s="58"/>
      <c r="DZ342" s="58"/>
      <c r="EA342" s="58"/>
      <c r="EB342" s="58"/>
      <c r="EC342" s="58"/>
      <c r="ED342" s="58"/>
      <c r="EE342" s="58"/>
      <c r="EF342" s="58"/>
      <c r="EG342" s="58"/>
      <c r="EH342" s="58"/>
      <c r="EI342" s="58"/>
      <c r="EJ342" s="58"/>
      <c r="EK342" s="58"/>
      <c r="EL342" s="58"/>
      <c r="EM342" s="58"/>
      <c r="EN342" s="58"/>
      <c r="EO342" s="58"/>
      <c r="EP342" s="58"/>
      <c r="EQ342" s="58"/>
      <c r="ER342" s="58"/>
      <c r="ES342" s="58"/>
      <c r="ET342" s="58"/>
      <c r="EU342" s="58"/>
      <c r="EV342" s="58"/>
      <c r="EW342" s="58"/>
      <c r="EX342" s="58"/>
      <c r="EY342" s="58"/>
      <c r="EZ342" s="58"/>
      <c r="FA342" s="58"/>
      <c r="FB342" s="58"/>
      <c r="FC342" s="58"/>
      <c r="FD342" s="58"/>
      <c r="FE342" s="58"/>
      <c r="FF342" s="58"/>
      <c r="FG342" s="58"/>
      <c r="FH342" s="58"/>
      <c r="FI342" s="58"/>
      <c r="FJ342" s="58"/>
      <c r="FK342" s="58"/>
      <c r="FL342" s="58"/>
      <c r="FM342" s="58"/>
      <c r="FN342" s="58"/>
      <c r="FO342" s="58"/>
      <c r="FP342" s="58"/>
      <c r="FQ342" s="58"/>
      <c r="FR342" s="58"/>
      <c r="FS342" s="58"/>
      <c r="FT342" s="58"/>
      <c r="FU342" s="58"/>
      <c r="FV342" s="58"/>
      <c r="FW342" s="58"/>
      <c r="FX342" s="58"/>
      <c r="FY342" s="58"/>
      <c r="FZ342" s="58"/>
      <c r="GA342" s="58"/>
      <c r="GB342" s="58"/>
      <c r="GC342" s="58"/>
      <c r="GD342" s="58"/>
      <c r="GE342" s="58"/>
      <c r="GF342" s="58"/>
      <c r="GG342" s="58"/>
      <c r="GH342" s="58"/>
      <c r="GI342" s="58"/>
      <c r="GJ342" s="58"/>
      <c r="GK342" s="58"/>
      <c r="GL342" s="58"/>
      <c r="GM342" s="58"/>
      <c r="GN342" s="58"/>
      <c r="GO342" s="58"/>
      <c r="GP342" s="58"/>
      <c r="GQ342" s="58"/>
      <c r="GR342" s="58"/>
      <c r="GS342" s="58"/>
      <c r="GT342" s="58"/>
      <c r="GU342" s="58"/>
      <c r="GV342" s="58"/>
      <c r="GW342" s="58"/>
      <c r="GX342" s="58"/>
      <c r="GY342" s="58"/>
      <c r="GZ342" s="58"/>
      <c r="HA342" s="58"/>
      <c r="HB342" s="58"/>
      <c r="HC342" s="58"/>
      <c r="HD342" s="58"/>
      <c r="HE342" s="58"/>
      <c r="HF342" s="58"/>
      <c r="HG342" s="58"/>
      <c r="HH342" s="58"/>
      <c r="HI342" s="58"/>
      <c r="HJ342" s="58"/>
      <c r="HK342" s="58"/>
      <c r="HL342" s="58"/>
      <c r="HM342" s="58"/>
      <c r="HN342" s="58"/>
      <c r="HO342" s="58"/>
      <c r="HP342" s="58"/>
      <c r="HQ342" s="58"/>
      <c r="HR342" s="58"/>
      <c r="HS342" s="58"/>
      <c r="HT342" s="58"/>
      <c r="HU342" s="58"/>
      <c r="HV342" s="58"/>
      <c r="HW342" s="58"/>
      <c r="HX342" s="58"/>
      <c r="HY342" s="58"/>
      <c r="HZ342" s="58"/>
      <c r="IA342" s="58"/>
      <c r="IB342" s="58"/>
      <c r="IC342" s="58"/>
      <c r="ID342" s="58"/>
      <c r="IE342" s="58"/>
      <c r="IF342" s="58"/>
      <c r="IG342" s="58"/>
      <c r="IH342" s="58"/>
      <c r="II342" s="58"/>
      <c r="IJ342" s="58"/>
      <c r="IK342" s="58"/>
      <c r="IL342" s="58"/>
      <c r="IM342" s="58"/>
      <c r="IN342" s="58"/>
      <c r="IO342" s="58"/>
      <c r="IP342" s="58"/>
      <c r="IQ342" s="58"/>
      <c r="IR342" s="58"/>
      <c r="IS342" s="58"/>
      <c r="IT342" s="58"/>
      <c r="IU342" s="58"/>
    </row>
    <row r="343" spans="1:255" s="840" customFormat="1">
      <c r="A343" s="78" t="s">
        <v>480</v>
      </c>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8"/>
      <c r="DA343" s="58"/>
      <c r="DB343" s="58"/>
      <c r="DC343" s="58"/>
      <c r="DD343" s="58"/>
      <c r="DE343" s="58"/>
      <c r="DF343" s="58"/>
      <c r="DG343" s="58"/>
      <c r="DH343" s="58"/>
      <c r="DI343" s="58"/>
      <c r="DJ343" s="58"/>
      <c r="DK343" s="58"/>
      <c r="DL343" s="58"/>
      <c r="DM343" s="58"/>
      <c r="DN343" s="58"/>
      <c r="DO343" s="58"/>
      <c r="DP343" s="58"/>
      <c r="DQ343" s="58"/>
      <c r="DR343" s="58"/>
      <c r="DS343" s="58"/>
      <c r="DT343" s="58"/>
      <c r="DU343" s="58"/>
      <c r="DV343" s="58"/>
      <c r="DW343" s="58"/>
      <c r="DX343" s="58"/>
      <c r="DY343" s="58"/>
      <c r="DZ343" s="58"/>
      <c r="EA343" s="58"/>
      <c r="EB343" s="58"/>
      <c r="EC343" s="58"/>
      <c r="ED343" s="58"/>
      <c r="EE343" s="58"/>
      <c r="EF343" s="58"/>
      <c r="EG343" s="58"/>
      <c r="EH343" s="58"/>
      <c r="EI343" s="58"/>
      <c r="EJ343" s="58"/>
      <c r="EK343" s="58"/>
      <c r="EL343" s="58"/>
      <c r="EM343" s="58"/>
      <c r="EN343" s="58"/>
      <c r="EO343" s="58"/>
      <c r="EP343" s="58"/>
      <c r="EQ343" s="58"/>
      <c r="ER343" s="58"/>
      <c r="ES343" s="58"/>
      <c r="ET343" s="58"/>
      <c r="EU343" s="58"/>
      <c r="EV343" s="58"/>
      <c r="EW343" s="58"/>
      <c r="EX343" s="58"/>
      <c r="EY343" s="58"/>
      <c r="EZ343" s="58"/>
      <c r="FA343" s="58"/>
      <c r="FB343" s="58"/>
      <c r="FC343" s="58"/>
      <c r="FD343" s="58"/>
      <c r="FE343" s="58"/>
      <c r="FF343" s="58"/>
      <c r="FG343" s="58"/>
      <c r="FH343" s="58"/>
      <c r="FI343" s="58"/>
      <c r="FJ343" s="58"/>
      <c r="FK343" s="58"/>
      <c r="FL343" s="58"/>
      <c r="FM343" s="58"/>
      <c r="FN343" s="58"/>
      <c r="FO343" s="58"/>
      <c r="FP343" s="58"/>
      <c r="FQ343" s="58"/>
      <c r="FR343" s="58"/>
      <c r="FS343" s="58"/>
      <c r="FT343" s="58"/>
      <c r="FU343" s="58"/>
      <c r="FV343" s="58"/>
      <c r="FW343" s="58"/>
      <c r="FX343" s="58"/>
      <c r="FY343" s="58"/>
      <c r="FZ343" s="58"/>
      <c r="GA343" s="58"/>
      <c r="GB343" s="58"/>
      <c r="GC343" s="58"/>
      <c r="GD343" s="58"/>
      <c r="GE343" s="58"/>
      <c r="GF343" s="58"/>
      <c r="GG343" s="58"/>
      <c r="GH343" s="58"/>
      <c r="GI343" s="58"/>
      <c r="GJ343" s="58"/>
      <c r="GK343" s="58"/>
      <c r="GL343" s="58"/>
      <c r="GM343" s="58"/>
      <c r="GN343" s="58"/>
      <c r="GO343" s="58"/>
      <c r="GP343" s="58"/>
      <c r="GQ343" s="58"/>
      <c r="GR343" s="58"/>
      <c r="GS343" s="58"/>
      <c r="GT343" s="58"/>
      <c r="GU343" s="58"/>
      <c r="GV343" s="58"/>
      <c r="GW343" s="58"/>
      <c r="GX343" s="58"/>
      <c r="GY343" s="58"/>
      <c r="GZ343" s="58"/>
      <c r="HA343" s="58"/>
      <c r="HB343" s="58"/>
      <c r="HC343" s="58"/>
      <c r="HD343" s="58"/>
      <c r="HE343" s="58"/>
      <c r="HF343" s="58"/>
      <c r="HG343" s="58"/>
      <c r="HH343" s="58"/>
      <c r="HI343" s="58"/>
      <c r="HJ343" s="58"/>
      <c r="HK343" s="58"/>
      <c r="HL343" s="58"/>
      <c r="HM343" s="58"/>
      <c r="HN343" s="58"/>
      <c r="HO343" s="58"/>
      <c r="HP343" s="58"/>
      <c r="HQ343" s="58"/>
      <c r="HR343" s="58"/>
      <c r="HS343" s="58"/>
      <c r="HT343" s="58"/>
      <c r="HU343" s="58"/>
      <c r="HV343" s="58"/>
      <c r="HW343" s="58"/>
      <c r="HX343" s="58"/>
      <c r="HY343" s="58"/>
      <c r="HZ343" s="58"/>
      <c r="IA343" s="58"/>
      <c r="IB343" s="58"/>
      <c r="IC343" s="58"/>
      <c r="ID343" s="58"/>
      <c r="IE343" s="58"/>
      <c r="IF343" s="58"/>
      <c r="IG343" s="58"/>
      <c r="IH343" s="58"/>
      <c r="II343" s="58"/>
      <c r="IJ343" s="58"/>
      <c r="IK343" s="58"/>
      <c r="IL343" s="58"/>
      <c r="IM343" s="58"/>
      <c r="IN343" s="58"/>
      <c r="IO343" s="58"/>
      <c r="IP343" s="58"/>
      <c r="IQ343" s="58"/>
      <c r="IR343" s="58"/>
      <c r="IS343" s="58"/>
      <c r="IT343" s="58"/>
      <c r="IU343" s="58"/>
    </row>
    <row r="344" spans="1:255" s="840" customFormat="1">
      <c r="A344" s="78" t="s">
        <v>481</v>
      </c>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c r="BH344" s="58"/>
      <c r="BI344" s="58"/>
      <c r="BJ344" s="58"/>
      <c r="BK344" s="58"/>
      <c r="BL344" s="58"/>
      <c r="BM344" s="58"/>
      <c r="BN344" s="58"/>
      <c r="BO344" s="58"/>
      <c r="BP344" s="58"/>
      <c r="BQ344" s="58"/>
      <c r="BR344" s="58"/>
      <c r="BS344" s="58"/>
      <c r="BT344" s="58"/>
      <c r="BU344" s="58"/>
      <c r="BV344" s="58"/>
      <c r="BW344" s="58"/>
      <c r="BX344" s="58"/>
      <c r="BY344" s="58"/>
      <c r="BZ344" s="58"/>
      <c r="CA344" s="58"/>
      <c r="CB344" s="58"/>
      <c r="CC344" s="58"/>
      <c r="CD344" s="58"/>
      <c r="CE344" s="58"/>
      <c r="CF344" s="58"/>
      <c r="CG344" s="58"/>
      <c r="CH344" s="58"/>
      <c r="CI344" s="58"/>
      <c r="CJ344" s="58"/>
      <c r="CK344" s="58"/>
      <c r="CL344" s="58"/>
      <c r="CM344" s="58"/>
      <c r="CN344" s="58"/>
      <c r="CO344" s="58"/>
      <c r="CP344" s="58"/>
      <c r="CQ344" s="58"/>
      <c r="CR344" s="58"/>
      <c r="CS344" s="58"/>
      <c r="CT344" s="58"/>
      <c r="CU344" s="58"/>
      <c r="CV344" s="58"/>
      <c r="CW344" s="58"/>
      <c r="CX344" s="58"/>
      <c r="CY344" s="58"/>
      <c r="CZ344" s="58"/>
      <c r="DA344" s="58"/>
      <c r="DB344" s="58"/>
      <c r="DC344" s="58"/>
      <c r="DD344" s="58"/>
      <c r="DE344" s="58"/>
      <c r="DF344" s="58"/>
      <c r="DG344" s="58"/>
      <c r="DH344" s="58"/>
      <c r="DI344" s="58"/>
      <c r="DJ344" s="58"/>
      <c r="DK344" s="58"/>
      <c r="DL344" s="58"/>
      <c r="DM344" s="58"/>
      <c r="DN344" s="58"/>
      <c r="DO344" s="58"/>
      <c r="DP344" s="58"/>
      <c r="DQ344" s="58"/>
      <c r="DR344" s="58"/>
      <c r="DS344" s="58"/>
      <c r="DT344" s="58"/>
      <c r="DU344" s="58"/>
      <c r="DV344" s="58"/>
      <c r="DW344" s="58"/>
      <c r="DX344" s="58"/>
      <c r="DY344" s="58"/>
      <c r="DZ344" s="58"/>
      <c r="EA344" s="58"/>
      <c r="EB344" s="58"/>
      <c r="EC344" s="58"/>
      <c r="ED344" s="58"/>
      <c r="EE344" s="58"/>
      <c r="EF344" s="58"/>
      <c r="EG344" s="58"/>
      <c r="EH344" s="58"/>
      <c r="EI344" s="58"/>
      <c r="EJ344" s="58"/>
      <c r="EK344" s="58"/>
      <c r="EL344" s="58"/>
      <c r="EM344" s="58"/>
      <c r="EN344" s="58"/>
      <c r="EO344" s="58"/>
      <c r="EP344" s="58"/>
      <c r="EQ344" s="58"/>
      <c r="ER344" s="58"/>
      <c r="ES344" s="58"/>
      <c r="ET344" s="58"/>
      <c r="EU344" s="58"/>
      <c r="EV344" s="58"/>
      <c r="EW344" s="58"/>
      <c r="EX344" s="58"/>
      <c r="EY344" s="58"/>
      <c r="EZ344" s="58"/>
      <c r="FA344" s="58"/>
      <c r="FB344" s="58"/>
      <c r="FC344" s="58"/>
      <c r="FD344" s="58"/>
      <c r="FE344" s="58"/>
      <c r="FF344" s="58"/>
      <c r="FG344" s="58"/>
      <c r="FH344" s="58"/>
      <c r="FI344" s="58"/>
      <c r="FJ344" s="58"/>
      <c r="FK344" s="58"/>
      <c r="FL344" s="58"/>
      <c r="FM344" s="58"/>
      <c r="FN344" s="58"/>
      <c r="FO344" s="58"/>
      <c r="FP344" s="58"/>
      <c r="FQ344" s="58"/>
      <c r="FR344" s="58"/>
      <c r="FS344" s="58"/>
      <c r="FT344" s="58"/>
      <c r="FU344" s="58"/>
      <c r="FV344" s="58"/>
      <c r="FW344" s="58"/>
      <c r="FX344" s="58"/>
      <c r="FY344" s="58"/>
      <c r="FZ344" s="58"/>
      <c r="GA344" s="58"/>
      <c r="GB344" s="58"/>
      <c r="GC344" s="58"/>
      <c r="GD344" s="58"/>
      <c r="GE344" s="58"/>
      <c r="GF344" s="58"/>
      <c r="GG344" s="58"/>
      <c r="GH344" s="58"/>
      <c r="GI344" s="58"/>
      <c r="GJ344" s="58"/>
      <c r="GK344" s="58"/>
      <c r="GL344" s="58"/>
      <c r="GM344" s="58"/>
      <c r="GN344" s="58"/>
      <c r="GO344" s="58"/>
      <c r="GP344" s="58"/>
      <c r="GQ344" s="58"/>
      <c r="GR344" s="58"/>
      <c r="GS344" s="58"/>
      <c r="GT344" s="58"/>
      <c r="GU344" s="58"/>
      <c r="GV344" s="58"/>
      <c r="GW344" s="58"/>
      <c r="GX344" s="58"/>
      <c r="GY344" s="58"/>
      <c r="GZ344" s="58"/>
      <c r="HA344" s="58"/>
      <c r="HB344" s="58"/>
      <c r="HC344" s="58"/>
      <c r="HD344" s="58"/>
      <c r="HE344" s="58"/>
      <c r="HF344" s="58"/>
      <c r="HG344" s="58"/>
      <c r="HH344" s="58"/>
      <c r="HI344" s="58"/>
      <c r="HJ344" s="58"/>
      <c r="HK344" s="58"/>
      <c r="HL344" s="58"/>
      <c r="HM344" s="58"/>
      <c r="HN344" s="58"/>
      <c r="HO344" s="58"/>
      <c r="HP344" s="58"/>
      <c r="HQ344" s="58"/>
      <c r="HR344" s="58"/>
      <c r="HS344" s="58"/>
      <c r="HT344" s="58"/>
      <c r="HU344" s="58"/>
      <c r="HV344" s="58"/>
      <c r="HW344" s="58"/>
      <c r="HX344" s="58"/>
      <c r="HY344" s="58"/>
      <c r="HZ344" s="58"/>
      <c r="IA344" s="58"/>
      <c r="IB344" s="58"/>
      <c r="IC344" s="58"/>
      <c r="ID344" s="58"/>
      <c r="IE344" s="58"/>
      <c r="IF344" s="58"/>
      <c r="IG344" s="58"/>
      <c r="IH344" s="58"/>
      <c r="II344" s="58"/>
      <c r="IJ344" s="58"/>
      <c r="IK344" s="58"/>
      <c r="IL344" s="58"/>
      <c r="IM344" s="58"/>
      <c r="IN344" s="58"/>
      <c r="IO344" s="58"/>
      <c r="IP344" s="58"/>
      <c r="IQ344" s="58"/>
      <c r="IR344" s="58"/>
      <c r="IS344" s="58"/>
      <c r="IT344" s="58"/>
      <c r="IU344" s="58"/>
    </row>
    <row r="345" spans="1:255" s="840" customFormat="1">
      <c r="A345" s="78" t="s">
        <v>482</v>
      </c>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c r="BH345" s="58"/>
      <c r="BI345" s="58"/>
      <c r="BJ345" s="58"/>
      <c r="BK345" s="58"/>
      <c r="BL345" s="58"/>
      <c r="BM345" s="58"/>
      <c r="BN345" s="58"/>
      <c r="BO345" s="58"/>
      <c r="BP345" s="58"/>
      <c r="BQ345" s="58"/>
      <c r="BR345" s="58"/>
      <c r="BS345" s="58"/>
      <c r="BT345" s="58"/>
      <c r="BU345" s="58"/>
      <c r="BV345" s="58"/>
      <c r="BW345" s="58"/>
      <c r="BX345" s="58"/>
      <c r="BY345" s="58"/>
      <c r="BZ345" s="58"/>
      <c r="CA345" s="58"/>
      <c r="CB345" s="58"/>
      <c r="CC345" s="58"/>
      <c r="CD345" s="58"/>
      <c r="CE345" s="58"/>
      <c r="CF345" s="58"/>
      <c r="CG345" s="58"/>
      <c r="CH345" s="58"/>
      <c r="CI345" s="58"/>
      <c r="CJ345" s="58"/>
      <c r="CK345" s="58"/>
      <c r="CL345" s="58"/>
      <c r="CM345" s="58"/>
      <c r="CN345" s="58"/>
      <c r="CO345" s="58"/>
      <c r="CP345" s="58"/>
      <c r="CQ345" s="58"/>
      <c r="CR345" s="58"/>
      <c r="CS345" s="58"/>
      <c r="CT345" s="58"/>
      <c r="CU345" s="58"/>
      <c r="CV345" s="58"/>
      <c r="CW345" s="58"/>
      <c r="CX345" s="58"/>
      <c r="CY345" s="58"/>
      <c r="CZ345" s="58"/>
      <c r="DA345" s="58"/>
      <c r="DB345" s="58"/>
      <c r="DC345" s="58"/>
      <c r="DD345" s="58"/>
      <c r="DE345" s="58"/>
      <c r="DF345" s="58"/>
      <c r="DG345" s="58"/>
      <c r="DH345" s="58"/>
      <c r="DI345" s="58"/>
      <c r="DJ345" s="58"/>
      <c r="DK345" s="58"/>
      <c r="DL345" s="58"/>
      <c r="DM345" s="58"/>
      <c r="DN345" s="58"/>
      <c r="DO345" s="58"/>
      <c r="DP345" s="58"/>
      <c r="DQ345" s="58"/>
      <c r="DR345" s="58"/>
      <c r="DS345" s="58"/>
      <c r="DT345" s="58"/>
      <c r="DU345" s="58"/>
      <c r="DV345" s="58"/>
      <c r="DW345" s="58"/>
      <c r="DX345" s="58"/>
      <c r="DY345" s="58"/>
      <c r="DZ345" s="58"/>
      <c r="EA345" s="58"/>
      <c r="EB345" s="58"/>
      <c r="EC345" s="58"/>
      <c r="ED345" s="58"/>
      <c r="EE345" s="58"/>
      <c r="EF345" s="58"/>
      <c r="EG345" s="58"/>
      <c r="EH345" s="58"/>
      <c r="EI345" s="58"/>
      <c r="EJ345" s="58"/>
      <c r="EK345" s="58"/>
      <c r="EL345" s="58"/>
      <c r="EM345" s="58"/>
      <c r="EN345" s="58"/>
      <c r="EO345" s="58"/>
      <c r="EP345" s="58"/>
      <c r="EQ345" s="58"/>
      <c r="ER345" s="58"/>
      <c r="ES345" s="58"/>
      <c r="ET345" s="58"/>
      <c r="EU345" s="58"/>
      <c r="EV345" s="58"/>
      <c r="EW345" s="58"/>
      <c r="EX345" s="58"/>
      <c r="EY345" s="58"/>
      <c r="EZ345" s="58"/>
      <c r="FA345" s="58"/>
      <c r="FB345" s="58"/>
      <c r="FC345" s="58"/>
      <c r="FD345" s="58"/>
      <c r="FE345" s="58"/>
      <c r="FF345" s="58"/>
      <c r="FG345" s="58"/>
      <c r="FH345" s="58"/>
      <c r="FI345" s="58"/>
      <c r="FJ345" s="58"/>
      <c r="FK345" s="58"/>
      <c r="FL345" s="58"/>
      <c r="FM345" s="58"/>
      <c r="FN345" s="58"/>
      <c r="FO345" s="58"/>
      <c r="FP345" s="58"/>
      <c r="FQ345" s="58"/>
      <c r="FR345" s="58"/>
      <c r="FS345" s="58"/>
      <c r="FT345" s="58"/>
      <c r="FU345" s="58"/>
      <c r="FV345" s="58"/>
      <c r="FW345" s="58"/>
      <c r="FX345" s="58"/>
      <c r="FY345" s="58"/>
      <c r="FZ345" s="58"/>
      <c r="GA345" s="58"/>
      <c r="GB345" s="58"/>
      <c r="GC345" s="58"/>
      <c r="GD345" s="58"/>
      <c r="GE345" s="58"/>
      <c r="GF345" s="58"/>
      <c r="GG345" s="58"/>
      <c r="GH345" s="58"/>
      <c r="GI345" s="58"/>
      <c r="GJ345" s="58"/>
      <c r="GK345" s="58"/>
      <c r="GL345" s="58"/>
      <c r="GM345" s="58"/>
      <c r="GN345" s="58"/>
      <c r="GO345" s="58"/>
      <c r="GP345" s="58"/>
      <c r="GQ345" s="58"/>
      <c r="GR345" s="58"/>
      <c r="GS345" s="58"/>
      <c r="GT345" s="58"/>
      <c r="GU345" s="58"/>
      <c r="GV345" s="58"/>
      <c r="GW345" s="58"/>
      <c r="GX345" s="58"/>
      <c r="GY345" s="58"/>
      <c r="GZ345" s="58"/>
      <c r="HA345" s="58"/>
      <c r="HB345" s="58"/>
      <c r="HC345" s="58"/>
      <c r="HD345" s="58"/>
      <c r="HE345" s="58"/>
      <c r="HF345" s="58"/>
      <c r="HG345" s="58"/>
      <c r="HH345" s="58"/>
      <c r="HI345" s="58"/>
      <c r="HJ345" s="58"/>
      <c r="HK345" s="58"/>
      <c r="HL345" s="58"/>
      <c r="HM345" s="58"/>
      <c r="HN345" s="58"/>
      <c r="HO345" s="58"/>
      <c r="HP345" s="58"/>
      <c r="HQ345" s="58"/>
      <c r="HR345" s="58"/>
      <c r="HS345" s="58"/>
      <c r="HT345" s="58"/>
      <c r="HU345" s="58"/>
      <c r="HV345" s="58"/>
      <c r="HW345" s="58"/>
      <c r="HX345" s="58"/>
      <c r="HY345" s="58"/>
      <c r="HZ345" s="58"/>
      <c r="IA345" s="58"/>
      <c r="IB345" s="58"/>
      <c r="IC345" s="58"/>
      <c r="ID345" s="58"/>
      <c r="IE345" s="58"/>
      <c r="IF345" s="58"/>
      <c r="IG345" s="58"/>
      <c r="IH345" s="58"/>
      <c r="II345" s="58"/>
      <c r="IJ345" s="58"/>
      <c r="IK345" s="58"/>
      <c r="IL345" s="58"/>
      <c r="IM345" s="58"/>
      <c r="IN345" s="58"/>
      <c r="IO345" s="58"/>
      <c r="IP345" s="58"/>
      <c r="IQ345" s="58"/>
      <c r="IR345" s="58"/>
      <c r="IS345" s="58"/>
      <c r="IT345" s="58"/>
      <c r="IU345" s="58"/>
    </row>
    <row r="346" spans="1:255" s="840" customFormat="1">
      <c r="A346" s="78" t="s">
        <v>483</v>
      </c>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58"/>
      <c r="CP346" s="58"/>
      <c r="CQ346" s="58"/>
      <c r="CR346" s="58"/>
      <c r="CS346" s="58"/>
      <c r="CT346" s="58"/>
      <c r="CU346" s="58"/>
      <c r="CV346" s="58"/>
      <c r="CW346" s="58"/>
      <c r="CX346" s="58"/>
      <c r="CY346" s="58"/>
      <c r="CZ346" s="58"/>
      <c r="DA346" s="58"/>
      <c r="DB346" s="58"/>
      <c r="DC346" s="58"/>
      <c r="DD346" s="58"/>
      <c r="DE346" s="58"/>
      <c r="DF346" s="58"/>
      <c r="DG346" s="58"/>
      <c r="DH346" s="58"/>
      <c r="DI346" s="58"/>
      <c r="DJ346" s="58"/>
      <c r="DK346" s="58"/>
      <c r="DL346" s="58"/>
      <c r="DM346" s="58"/>
      <c r="DN346" s="58"/>
      <c r="DO346" s="58"/>
      <c r="DP346" s="58"/>
      <c r="DQ346" s="58"/>
      <c r="DR346" s="58"/>
      <c r="DS346" s="58"/>
      <c r="DT346" s="58"/>
      <c r="DU346" s="58"/>
      <c r="DV346" s="58"/>
      <c r="DW346" s="58"/>
      <c r="DX346" s="58"/>
      <c r="DY346" s="58"/>
      <c r="DZ346" s="58"/>
      <c r="EA346" s="58"/>
      <c r="EB346" s="58"/>
      <c r="EC346" s="58"/>
      <c r="ED346" s="58"/>
      <c r="EE346" s="58"/>
      <c r="EF346" s="58"/>
      <c r="EG346" s="58"/>
      <c r="EH346" s="58"/>
      <c r="EI346" s="58"/>
      <c r="EJ346" s="58"/>
      <c r="EK346" s="58"/>
      <c r="EL346" s="58"/>
      <c r="EM346" s="58"/>
      <c r="EN346" s="58"/>
      <c r="EO346" s="58"/>
      <c r="EP346" s="58"/>
      <c r="EQ346" s="58"/>
      <c r="ER346" s="58"/>
      <c r="ES346" s="58"/>
      <c r="ET346" s="58"/>
      <c r="EU346" s="58"/>
      <c r="EV346" s="58"/>
      <c r="EW346" s="58"/>
      <c r="EX346" s="58"/>
      <c r="EY346" s="58"/>
      <c r="EZ346" s="58"/>
      <c r="FA346" s="58"/>
      <c r="FB346" s="58"/>
      <c r="FC346" s="58"/>
      <c r="FD346" s="58"/>
      <c r="FE346" s="58"/>
      <c r="FF346" s="58"/>
      <c r="FG346" s="58"/>
      <c r="FH346" s="58"/>
      <c r="FI346" s="58"/>
      <c r="FJ346" s="58"/>
      <c r="FK346" s="58"/>
      <c r="FL346" s="58"/>
      <c r="FM346" s="58"/>
      <c r="FN346" s="58"/>
      <c r="FO346" s="58"/>
      <c r="FP346" s="58"/>
      <c r="FQ346" s="58"/>
      <c r="FR346" s="58"/>
      <c r="FS346" s="58"/>
      <c r="FT346" s="58"/>
      <c r="FU346" s="58"/>
      <c r="FV346" s="58"/>
      <c r="FW346" s="58"/>
      <c r="FX346" s="58"/>
      <c r="FY346" s="58"/>
      <c r="FZ346" s="58"/>
      <c r="GA346" s="58"/>
      <c r="GB346" s="58"/>
      <c r="GC346" s="58"/>
      <c r="GD346" s="58"/>
      <c r="GE346" s="58"/>
      <c r="GF346" s="58"/>
      <c r="GG346" s="58"/>
      <c r="GH346" s="58"/>
      <c r="GI346" s="58"/>
      <c r="GJ346" s="58"/>
      <c r="GK346" s="58"/>
      <c r="GL346" s="58"/>
      <c r="GM346" s="58"/>
      <c r="GN346" s="58"/>
      <c r="GO346" s="58"/>
      <c r="GP346" s="58"/>
      <c r="GQ346" s="58"/>
      <c r="GR346" s="58"/>
      <c r="GS346" s="58"/>
      <c r="GT346" s="58"/>
      <c r="GU346" s="58"/>
      <c r="GV346" s="58"/>
      <c r="GW346" s="58"/>
      <c r="GX346" s="58"/>
      <c r="GY346" s="58"/>
      <c r="GZ346" s="58"/>
      <c r="HA346" s="58"/>
      <c r="HB346" s="58"/>
      <c r="HC346" s="58"/>
      <c r="HD346" s="58"/>
      <c r="HE346" s="58"/>
      <c r="HF346" s="58"/>
      <c r="HG346" s="58"/>
      <c r="HH346" s="58"/>
      <c r="HI346" s="58"/>
      <c r="HJ346" s="58"/>
      <c r="HK346" s="58"/>
      <c r="HL346" s="58"/>
      <c r="HM346" s="58"/>
      <c r="HN346" s="58"/>
      <c r="HO346" s="58"/>
      <c r="HP346" s="58"/>
      <c r="HQ346" s="58"/>
      <c r="HR346" s="58"/>
      <c r="HS346" s="58"/>
      <c r="HT346" s="58"/>
      <c r="HU346" s="58"/>
      <c r="HV346" s="58"/>
      <c r="HW346" s="58"/>
      <c r="HX346" s="58"/>
      <c r="HY346" s="58"/>
      <c r="HZ346" s="58"/>
      <c r="IA346" s="58"/>
      <c r="IB346" s="58"/>
      <c r="IC346" s="58"/>
      <c r="ID346" s="58"/>
      <c r="IE346" s="58"/>
      <c r="IF346" s="58"/>
      <c r="IG346" s="58"/>
      <c r="IH346" s="58"/>
      <c r="II346" s="58"/>
      <c r="IJ346" s="58"/>
      <c r="IK346" s="58"/>
      <c r="IL346" s="58"/>
      <c r="IM346" s="58"/>
      <c r="IN346" s="58"/>
      <c r="IO346" s="58"/>
      <c r="IP346" s="58"/>
      <c r="IQ346" s="58"/>
      <c r="IR346" s="58"/>
      <c r="IS346" s="58"/>
      <c r="IT346" s="58"/>
      <c r="IU346" s="58"/>
    </row>
    <row r="347" spans="1:255" s="840" customFormat="1">
      <c r="A347" s="78" t="s">
        <v>484</v>
      </c>
      <c r="B347" s="58">
        <v>4.0000000000000001E-3</v>
      </c>
      <c r="C347" s="58">
        <v>4.0000000000000001E-3</v>
      </c>
      <c r="D347" s="58">
        <v>4.0000000000000001E-3</v>
      </c>
      <c r="E347" s="58">
        <v>4.0000000000000001E-3</v>
      </c>
      <c r="F347" s="58">
        <v>4.0000000000000001E-3</v>
      </c>
      <c r="G347" s="58">
        <v>6.0000000000000001E-3</v>
      </c>
      <c r="H347" s="58">
        <v>6.0000000000000001E-3</v>
      </c>
      <c r="I347" s="58">
        <v>8.0000000000000002E-3</v>
      </c>
      <c r="J347" s="58">
        <v>8.9999999999999993E-3</v>
      </c>
      <c r="K347" s="58">
        <v>1.0999999999999999E-2</v>
      </c>
      <c r="L347" s="58">
        <v>1.0999999999999999E-2</v>
      </c>
      <c r="M347" s="58">
        <v>0.01</v>
      </c>
      <c r="N347" s="58">
        <v>0.01</v>
      </c>
      <c r="O347" s="58">
        <v>0.01</v>
      </c>
      <c r="P347" s="58">
        <v>4.1000000000000002E-2</v>
      </c>
      <c r="Q347" s="58">
        <v>4.2999999999999997E-2</v>
      </c>
      <c r="R347" s="58">
        <v>2.4E-2</v>
      </c>
      <c r="S347" s="58">
        <v>2.5000000000000001E-2</v>
      </c>
      <c r="T347" s="58">
        <v>2.5999999999999999E-2</v>
      </c>
      <c r="U347" s="58">
        <v>2.5000000000000001E-2</v>
      </c>
      <c r="V347" s="58">
        <v>2.5000000000000001E-2</v>
      </c>
      <c r="W347" s="58">
        <v>2.5000000000000001E-2</v>
      </c>
      <c r="X347" s="58">
        <v>2.5000000000000001E-2</v>
      </c>
      <c r="Y347" s="58">
        <v>2.8000000000000001E-2</v>
      </c>
      <c r="Z347" s="58">
        <v>0.03</v>
      </c>
      <c r="AA347" s="58">
        <v>0.03</v>
      </c>
      <c r="AB347" s="58">
        <v>3.2000000000000001E-2</v>
      </c>
      <c r="AC347" s="58">
        <v>2.7E-2</v>
      </c>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58"/>
      <c r="CP347" s="58"/>
      <c r="CQ347" s="58"/>
      <c r="CR347" s="58"/>
      <c r="CS347" s="58"/>
      <c r="CT347" s="58"/>
      <c r="CU347" s="58"/>
      <c r="CV347" s="58"/>
      <c r="CW347" s="58"/>
      <c r="CX347" s="58"/>
      <c r="CY347" s="58"/>
      <c r="CZ347" s="58"/>
      <c r="DA347" s="58"/>
      <c r="DB347" s="58"/>
      <c r="DC347" s="58"/>
      <c r="DD347" s="58"/>
      <c r="DE347" s="58"/>
      <c r="DF347" s="58"/>
      <c r="DG347" s="58"/>
      <c r="DH347" s="58"/>
      <c r="DI347" s="58"/>
      <c r="DJ347" s="58"/>
      <c r="DK347" s="58"/>
      <c r="DL347" s="58"/>
      <c r="DM347" s="58"/>
      <c r="DN347" s="58"/>
      <c r="DO347" s="58"/>
      <c r="DP347" s="58"/>
      <c r="DQ347" s="58"/>
      <c r="DR347" s="58"/>
      <c r="DS347" s="58"/>
      <c r="DT347" s="58"/>
      <c r="DU347" s="58"/>
      <c r="DV347" s="58"/>
      <c r="DW347" s="58"/>
      <c r="DX347" s="58"/>
      <c r="DY347" s="58"/>
      <c r="DZ347" s="58"/>
      <c r="EA347" s="58"/>
      <c r="EB347" s="58"/>
      <c r="EC347" s="58"/>
      <c r="ED347" s="58"/>
      <c r="EE347" s="58"/>
      <c r="EF347" s="58"/>
      <c r="EG347" s="58"/>
      <c r="EH347" s="58"/>
      <c r="EI347" s="58"/>
      <c r="EJ347" s="58"/>
      <c r="EK347" s="58"/>
      <c r="EL347" s="58"/>
      <c r="EM347" s="58"/>
      <c r="EN347" s="58"/>
      <c r="EO347" s="58"/>
      <c r="EP347" s="58"/>
      <c r="EQ347" s="58"/>
      <c r="ER347" s="58"/>
      <c r="ES347" s="58"/>
      <c r="ET347" s="58"/>
      <c r="EU347" s="58"/>
      <c r="EV347" s="58"/>
      <c r="EW347" s="58"/>
      <c r="EX347" s="58"/>
      <c r="EY347" s="58"/>
      <c r="EZ347" s="58"/>
      <c r="FA347" s="58"/>
      <c r="FB347" s="58"/>
      <c r="FC347" s="58"/>
      <c r="FD347" s="58"/>
      <c r="FE347" s="58"/>
      <c r="FF347" s="58"/>
      <c r="FG347" s="58"/>
      <c r="FH347" s="58"/>
      <c r="FI347" s="58"/>
      <c r="FJ347" s="58"/>
      <c r="FK347" s="58"/>
      <c r="FL347" s="58"/>
      <c r="FM347" s="58"/>
      <c r="FN347" s="58"/>
      <c r="FO347" s="58"/>
      <c r="FP347" s="58"/>
      <c r="FQ347" s="58"/>
      <c r="FR347" s="58"/>
      <c r="FS347" s="58"/>
      <c r="FT347" s="58"/>
      <c r="FU347" s="58"/>
      <c r="FV347" s="58"/>
      <c r="FW347" s="58"/>
      <c r="FX347" s="58"/>
      <c r="FY347" s="58"/>
      <c r="FZ347" s="58"/>
      <c r="GA347" s="58"/>
      <c r="GB347" s="58"/>
      <c r="GC347" s="58"/>
      <c r="GD347" s="58"/>
      <c r="GE347" s="58"/>
      <c r="GF347" s="58"/>
      <c r="GG347" s="58"/>
      <c r="GH347" s="58"/>
      <c r="GI347" s="58"/>
      <c r="GJ347" s="58"/>
      <c r="GK347" s="58"/>
      <c r="GL347" s="58"/>
      <c r="GM347" s="58"/>
      <c r="GN347" s="58"/>
      <c r="GO347" s="58"/>
      <c r="GP347" s="58"/>
      <c r="GQ347" s="58"/>
      <c r="GR347" s="58"/>
      <c r="GS347" s="58"/>
      <c r="GT347" s="58"/>
      <c r="GU347" s="58"/>
      <c r="GV347" s="58"/>
      <c r="GW347" s="58"/>
      <c r="GX347" s="58"/>
      <c r="GY347" s="58"/>
      <c r="GZ347" s="58"/>
      <c r="HA347" s="58"/>
      <c r="HB347" s="58"/>
      <c r="HC347" s="58"/>
      <c r="HD347" s="58"/>
      <c r="HE347" s="58"/>
      <c r="HF347" s="58"/>
      <c r="HG347" s="58"/>
      <c r="HH347" s="58"/>
      <c r="HI347" s="58"/>
      <c r="HJ347" s="58"/>
      <c r="HK347" s="58"/>
      <c r="HL347" s="58"/>
      <c r="HM347" s="58"/>
      <c r="HN347" s="58"/>
      <c r="HO347" s="58"/>
      <c r="HP347" s="58"/>
      <c r="HQ347" s="58"/>
      <c r="HR347" s="58"/>
      <c r="HS347" s="58"/>
      <c r="HT347" s="58"/>
      <c r="HU347" s="58"/>
      <c r="HV347" s="58"/>
      <c r="HW347" s="58"/>
      <c r="HX347" s="58"/>
      <c r="HY347" s="58"/>
      <c r="HZ347" s="58"/>
      <c r="IA347" s="58"/>
      <c r="IB347" s="58"/>
      <c r="IC347" s="58"/>
      <c r="ID347" s="58"/>
      <c r="IE347" s="58"/>
      <c r="IF347" s="58"/>
      <c r="IG347" s="58"/>
      <c r="IH347" s="58"/>
      <c r="II347" s="58"/>
      <c r="IJ347" s="58"/>
      <c r="IK347" s="58"/>
      <c r="IL347" s="58"/>
      <c r="IM347" s="58"/>
      <c r="IN347" s="58"/>
      <c r="IO347" s="58"/>
      <c r="IP347" s="58"/>
      <c r="IQ347" s="58"/>
      <c r="IR347" s="58"/>
      <c r="IS347" s="58"/>
      <c r="IT347" s="58"/>
      <c r="IU347" s="58"/>
    </row>
    <row r="348" spans="1:255" s="840" customFormat="1">
      <c r="A348" s="78" t="s">
        <v>485</v>
      </c>
      <c r="B348" s="58"/>
      <c r="C348" s="58"/>
      <c r="D348" s="58"/>
      <c r="E348" s="58"/>
      <c r="F348" s="58"/>
      <c r="G348" s="58"/>
      <c r="H348" s="58"/>
      <c r="I348" s="58"/>
      <c r="J348" s="58"/>
      <c r="K348" s="58"/>
      <c r="L348" s="58"/>
      <c r="M348" s="58"/>
      <c r="N348" s="58"/>
      <c r="O348" s="58"/>
      <c r="P348" s="58">
        <v>2E-3</v>
      </c>
      <c r="Q348" s="58">
        <v>3.0000000000000001E-3</v>
      </c>
      <c r="R348" s="58">
        <v>3.0000000000000001E-3</v>
      </c>
      <c r="S348" s="58">
        <v>2E-3</v>
      </c>
      <c r="T348" s="58">
        <v>2E-3</v>
      </c>
      <c r="U348" s="58">
        <v>2E-3</v>
      </c>
      <c r="V348" s="58">
        <v>3.0000000000000001E-3</v>
      </c>
      <c r="W348" s="58">
        <v>3.0000000000000001E-3</v>
      </c>
      <c r="X348" s="58">
        <v>3.0000000000000001E-3</v>
      </c>
      <c r="Y348" s="58">
        <v>3.0000000000000001E-3</v>
      </c>
      <c r="Z348" s="58">
        <v>4.0000000000000001E-3</v>
      </c>
      <c r="AA348" s="58">
        <v>4.0000000000000001E-3</v>
      </c>
      <c r="AB348" s="58">
        <v>4.0000000000000001E-3</v>
      </c>
      <c r="AC348" s="58">
        <v>4.0000000000000001E-3</v>
      </c>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c r="DB348" s="58"/>
      <c r="DC348" s="58"/>
      <c r="DD348" s="58"/>
      <c r="DE348" s="58"/>
      <c r="DF348" s="58"/>
      <c r="DG348" s="58"/>
      <c r="DH348" s="58"/>
      <c r="DI348" s="58"/>
      <c r="DJ348" s="58"/>
      <c r="DK348" s="58"/>
      <c r="DL348" s="58"/>
      <c r="DM348" s="58"/>
      <c r="DN348" s="58"/>
      <c r="DO348" s="58"/>
      <c r="DP348" s="58"/>
      <c r="DQ348" s="58"/>
      <c r="DR348" s="58"/>
      <c r="DS348" s="58"/>
      <c r="DT348" s="58"/>
      <c r="DU348" s="58"/>
      <c r="DV348" s="58"/>
      <c r="DW348" s="58"/>
      <c r="DX348" s="58"/>
      <c r="DY348" s="58"/>
      <c r="DZ348" s="58"/>
      <c r="EA348" s="58"/>
      <c r="EB348" s="58"/>
      <c r="EC348" s="58"/>
      <c r="ED348" s="58"/>
      <c r="EE348" s="58"/>
      <c r="EF348" s="58"/>
      <c r="EG348" s="58"/>
      <c r="EH348" s="58"/>
      <c r="EI348" s="58"/>
      <c r="EJ348" s="58"/>
      <c r="EK348" s="58"/>
      <c r="EL348" s="58"/>
      <c r="EM348" s="58"/>
      <c r="EN348" s="58"/>
      <c r="EO348" s="58"/>
      <c r="EP348" s="58"/>
      <c r="EQ348" s="58"/>
      <c r="ER348" s="58"/>
      <c r="ES348" s="58"/>
      <c r="ET348" s="58"/>
      <c r="EU348" s="58"/>
      <c r="EV348" s="58"/>
      <c r="EW348" s="58"/>
      <c r="EX348" s="58"/>
      <c r="EY348" s="58"/>
      <c r="EZ348" s="58"/>
      <c r="FA348" s="58"/>
      <c r="FB348" s="58"/>
      <c r="FC348" s="58"/>
      <c r="FD348" s="58"/>
      <c r="FE348" s="58"/>
      <c r="FF348" s="58"/>
      <c r="FG348" s="58"/>
      <c r="FH348" s="58"/>
      <c r="FI348" s="58"/>
      <c r="FJ348" s="58"/>
      <c r="FK348" s="58"/>
      <c r="FL348" s="58"/>
      <c r="FM348" s="58"/>
      <c r="FN348" s="58"/>
      <c r="FO348" s="58"/>
      <c r="FP348" s="58"/>
      <c r="FQ348" s="58"/>
      <c r="FR348" s="58"/>
      <c r="FS348" s="58"/>
      <c r="FT348" s="58"/>
      <c r="FU348" s="58"/>
      <c r="FV348" s="58"/>
      <c r="FW348" s="58"/>
      <c r="FX348" s="58"/>
      <c r="FY348" s="58"/>
      <c r="FZ348" s="58"/>
      <c r="GA348" s="58"/>
      <c r="GB348" s="58"/>
      <c r="GC348" s="58"/>
      <c r="GD348" s="58"/>
      <c r="GE348" s="58"/>
      <c r="GF348" s="58"/>
      <c r="GG348" s="58"/>
      <c r="GH348" s="58"/>
      <c r="GI348" s="58"/>
      <c r="GJ348" s="58"/>
      <c r="GK348" s="58"/>
      <c r="GL348" s="58"/>
      <c r="GM348" s="58"/>
      <c r="GN348" s="58"/>
      <c r="GO348" s="58"/>
      <c r="GP348" s="58"/>
      <c r="GQ348" s="58"/>
      <c r="GR348" s="58"/>
      <c r="GS348" s="58"/>
      <c r="GT348" s="58"/>
      <c r="GU348" s="58"/>
      <c r="GV348" s="58"/>
      <c r="GW348" s="58"/>
      <c r="GX348" s="58"/>
      <c r="GY348" s="58"/>
      <c r="GZ348" s="58"/>
      <c r="HA348" s="58"/>
      <c r="HB348" s="58"/>
      <c r="HC348" s="58"/>
      <c r="HD348" s="58"/>
      <c r="HE348" s="58"/>
      <c r="HF348" s="58"/>
      <c r="HG348" s="58"/>
      <c r="HH348" s="58"/>
      <c r="HI348" s="58"/>
      <c r="HJ348" s="58"/>
      <c r="HK348" s="58"/>
      <c r="HL348" s="58"/>
      <c r="HM348" s="58"/>
      <c r="HN348" s="58"/>
      <c r="HO348" s="58"/>
      <c r="HP348" s="58"/>
      <c r="HQ348" s="58"/>
      <c r="HR348" s="58"/>
      <c r="HS348" s="58"/>
      <c r="HT348" s="58"/>
      <c r="HU348" s="58"/>
      <c r="HV348" s="58"/>
      <c r="HW348" s="58"/>
      <c r="HX348" s="58"/>
      <c r="HY348" s="58"/>
      <c r="HZ348" s="58"/>
      <c r="IA348" s="58"/>
      <c r="IB348" s="58"/>
      <c r="IC348" s="58"/>
      <c r="ID348" s="58"/>
      <c r="IE348" s="58"/>
      <c r="IF348" s="58"/>
      <c r="IG348" s="58"/>
      <c r="IH348" s="58"/>
      <c r="II348" s="58"/>
      <c r="IJ348" s="58"/>
      <c r="IK348" s="58"/>
      <c r="IL348" s="58"/>
      <c r="IM348" s="58"/>
      <c r="IN348" s="58"/>
      <c r="IO348" s="58"/>
      <c r="IP348" s="58"/>
      <c r="IQ348" s="58"/>
      <c r="IR348" s="58"/>
      <c r="IS348" s="58"/>
      <c r="IT348" s="58"/>
      <c r="IU348" s="58"/>
    </row>
    <row r="349" spans="1:255" s="840" customFormat="1">
      <c r="A349" s="78" t="s">
        <v>486</v>
      </c>
      <c r="B349" s="58">
        <v>4.0000000000000001E-3</v>
      </c>
      <c r="C349" s="58">
        <v>4.0000000000000001E-3</v>
      </c>
      <c r="D349" s="58">
        <v>4.0000000000000001E-3</v>
      </c>
      <c r="E349" s="58">
        <v>4.0000000000000001E-3</v>
      </c>
      <c r="F349" s="58">
        <v>4.0000000000000001E-3</v>
      </c>
      <c r="G349" s="58">
        <v>6.0000000000000001E-3</v>
      </c>
      <c r="H349" s="58">
        <v>6.0000000000000001E-3</v>
      </c>
      <c r="I349" s="58">
        <v>8.0000000000000002E-3</v>
      </c>
      <c r="J349" s="58">
        <v>8.9999999999999993E-3</v>
      </c>
      <c r="K349" s="58">
        <v>1.0999999999999999E-2</v>
      </c>
      <c r="L349" s="58">
        <v>1.0999999999999999E-2</v>
      </c>
      <c r="M349" s="58">
        <v>0.01</v>
      </c>
      <c r="N349" s="58">
        <v>0.01</v>
      </c>
      <c r="O349" s="58">
        <v>0.01</v>
      </c>
      <c r="P349" s="58">
        <v>3.1E-2</v>
      </c>
      <c r="Q349" s="58">
        <v>3.2000000000000001E-2</v>
      </c>
      <c r="R349" s="58">
        <v>2.1000000000000001E-2</v>
      </c>
      <c r="S349" s="58">
        <v>2.3E-2</v>
      </c>
      <c r="T349" s="58">
        <v>2.4E-2</v>
      </c>
      <c r="U349" s="58">
        <v>2.3E-2</v>
      </c>
      <c r="V349" s="58">
        <v>2.1999999999999999E-2</v>
      </c>
      <c r="W349" s="58">
        <v>2.1999999999999999E-2</v>
      </c>
      <c r="X349" s="58">
        <v>2.3E-2</v>
      </c>
      <c r="Y349" s="58">
        <v>2.5999999999999999E-2</v>
      </c>
      <c r="Z349" s="58">
        <v>2.5999999999999999E-2</v>
      </c>
      <c r="AA349" s="58">
        <v>2.5999999999999999E-2</v>
      </c>
      <c r="AB349" s="58">
        <v>2.8000000000000001E-2</v>
      </c>
      <c r="AC349" s="58">
        <v>2.3E-2</v>
      </c>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58"/>
      <c r="BW349" s="58"/>
      <c r="BX349" s="58"/>
      <c r="BY349" s="58"/>
      <c r="BZ349" s="58"/>
      <c r="CA349" s="58"/>
      <c r="CB349" s="58"/>
      <c r="CC349" s="58"/>
      <c r="CD349" s="58"/>
      <c r="CE349" s="58"/>
      <c r="CF349" s="58"/>
      <c r="CG349" s="58"/>
      <c r="CH349" s="58"/>
      <c r="CI349" s="58"/>
      <c r="CJ349" s="58"/>
      <c r="CK349" s="58"/>
      <c r="CL349" s="58"/>
      <c r="CM349" s="58"/>
      <c r="CN349" s="58"/>
      <c r="CO349" s="58"/>
      <c r="CP349" s="58"/>
      <c r="CQ349" s="58"/>
      <c r="CR349" s="58"/>
      <c r="CS349" s="58"/>
      <c r="CT349" s="58"/>
      <c r="CU349" s="58"/>
      <c r="CV349" s="58"/>
      <c r="CW349" s="58"/>
      <c r="CX349" s="58"/>
      <c r="CY349" s="58"/>
      <c r="CZ349" s="58"/>
      <c r="DA349" s="58"/>
      <c r="DB349" s="58"/>
      <c r="DC349" s="58"/>
      <c r="DD349" s="58"/>
      <c r="DE349" s="58"/>
      <c r="DF349" s="58"/>
      <c r="DG349" s="58"/>
      <c r="DH349" s="58"/>
      <c r="DI349" s="58"/>
      <c r="DJ349" s="58"/>
      <c r="DK349" s="58"/>
      <c r="DL349" s="58"/>
      <c r="DM349" s="58"/>
      <c r="DN349" s="58"/>
      <c r="DO349" s="58"/>
      <c r="DP349" s="58"/>
      <c r="DQ349" s="58"/>
      <c r="DR349" s="58"/>
      <c r="DS349" s="58"/>
      <c r="DT349" s="58"/>
      <c r="DU349" s="58"/>
      <c r="DV349" s="58"/>
      <c r="DW349" s="58"/>
      <c r="DX349" s="58"/>
      <c r="DY349" s="58"/>
      <c r="DZ349" s="58"/>
      <c r="EA349" s="58"/>
      <c r="EB349" s="58"/>
      <c r="EC349" s="58"/>
      <c r="ED349" s="58"/>
      <c r="EE349" s="58"/>
      <c r="EF349" s="58"/>
      <c r="EG349" s="58"/>
      <c r="EH349" s="58"/>
      <c r="EI349" s="58"/>
      <c r="EJ349" s="58"/>
      <c r="EK349" s="58"/>
      <c r="EL349" s="58"/>
      <c r="EM349" s="58"/>
      <c r="EN349" s="58"/>
      <c r="EO349" s="58"/>
      <c r="EP349" s="58"/>
      <c r="EQ349" s="58"/>
      <c r="ER349" s="58"/>
      <c r="ES349" s="58"/>
      <c r="ET349" s="58"/>
      <c r="EU349" s="58"/>
      <c r="EV349" s="58"/>
      <c r="EW349" s="58"/>
      <c r="EX349" s="58"/>
      <c r="EY349" s="58"/>
      <c r="EZ349" s="58"/>
      <c r="FA349" s="58"/>
      <c r="FB349" s="58"/>
      <c r="FC349" s="58"/>
      <c r="FD349" s="58"/>
      <c r="FE349" s="58"/>
      <c r="FF349" s="58"/>
      <c r="FG349" s="58"/>
      <c r="FH349" s="58"/>
      <c r="FI349" s="58"/>
      <c r="FJ349" s="58"/>
      <c r="FK349" s="58"/>
      <c r="FL349" s="58"/>
      <c r="FM349" s="58"/>
      <c r="FN349" s="58"/>
      <c r="FO349" s="58"/>
      <c r="FP349" s="58"/>
      <c r="FQ349" s="58"/>
      <c r="FR349" s="58"/>
      <c r="FS349" s="58"/>
      <c r="FT349" s="58"/>
      <c r="FU349" s="58"/>
      <c r="FV349" s="58"/>
      <c r="FW349" s="58"/>
      <c r="FX349" s="58"/>
      <c r="FY349" s="58"/>
      <c r="FZ349" s="58"/>
      <c r="GA349" s="58"/>
      <c r="GB349" s="58"/>
      <c r="GC349" s="58"/>
      <c r="GD349" s="58"/>
      <c r="GE349" s="58"/>
      <c r="GF349" s="58"/>
      <c r="GG349" s="58"/>
      <c r="GH349" s="58"/>
      <c r="GI349" s="58"/>
      <c r="GJ349" s="58"/>
      <c r="GK349" s="58"/>
      <c r="GL349" s="58"/>
      <c r="GM349" s="58"/>
      <c r="GN349" s="58"/>
      <c r="GO349" s="58"/>
      <c r="GP349" s="58"/>
      <c r="GQ349" s="58"/>
      <c r="GR349" s="58"/>
      <c r="GS349" s="58"/>
      <c r="GT349" s="58"/>
      <c r="GU349" s="58"/>
      <c r="GV349" s="58"/>
      <c r="GW349" s="58"/>
      <c r="GX349" s="58"/>
      <c r="GY349" s="58"/>
      <c r="GZ349" s="58"/>
      <c r="HA349" s="58"/>
      <c r="HB349" s="58"/>
      <c r="HC349" s="58"/>
      <c r="HD349" s="58"/>
      <c r="HE349" s="58"/>
      <c r="HF349" s="58"/>
      <c r="HG349" s="58"/>
      <c r="HH349" s="58"/>
      <c r="HI349" s="58"/>
      <c r="HJ349" s="58"/>
      <c r="HK349" s="58"/>
      <c r="HL349" s="58"/>
      <c r="HM349" s="58"/>
      <c r="HN349" s="58"/>
      <c r="HO349" s="58"/>
      <c r="HP349" s="58"/>
      <c r="HQ349" s="58"/>
      <c r="HR349" s="58"/>
      <c r="HS349" s="58"/>
      <c r="HT349" s="58"/>
      <c r="HU349" s="58"/>
      <c r="HV349" s="58"/>
      <c r="HW349" s="58"/>
      <c r="HX349" s="58"/>
      <c r="HY349" s="58"/>
      <c r="HZ349" s="58"/>
      <c r="IA349" s="58"/>
      <c r="IB349" s="58"/>
      <c r="IC349" s="58"/>
      <c r="ID349" s="58"/>
      <c r="IE349" s="58"/>
      <c r="IF349" s="58"/>
      <c r="IG349" s="58"/>
      <c r="IH349" s="58"/>
      <c r="II349" s="58"/>
      <c r="IJ349" s="58"/>
      <c r="IK349" s="58"/>
      <c r="IL349" s="58"/>
      <c r="IM349" s="58"/>
      <c r="IN349" s="58"/>
      <c r="IO349" s="58"/>
      <c r="IP349" s="58"/>
      <c r="IQ349" s="58"/>
      <c r="IR349" s="58"/>
      <c r="IS349" s="58"/>
      <c r="IT349" s="58"/>
      <c r="IU349" s="58"/>
    </row>
    <row r="350" spans="1:255" s="840" customFormat="1">
      <c r="A350" s="78" t="s">
        <v>487</v>
      </c>
      <c r="B350" s="58"/>
      <c r="C350" s="58"/>
      <c r="D350" s="58"/>
      <c r="E350" s="58"/>
      <c r="F350" s="58"/>
      <c r="G350" s="58"/>
      <c r="H350" s="58"/>
      <c r="I350" s="58"/>
      <c r="J350" s="58"/>
      <c r="K350" s="58"/>
      <c r="L350" s="58"/>
      <c r="M350" s="58"/>
      <c r="N350" s="58"/>
      <c r="O350" s="58"/>
      <c r="P350" s="58">
        <v>8.0000000000000002E-3</v>
      </c>
      <c r="Q350" s="58">
        <v>8.0000000000000002E-3</v>
      </c>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58"/>
      <c r="DT350" s="58"/>
      <c r="DU350" s="58"/>
      <c r="DV350" s="58"/>
      <c r="DW350" s="58"/>
      <c r="DX350" s="58"/>
      <c r="DY350" s="58"/>
      <c r="DZ350" s="58"/>
      <c r="EA350" s="58"/>
      <c r="EB350" s="58"/>
      <c r="EC350" s="58"/>
      <c r="ED350" s="58"/>
      <c r="EE350" s="58"/>
      <c r="EF350" s="58"/>
      <c r="EG350" s="58"/>
      <c r="EH350" s="58"/>
      <c r="EI350" s="58"/>
      <c r="EJ350" s="58"/>
      <c r="EK350" s="58"/>
      <c r="EL350" s="58"/>
      <c r="EM350" s="58"/>
      <c r="EN350" s="58"/>
      <c r="EO350" s="58"/>
      <c r="EP350" s="58"/>
      <c r="EQ350" s="58"/>
      <c r="ER350" s="58"/>
      <c r="ES350" s="58"/>
      <c r="ET350" s="58"/>
      <c r="EU350" s="58"/>
      <c r="EV350" s="58"/>
      <c r="EW350" s="58"/>
      <c r="EX350" s="58"/>
      <c r="EY350" s="58"/>
      <c r="EZ350" s="58"/>
      <c r="FA350" s="58"/>
      <c r="FB350" s="58"/>
      <c r="FC350" s="58"/>
      <c r="FD350" s="58"/>
      <c r="FE350" s="58"/>
      <c r="FF350" s="58"/>
      <c r="FG350" s="58"/>
      <c r="FH350" s="58"/>
      <c r="FI350" s="58"/>
      <c r="FJ350" s="58"/>
      <c r="FK350" s="58"/>
      <c r="FL350" s="58"/>
      <c r="FM350" s="58"/>
      <c r="FN350" s="58"/>
      <c r="FO350" s="58"/>
      <c r="FP350" s="58"/>
      <c r="FQ350" s="58"/>
      <c r="FR350" s="58"/>
      <c r="FS350" s="58"/>
      <c r="FT350" s="58"/>
      <c r="FU350" s="58"/>
      <c r="FV350" s="58"/>
      <c r="FW350" s="58"/>
      <c r="FX350" s="58"/>
      <c r="FY350" s="58"/>
      <c r="FZ350" s="58"/>
      <c r="GA350" s="58"/>
      <c r="GB350" s="58"/>
      <c r="GC350" s="58"/>
      <c r="GD350" s="58"/>
      <c r="GE350" s="58"/>
      <c r="GF350" s="58"/>
      <c r="GG350" s="58"/>
      <c r="GH350" s="58"/>
      <c r="GI350" s="58"/>
      <c r="GJ350" s="58"/>
      <c r="GK350" s="58"/>
      <c r="GL350" s="58"/>
      <c r="GM350" s="58"/>
      <c r="GN350" s="58"/>
      <c r="GO350" s="58"/>
      <c r="GP350" s="58"/>
      <c r="GQ350" s="58"/>
      <c r="GR350" s="58"/>
      <c r="GS350" s="58"/>
      <c r="GT350" s="58"/>
      <c r="GU350" s="58"/>
      <c r="GV350" s="58"/>
      <c r="GW350" s="58"/>
      <c r="GX350" s="58"/>
      <c r="GY350" s="58"/>
      <c r="GZ350" s="58"/>
      <c r="HA350" s="58"/>
      <c r="HB350" s="58"/>
      <c r="HC350" s="58"/>
      <c r="HD350" s="58"/>
      <c r="HE350" s="58"/>
      <c r="HF350" s="58"/>
      <c r="HG350" s="58"/>
      <c r="HH350" s="58"/>
      <c r="HI350" s="58"/>
      <c r="HJ350" s="58"/>
      <c r="HK350" s="58"/>
      <c r="HL350" s="58"/>
      <c r="HM350" s="58"/>
      <c r="HN350" s="58"/>
      <c r="HO350" s="58"/>
      <c r="HP350" s="58"/>
      <c r="HQ350" s="58"/>
      <c r="HR350" s="58"/>
      <c r="HS350" s="58"/>
      <c r="HT350" s="58"/>
      <c r="HU350" s="58"/>
      <c r="HV350" s="58"/>
      <c r="HW350" s="58"/>
      <c r="HX350" s="58"/>
      <c r="HY350" s="58"/>
      <c r="HZ350" s="58"/>
      <c r="IA350" s="58"/>
      <c r="IB350" s="58"/>
      <c r="IC350" s="58"/>
      <c r="ID350" s="58"/>
      <c r="IE350" s="58"/>
      <c r="IF350" s="58"/>
      <c r="IG350" s="58"/>
      <c r="IH350" s="58"/>
      <c r="II350" s="58"/>
      <c r="IJ350" s="58"/>
      <c r="IK350" s="58"/>
      <c r="IL350" s="58"/>
      <c r="IM350" s="58"/>
      <c r="IN350" s="58"/>
      <c r="IO350" s="58"/>
      <c r="IP350" s="58"/>
      <c r="IQ350" s="58"/>
      <c r="IR350" s="58"/>
      <c r="IS350" s="58"/>
      <c r="IT350" s="58"/>
      <c r="IU350" s="58"/>
    </row>
    <row r="351" spans="1:255" s="840" customFormat="1">
      <c r="A351" s="78" t="s">
        <v>488</v>
      </c>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58"/>
      <c r="DT351" s="58"/>
      <c r="DU351" s="58"/>
      <c r="DV351" s="58"/>
      <c r="DW351" s="58"/>
      <c r="DX351" s="58"/>
      <c r="DY351" s="58"/>
      <c r="DZ351" s="58"/>
      <c r="EA351" s="58"/>
      <c r="EB351" s="58"/>
      <c r="EC351" s="58"/>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c r="HP351" s="58"/>
      <c r="HQ351" s="58"/>
      <c r="HR351" s="58"/>
      <c r="HS351" s="58"/>
      <c r="HT351" s="58"/>
      <c r="HU351" s="58"/>
      <c r="HV351" s="58"/>
      <c r="HW351" s="58"/>
      <c r="HX351" s="58"/>
      <c r="HY351" s="58"/>
      <c r="HZ351" s="58"/>
      <c r="IA351" s="58"/>
      <c r="IB351" s="58"/>
      <c r="IC351" s="58"/>
      <c r="ID351" s="58"/>
      <c r="IE351" s="58"/>
      <c r="IF351" s="58"/>
      <c r="IG351" s="58"/>
      <c r="IH351" s="58"/>
      <c r="II351" s="58"/>
      <c r="IJ351" s="58"/>
      <c r="IK351" s="58"/>
      <c r="IL351" s="58"/>
      <c r="IM351" s="58"/>
      <c r="IN351" s="58"/>
      <c r="IO351" s="58"/>
      <c r="IP351" s="58"/>
      <c r="IQ351" s="58"/>
      <c r="IR351" s="58"/>
      <c r="IS351" s="58"/>
      <c r="IT351" s="58"/>
      <c r="IU351" s="58"/>
    </row>
    <row r="352" spans="1:255" s="840" customFormat="1">
      <c r="A352" s="78" t="s">
        <v>489</v>
      </c>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c r="EA352" s="58"/>
      <c r="EB352" s="58"/>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c r="HP352" s="58"/>
      <c r="HQ352" s="58"/>
      <c r="HR352" s="58"/>
      <c r="HS352" s="58"/>
      <c r="HT352" s="58"/>
      <c r="HU352" s="58"/>
      <c r="HV352" s="58"/>
      <c r="HW352" s="58"/>
      <c r="HX352" s="58"/>
      <c r="HY352" s="58"/>
      <c r="HZ352" s="58"/>
      <c r="IA352" s="58"/>
      <c r="IB352" s="58"/>
      <c r="IC352" s="58"/>
      <c r="ID352" s="58"/>
      <c r="IE352" s="58"/>
      <c r="IF352" s="58"/>
      <c r="IG352" s="58"/>
      <c r="IH352" s="58"/>
      <c r="II352" s="58"/>
      <c r="IJ352" s="58"/>
      <c r="IK352" s="58"/>
      <c r="IL352" s="58"/>
      <c r="IM352" s="58"/>
      <c r="IN352" s="58"/>
      <c r="IO352" s="58"/>
      <c r="IP352" s="58"/>
      <c r="IQ352" s="58"/>
      <c r="IR352" s="58"/>
      <c r="IS352" s="58"/>
      <c r="IT352" s="58"/>
      <c r="IU352" s="58"/>
    </row>
    <row r="353" spans="1:255" s="840" customFormat="1">
      <c r="A353" s="78" t="s">
        <v>490</v>
      </c>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c r="HP353" s="58"/>
      <c r="HQ353" s="58"/>
      <c r="HR353" s="58"/>
      <c r="HS353" s="58"/>
      <c r="HT353" s="58"/>
      <c r="HU353" s="58"/>
      <c r="HV353" s="58"/>
      <c r="HW353" s="58"/>
      <c r="HX353" s="58"/>
      <c r="HY353" s="58"/>
      <c r="HZ353" s="58"/>
      <c r="IA353" s="58"/>
      <c r="IB353" s="58"/>
      <c r="IC353" s="58"/>
      <c r="ID353" s="58"/>
      <c r="IE353" s="58"/>
      <c r="IF353" s="58"/>
      <c r="IG353" s="58"/>
      <c r="IH353" s="58"/>
      <c r="II353" s="58"/>
      <c r="IJ353" s="58"/>
      <c r="IK353" s="58"/>
      <c r="IL353" s="58"/>
      <c r="IM353" s="58"/>
      <c r="IN353" s="58"/>
      <c r="IO353" s="58"/>
      <c r="IP353" s="58"/>
      <c r="IQ353" s="58"/>
      <c r="IR353" s="58"/>
      <c r="IS353" s="58"/>
      <c r="IT353" s="58"/>
      <c r="IU353" s="58"/>
    </row>
    <row r="354" spans="1:255" s="840" customFormat="1">
      <c r="A354" s="78" t="s">
        <v>491</v>
      </c>
      <c r="B354" s="58">
        <v>3.7709999999999999</v>
      </c>
      <c r="C354" s="58">
        <v>3.8639999999999999</v>
      </c>
      <c r="D354" s="58">
        <v>4.2880000000000003</v>
      </c>
      <c r="E354" s="58">
        <v>4.42</v>
      </c>
      <c r="F354" s="58">
        <v>4.3680000000000003</v>
      </c>
      <c r="G354" s="58">
        <v>5.5339999999999998</v>
      </c>
      <c r="H354" s="58">
        <v>5.6749999999999998</v>
      </c>
      <c r="I354" s="58">
        <v>7.4669999999999996</v>
      </c>
      <c r="J354" s="58">
        <v>8.0609999999999999</v>
      </c>
      <c r="K354" s="58">
        <v>8.8689999999999998</v>
      </c>
      <c r="L354" s="58">
        <v>8.7170000000000005</v>
      </c>
      <c r="M354" s="58">
        <v>8.6829999999999998</v>
      </c>
      <c r="N354" s="58">
        <v>9.2840000000000007</v>
      </c>
      <c r="O354" s="58">
        <v>9.7620000000000005</v>
      </c>
      <c r="P354" s="58">
        <v>9.6340000000000003</v>
      </c>
      <c r="Q354" s="58">
        <v>9.5169999999999995</v>
      </c>
      <c r="R354" s="58">
        <v>9.7870000000000008</v>
      </c>
      <c r="S354" s="58">
        <v>9.9749999999999996</v>
      </c>
      <c r="T354" s="58">
        <v>10.144</v>
      </c>
      <c r="U354" s="58">
        <v>10.115</v>
      </c>
      <c r="V354" s="58">
        <v>10.494999999999999</v>
      </c>
      <c r="W354" s="58">
        <v>10.555999999999999</v>
      </c>
      <c r="X354" s="58">
        <v>10.465</v>
      </c>
      <c r="Y354" s="58">
        <v>10.439</v>
      </c>
      <c r="Z354" s="58">
        <v>10.779</v>
      </c>
      <c r="AA354" s="58">
        <v>11.763</v>
      </c>
      <c r="AB354" s="58">
        <v>12.114000000000001</v>
      </c>
      <c r="AC354" s="58">
        <v>11.378</v>
      </c>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c r="HP354" s="58"/>
      <c r="HQ354" s="58"/>
      <c r="HR354" s="58"/>
      <c r="HS354" s="58"/>
      <c r="HT354" s="58"/>
      <c r="HU354" s="58"/>
      <c r="HV354" s="58"/>
      <c r="HW354" s="58"/>
      <c r="HX354" s="58"/>
      <c r="HY354" s="58"/>
      <c r="HZ354" s="58"/>
      <c r="IA354" s="58"/>
      <c r="IB354" s="58"/>
      <c r="IC354" s="58"/>
      <c r="ID354" s="58"/>
      <c r="IE354" s="58"/>
      <c r="IF354" s="58"/>
      <c r="IG354" s="58"/>
      <c r="IH354" s="58"/>
      <c r="II354" s="58"/>
      <c r="IJ354" s="58"/>
      <c r="IK354" s="58"/>
      <c r="IL354" s="58"/>
      <c r="IM354" s="58"/>
      <c r="IN354" s="58"/>
      <c r="IO354" s="58"/>
      <c r="IP354" s="58"/>
      <c r="IQ354" s="58"/>
      <c r="IR354" s="58"/>
      <c r="IS354" s="58"/>
      <c r="IT354" s="58"/>
      <c r="IU354" s="58"/>
    </row>
    <row r="355" spans="1:255" s="840" customFormat="1">
      <c r="A355" s="78" t="s">
        <v>492</v>
      </c>
      <c r="B355" s="58">
        <v>0.16700000000000001</v>
      </c>
      <c r="C355" s="58">
        <v>0.17100000000000001</v>
      </c>
      <c r="D355" s="58">
        <v>0.19</v>
      </c>
      <c r="E355" s="58">
        <v>0.19700000000000001</v>
      </c>
      <c r="F355" s="58">
        <v>0.19400000000000001</v>
      </c>
      <c r="G355" s="58">
        <v>0.246</v>
      </c>
      <c r="H355" s="58">
        <v>0.252</v>
      </c>
      <c r="I355" s="58">
        <v>0.33200000000000002</v>
      </c>
      <c r="J355" s="58">
        <v>0.35799999999999998</v>
      </c>
      <c r="K355" s="58">
        <v>0.39400000000000002</v>
      </c>
      <c r="L355" s="58">
        <v>0.38800000000000001</v>
      </c>
      <c r="M355" s="58">
        <v>0.38600000000000001</v>
      </c>
      <c r="N355" s="58">
        <v>0.41299999999999998</v>
      </c>
      <c r="O355" s="58">
        <v>0.434</v>
      </c>
      <c r="P355" s="58">
        <v>0.42799999999999999</v>
      </c>
      <c r="Q355" s="58">
        <v>0.42899999999999999</v>
      </c>
      <c r="R355" s="58">
        <v>0.42699999999999999</v>
      </c>
      <c r="S355" s="58">
        <v>0.39200000000000002</v>
      </c>
      <c r="T355" s="58">
        <v>0.20699999999999999</v>
      </c>
      <c r="U355" s="58">
        <v>0.19800000000000001</v>
      </c>
      <c r="V355" s="58">
        <v>0.222</v>
      </c>
      <c r="W355" s="58">
        <v>0.19</v>
      </c>
      <c r="X355" s="58">
        <v>0.20100000000000001</v>
      </c>
      <c r="Y355" s="58">
        <v>0.189</v>
      </c>
      <c r="Z355" s="58">
        <v>0.17799999999999999</v>
      </c>
      <c r="AA355" s="58">
        <v>0.188</v>
      </c>
      <c r="AB355" s="58">
        <v>0.16700000000000001</v>
      </c>
      <c r="AC355" s="58">
        <v>0.189</v>
      </c>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c r="HP355" s="58"/>
      <c r="HQ355" s="58"/>
      <c r="HR355" s="58"/>
      <c r="HS355" s="58"/>
      <c r="HT355" s="58"/>
      <c r="HU355" s="58"/>
      <c r="HV355" s="58"/>
      <c r="HW355" s="58"/>
      <c r="HX355" s="58"/>
      <c r="HY355" s="58"/>
      <c r="HZ355" s="58"/>
      <c r="IA355" s="58"/>
      <c r="IB355" s="58"/>
      <c r="IC355" s="58"/>
      <c r="ID355" s="58"/>
      <c r="IE355" s="58"/>
      <c r="IF355" s="58"/>
      <c r="IG355" s="58"/>
      <c r="IH355" s="58"/>
      <c r="II355" s="58"/>
      <c r="IJ355" s="58"/>
      <c r="IK355" s="58"/>
      <c r="IL355" s="58"/>
      <c r="IM355" s="58"/>
      <c r="IN355" s="58"/>
      <c r="IO355" s="58"/>
      <c r="IP355" s="58"/>
      <c r="IQ355" s="58"/>
      <c r="IR355" s="58"/>
      <c r="IS355" s="58"/>
      <c r="IT355" s="58"/>
      <c r="IU355" s="58"/>
    </row>
    <row r="356" spans="1:255" s="840" customFormat="1">
      <c r="A356" s="78" t="s">
        <v>493</v>
      </c>
      <c r="B356" s="58">
        <v>8.5000000000000006E-2</v>
      </c>
      <c r="C356" s="58">
        <v>8.6999999999999994E-2</v>
      </c>
      <c r="D356" s="58">
        <v>9.6000000000000002E-2</v>
      </c>
      <c r="E356" s="58">
        <v>0.1</v>
      </c>
      <c r="F356" s="58">
        <v>9.8000000000000004E-2</v>
      </c>
      <c r="G356" s="58">
        <v>0.124</v>
      </c>
      <c r="H356" s="58">
        <v>0.128</v>
      </c>
      <c r="I356" s="58">
        <v>0.16800000000000001</v>
      </c>
      <c r="J356" s="58">
        <v>0.182</v>
      </c>
      <c r="K356" s="58">
        <v>0.19900000000000001</v>
      </c>
      <c r="L356" s="58">
        <v>0.19600000000000001</v>
      </c>
      <c r="M356" s="58">
        <v>0.19500000000000001</v>
      </c>
      <c r="N356" s="58">
        <v>0.20899999999999999</v>
      </c>
      <c r="O356" s="58">
        <v>0.22</v>
      </c>
      <c r="P356" s="58">
        <v>0.217</v>
      </c>
      <c r="Q356" s="58">
        <v>0.215</v>
      </c>
      <c r="R356" s="58">
        <v>0.224</v>
      </c>
      <c r="S356" s="58">
        <v>0.21299999999999999</v>
      </c>
      <c r="T356" s="58">
        <v>0.20200000000000001</v>
      </c>
      <c r="U356" s="58">
        <v>0.19400000000000001</v>
      </c>
      <c r="V356" s="58">
        <v>0.20899999999999999</v>
      </c>
      <c r="W356" s="58">
        <v>0.183</v>
      </c>
      <c r="X356" s="58">
        <v>0.20899999999999999</v>
      </c>
      <c r="Y356" s="58">
        <v>0.19400000000000001</v>
      </c>
      <c r="Z356" s="58">
        <v>0.189</v>
      </c>
      <c r="AA356" s="58">
        <v>0.184</v>
      </c>
      <c r="AB356" s="58">
        <v>0.189</v>
      </c>
      <c r="AC356" s="58">
        <v>0.17899999999999999</v>
      </c>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c r="HP356" s="58"/>
      <c r="HQ356" s="58"/>
      <c r="HR356" s="58"/>
      <c r="HS356" s="58"/>
      <c r="HT356" s="58"/>
      <c r="HU356" s="58"/>
      <c r="HV356" s="58"/>
      <c r="HW356" s="58"/>
      <c r="HX356" s="58"/>
      <c r="HY356" s="58"/>
      <c r="HZ356" s="58"/>
      <c r="IA356" s="58"/>
      <c r="IB356" s="58"/>
      <c r="IC356" s="58"/>
      <c r="ID356" s="58"/>
      <c r="IE356" s="58"/>
      <c r="IF356" s="58"/>
      <c r="IG356" s="58"/>
      <c r="IH356" s="58"/>
      <c r="II356" s="58"/>
      <c r="IJ356" s="58"/>
      <c r="IK356" s="58"/>
      <c r="IL356" s="58"/>
      <c r="IM356" s="58"/>
      <c r="IN356" s="58"/>
      <c r="IO356" s="58"/>
      <c r="IP356" s="58"/>
      <c r="IQ356" s="58"/>
      <c r="IR356" s="58"/>
      <c r="IS356" s="58"/>
      <c r="IT356" s="58"/>
      <c r="IU356" s="58"/>
    </row>
    <row r="357" spans="1:255" s="840" customFormat="1">
      <c r="A357" s="78" t="s">
        <v>494</v>
      </c>
      <c r="B357" s="58"/>
      <c r="C357" s="58"/>
      <c r="D357" s="58"/>
      <c r="E357" s="58"/>
      <c r="F357" s="58"/>
      <c r="G357" s="58">
        <v>1E-3</v>
      </c>
      <c r="H357" s="58">
        <v>1E-3</v>
      </c>
      <c r="I357" s="58">
        <v>1E-3</v>
      </c>
      <c r="J357" s="58">
        <v>1E-3</v>
      </c>
      <c r="K357" s="58">
        <v>1E-3</v>
      </c>
      <c r="L357" s="58">
        <v>1E-3</v>
      </c>
      <c r="M357" s="58">
        <v>1E-3</v>
      </c>
      <c r="N357" s="58">
        <v>1E-3</v>
      </c>
      <c r="O357" s="58">
        <v>1E-3</v>
      </c>
      <c r="P357" s="58">
        <v>1E-3</v>
      </c>
      <c r="Q357" s="58"/>
      <c r="R357" s="58"/>
      <c r="S357" s="58">
        <v>2E-3</v>
      </c>
      <c r="T357" s="58">
        <v>2E-3</v>
      </c>
      <c r="U357" s="58">
        <v>3.0000000000000001E-3</v>
      </c>
      <c r="V357" s="58">
        <v>3.0000000000000001E-3</v>
      </c>
      <c r="W357" s="58">
        <v>3.0000000000000001E-3</v>
      </c>
      <c r="X357" s="58">
        <v>3.0000000000000001E-3</v>
      </c>
      <c r="Y357" s="58">
        <v>3.0000000000000001E-3</v>
      </c>
      <c r="Z357" s="58">
        <v>3.0000000000000001E-3</v>
      </c>
      <c r="AA357" s="58">
        <v>3.0000000000000001E-3</v>
      </c>
      <c r="AB357" s="58">
        <v>3.0000000000000001E-3</v>
      </c>
      <c r="AC357" s="58">
        <v>3.0000000000000001E-3</v>
      </c>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c r="HP357" s="58"/>
      <c r="HQ357" s="58"/>
      <c r="HR357" s="58"/>
      <c r="HS357" s="58"/>
      <c r="HT357" s="58"/>
      <c r="HU357" s="58"/>
      <c r="HV357" s="58"/>
      <c r="HW357" s="58"/>
      <c r="HX357" s="58"/>
      <c r="HY357" s="58"/>
      <c r="HZ357" s="58"/>
      <c r="IA357" s="58"/>
      <c r="IB357" s="58"/>
      <c r="IC357" s="58"/>
      <c r="ID357" s="58"/>
      <c r="IE357" s="58"/>
      <c r="IF357" s="58"/>
      <c r="IG357" s="58"/>
      <c r="IH357" s="58"/>
      <c r="II357" s="58"/>
      <c r="IJ357" s="58"/>
      <c r="IK357" s="58"/>
      <c r="IL357" s="58"/>
      <c r="IM357" s="58"/>
      <c r="IN357" s="58"/>
      <c r="IO357" s="58"/>
      <c r="IP357" s="58"/>
      <c r="IQ357" s="58"/>
      <c r="IR357" s="58"/>
      <c r="IS357" s="58"/>
      <c r="IT357" s="58"/>
      <c r="IU357" s="58"/>
    </row>
    <row r="358" spans="1:255" s="840" customFormat="1">
      <c r="A358" s="78" t="s">
        <v>495</v>
      </c>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c r="HP358" s="58"/>
      <c r="HQ358" s="58"/>
      <c r="HR358" s="58"/>
      <c r="HS358" s="58"/>
      <c r="HT358" s="58"/>
      <c r="HU358" s="58"/>
      <c r="HV358" s="58"/>
      <c r="HW358" s="58"/>
      <c r="HX358" s="58"/>
      <c r="HY358" s="58"/>
      <c r="HZ358" s="58"/>
      <c r="IA358" s="58"/>
      <c r="IB358" s="58"/>
      <c r="IC358" s="58"/>
      <c r="ID358" s="58"/>
      <c r="IE358" s="58"/>
      <c r="IF358" s="58"/>
      <c r="IG358" s="58"/>
      <c r="IH358" s="58"/>
      <c r="II358" s="58"/>
      <c r="IJ358" s="58"/>
      <c r="IK358" s="58"/>
      <c r="IL358" s="58"/>
      <c r="IM358" s="58"/>
      <c r="IN358" s="58"/>
      <c r="IO358" s="58"/>
      <c r="IP358" s="58"/>
      <c r="IQ358" s="58"/>
      <c r="IR358" s="58"/>
      <c r="IS358" s="58"/>
      <c r="IT358" s="58"/>
      <c r="IU358" s="58"/>
    </row>
    <row r="359" spans="1:255" s="840" customFormat="1">
      <c r="A359" s="78" t="s">
        <v>496</v>
      </c>
      <c r="B359" s="58">
        <v>3.234</v>
      </c>
      <c r="C359" s="58">
        <v>3.3130000000000002</v>
      </c>
      <c r="D359" s="58">
        <v>3.6779999999999999</v>
      </c>
      <c r="E359" s="58">
        <v>3.7890000000000001</v>
      </c>
      <c r="F359" s="58">
        <v>3.7450000000000001</v>
      </c>
      <c r="G359" s="58">
        <v>4.7450000000000001</v>
      </c>
      <c r="H359" s="58">
        <v>4.8650000000000002</v>
      </c>
      <c r="I359" s="58">
        <v>6.4020000000000001</v>
      </c>
      <c r="J359" s="58">
        <v>6.9109999999999996</v>
      </c>
      <c r="K359" s="58">
        <v>7.6040000000000001</v>
      </c>
      <c r="L359" s="58">
        <v>7.4729999999999999</v>
      </c>
      <c r="M359" s="58">
        <v>7.444</v>
      </c>
      <c r="N359" s="58">
        <v>7.9589999999999996</v>
      </c>
      <c r="O359" s="58">
        <v>8.3689999999999998</v>
      </c>
      <c r="P359" s="58">
        <v>8.26</v>
      </c>
      <c r="Q359" s="58">
        <v>8.1199999999999992</v>
      </c>
      <c r="R359" s="58">
        <v>8.4190000000000005</v>
      </c>
      <c r="S359" s="58">
        <v>8.6489999999999991</v>
      </c>
      <c r="T359" s="58">
        <v>8.8360000000000003</v>
      </c>
      <c r="U359" s="58">
        <v>8.8800000000000008</v>
      </c>
      <c r="V359" s="58">
        <v>9.2539999999999996</v>
      </c>
      <c r="W359" s="58">
        <v>9.4179999999999993</v>
      </c>
      <c r="X359" s="58">
        <v>9.3049999999999997</v>
      </c>
      <c r="Y359" s="58">
        <v>9.3770000000000007</v>
      </c>
      <c r="Z359" s="58">
        <v>9.7260000000000009</v>
      </c>
      <c r="AA359" s="58">
        <v>10.631</v>
      </c>
      <c r="AB359" s="58">
        <v>11.035</v>
      </c>
      <c r="AC359" s="58">
        <v>10.563000000000001</v>
      </c>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c r="HP359" s="58"/>
      <c r="HQ359" s="58"/>
      <c r="HR359" s="58"/>
      <c r="HS359" s="58"/>
      <c r="HT359" s="58"/>
      <c r="HU359" s="58"/>
      <c r="HV359" s="58"/>
      <c r="HW359" s="58"/>
      <c r="HX359" s="58"/>
      <c r="HY359" s="58"/>
      <c r="HZ359" s="58"/>
      <c r="IA359" s="58"/>
      <c r="IB359" s="58"/>
      <c r="IC359" s="58"/>
      <c r="ID359" s="58"/>
      <c r="IE359" s="58"/>
      <c r="IF359" s="58"/>
      <c r="IG359" s="58"/>
      <c r="IH359" s="58"/>
      <c r="II359" s="58"/>
      <c r="IJ359" s="58"/>
      <c r="IK359" s="58"/>
      <c r="IL359" s="58"/>
      <c r="IM359" s="58"/>
      <c r="IN359" s="58"/>
      <c r="IO359" s="58"/>
      <c r="IP359" s="58"/>
      <c r="IQ359" s="58"/>
      <c r="IR359" s="58"/>
      <c r="IS359" s="58"/>
      <c r="IT359" s="58"/>
      <c r="IU359" s="58"/>
    </row>
    <row r="360" spans="1:255" s="840" customFormat="1">
      <c r="A360" s="78" t="s">
        <v>497</v>
      </c>
      <c r="B360" s="58">
        <v>5.0000000000000001E-3</v>
      </c>
      <c r="C360" s="58">
        <v>5.0000000000000001E-3</v>
      </c>
      <c r="D360" s="58">
        <v>5.0000000000000001E-3</v>
      </c>
      <c r="E360" s="58">
        <v>5.0000000000000001E-3</v>
      </c>
      <c r="F360" s="58">
        <v>5.0000000000000001E-3</v>
      </c>
      <c r="G360" s="58">
        <v>7.0000000000000001E-3</v>
      </c>
      <c r="H360" s="58">
        <v>7.0000000000000001E-3</v>
      </c>
      <c r="I360" s="58">
        <v>8.9999999999999993E-3</v>
      </c>
      <c r="J360" s="58">
        <v>8.9999999999999993E-3</v>
      </c>
      <c r="K360" s="58">
        <v>0.01</v>
      </c>
      <c r="L360" s="58">
        <v>0.01</v>
      </c>
      <c r="M360" s="58">
        <v>0.01</v>
      </c>
      <c r="N360" s="58">
        <v>1.0999999999999999E-2</v>
      </c>
      <c r="O360" s="58">
        <v>1.2E-2</v>
      </c>
      <c r="P360" s="58">
        <v>1.2E-2</v>
      </c>
      <c r="Q360" s="58">
        <v>1.2E-2</v>
      </c>
      <c r="R360" s="58">
        <v>1.2999999999999999E-2</v>
      </c>
      <c r="S360" s="58">
        <v>1.2999999999999999E-2</v>
      </c>
      <c r="T360" s="58">
        <v>1.2E-2</v>
      </c>
      <c r="U360" s="58">
        <v>1.2999999999999999E-2</v>
      </c>
      <c r="V360" s="58">
        <v>1.2999999999999999E-2</v>
      </c>
      <c r="W360" s="58">
        <v>8.9999999999999993E-3</v>
      </c>
      <c r="X360" s="58">
        <v>8.9999999999999993E-3</v>
      </c>
      <c r="Y360" s="58">
        <v>5.0000000000000001E-3</v>
      </c>
      <c r="Z360" s="58">
        <v>5.0000000000000001E-3</v>
      </c>
      <c r="AA360" s="58">
        <v>5.0000000000000001E-3</v>
      </c>
      <c r="AB360" s="58">
        <v>2E-3</v>
      </c>
      <c r="AC360" s="58">
        <v>3.0000000000000001E-3</v>
      </c>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c r="HP360" s="58"/>
      <c r="HQ360" s="58"/>
      <c r="HR360" s="58"/>
      <c r="HS360" s="58"/>
      <c r="HT360" s="58"/>
      <c r="HU360" s="58"/>
      <c r="HV360" s="58"/>
      <c r="HW360" s="58"/>
      <c r="HX360" s="58"/>
      <c r="HY360" s="58"/>
      <c r="HZ360" s="58"/>
      <c r="IA360" s="58"/>
      <c r="IB360" s="58"/>
      <c r="IC360" s="58"/>
      <c r="ID360" s="58"/>
      <c r="IE360" s="58"/>
      <c r="IF360" s="58"/>
      <c r="IG360" s="58"/>
      <c r="IH360" s="58"/>
      <c r="II360" s="58"/>
      <c r="IJ360" s="58"/>
      <c r="IK360" s="58"/>
      <c r="IL360" s="58"/>
      <c r="IM360" s="58"/>
      <c r="IN360" s="58"/>
      <c r="IO360" s="58"/>
      <c r="IP360" s="58"/>
      <c r="IQ360" s="58"/>
      <c r="IR360" s="58"/>
      <c r="IS360" s="58"/>
      <c r="IT360" s="58"/>
      <c r="IU360" s="58"/>
    </row>
    <row r="361" spans="1:255" s="840" customFormat="1">
      <c r="A361" s="78" t="s">
        <v>498</v>
      </c>
      <c r="B361" s="58">
        <v>0.28000000000000003</v>
      </c>
      <c r="C361" s="58">
        <v>0.28799999999999998</v>
      </c>
      <c r="D361" s="58">
        <v>0.31900000000000001</v>
      </c>
      <c r="E361" s="58">
        <v>0.32900000000000001</v>
      </c>
      <c r="F361" s="58">
        <v>0.32600000000000001</v>
      </c>
      <c r="G361" s="58">
        <v>0.41199999999999998</v>
      </c>
      <c r="H361" s="58">
        <v>0.42199999999999999</v>
      </c>
      <c r="I361" s="58">
        <v>0.55500000000000005</v>
      </c>
      <c r="J361" s="58">
        <v>0.6</v>
      </c>
      <c r="K361" s="58">
        <v>0.66</v>
      </c>
      <c r="L361" s="58">
        <v>0.64800000000000002</v>
      </c>
      <c r="M361" s="58">
        <v>0.64600000000000002</v>
      </c>
      <c r="N361" s="58">
        <v>0.69099999999999995</v>
      </c>
      <c r="O361" s="58">
        <v>0.72599999999999998</v>
      </c>
      <c r="P361" s="58">
        <v>0.71699999999999997</v>
      </c>
      <c r="Q361" s="58">
        <v>0.72399999999999998</v>
      </c>
      <c r="R361" s="58">
        <v>0.70399999999999996</v>
      </c>
      <c r="S361" s="58">
        <v>0.70699999999999996</v>
      </c>
      <c r="T361" s="58">
        <v>0.49299999999999999</v>
      </c>
      <c r="U361" s="58">
        <v>0.45800000000000002</v>
      </c>
      <c r="V361" s="58">
        <v>0.44400000000000001</v>
      </c>
      <c r="W361" s="58">
        <v>0.42299999999999999</v>
      </c>
      <c r="X361" s="58">
        <v>0.45</v>
      </c>
      <c r="Y361" s="58">
        <v>0.44700000000000001</v>
      </c>
      <c r="Z361" s="58">
        <v>0.46200000000000002</v>
      </c>
      <c r="AA361" s="58">
        <v>0.52900000000000003</v>
      </c>
      <c r="AB361" s="58">
        <v>0.505</v>
      </c>
      <c r="AC361" s="58">
        <v>0.222</v>
      </c>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c r="HP361" s="58"/>
      <c r="HQ361" s="58"/>
      <c r="HR361" s="58"/>
      <c r="HS361" s="58"/>
      <c r="HT361" s="58"/>
      <c r="HU361" s="58"/>
      <c r="HV361" s="58"/>
      <c r="HW361" s="58"/>
      <c r="HX361" s="58"/>
      <c r="HY361" s="58"/>
      <c r="HZ361" s="58"/>
      <c r="IA361" s="58"/>
      <c r="IB361" s="58"/>
      <c r="IC361" s="58"/>
      <c r="ID361" s="58"/>
      <c r="IE361" s="58"/>
      <c r="IF361" s="58"/>
      <c r="IG361" s="58"/>
      <c r="IH361" s="58"/>
      <c r="II361" s="58"/>
      <c r="IJ361" s="58"/>
      <c r="IK361" s="58"/>
      <c r="IL361" s="58"/>
      <c r="IM361" s="58"/>
      <c r="IN361" s="58"/>
      <c r="IO361" s="58"/>
      <c r="IP361" s="58"/>
      <c r="IQ361" s="58"/>
      <c r="IR361" s="58"/>
      <c r="IS361" s="58"/>
      <c r="IT361" s="58"/>
      <c r="IU361" s="58"/>
    </row>
    <row r="362" spans="1:255" s="840" customFormat="1">
      <c r="A362" s="78" t="s">
        <v>499</v>
      </c>
      <c r="B362" s="58"/>
      <c r="C362" s="58"/>
      <c r="D362" s="58"/>
      <c r="E362" s="58"/>
      <c r="F362" s="58"/>
      <c r="G362" s="58"/>
      <c r="H362" s="58"/>
      <c r="I362" s="58"/>
      <c r="J362" s="58"/>
      <c r="K362" s="58"/>
      <c r="L362" s="58"/>
      <c r="M362" s="58"/>
      <c r="N362" s="58"/>
      <c r="O362" s="58"/>
      <c r="P362" s="58"/>
      <c r="Q362" s="58"/>
      <c r="R362" s="58"/>
      <c r="S362" s="58"/>
      <c r="T362" s="58">
        <v>0.216</v>
      </c>
      <c r="U362" s="58">
        <v>0.20399999999999999</v>
      </c>
      <c r="V362" s="58">
        <v>0.19600000000000001</v>
      </c>
      <c r="W362" s="58">
        <v>0.19600000000000001</v>
      </c>
      <c r="X362" s="58">
        <v>0.19700000000000001</v>
      </c>
      <c r="Y362" s="58">
        <v>0.16400000000000001</v>
      </c>
      <c r="Z362" s="58">
        <v>0.16800000000000001</v>
      </c>
      <c r="AA362" s="58">
        <v>0.16200000000000001</v>
      </c>
      <c r="AB362" s="58">
        <v>0.16300000000000001</v>
      </c>
      <c r="AC362" s="58">
        <v>0.17</v>
      </c>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c r="HP362" s="58"/>
      <c r="HQ362" s="58"/>
      <c r="HR362" s="58"/>
      <c r="HS362" s="58"/>
      <c r="HT362" s="58"/>
      <c r="HU362" s="58"/>
      <c r="HV362" s="58"/>
      <c r="HW362" s="58"/>
      <c r="HX362" s="58"/>
      <c r="HY362" s="58"/>
      <c r="HZ362" s="58"/>
      <c r="IA362" s="58"/>
      <c r="IB362" s="58"/>
      <c r="IC362" s="58"/>
      <c r="ID362" s="58"/>
      <c r="IE362" s="58"/>
      <c r="IF362" s="58"/>
      <c r="IG362" s="58"/>
      <c r="IH362" s="58"/>
      <c r="II362" s="58"/>
      <c r="IJ362" s="58"/>
      <c r="IK362" s="58"/>
      <c r="IL362" s="58"/>
      <c r="IM362" s="58"/>
      <c r="IN362" s="58"/>
      <c r="IO362" s="58"/>
      <c r="IP362" s="58"/>
      <c r="IQ362" s="58"/>
      <c r="IR362" s="58"/>
      <c r="IS362" s="58"/>
      <c r="IT362" s="58"/>
      <c r="IU362" s="58"/>
    </row>
    <row r="363" spans="1:255" s="840" customFormat="1">
      <c r="A363" s="78" t="s">
        <v>500</v>
      </c>
      <c r="B363" s="58"/>
      <c r="C363" s="58"/>
      <c r="D363" s="58"/>
      <c r="E363" s="58"/>
      <c r="F363" s="58"/>
      <c r="G363" s="58"/>
      <c r="H363" s="58"/>
      <c r="I363" s="58"/>
      <c r="J363" s="58"/>
      <c r="K363" s="58"/>
      <c r="L363" s="58"/>
      <c r="M363" s="58"/>
      <c r="N363" s="58"/>
      <c r="O363" s="58"/>
      <c r="P363" s="58"/>
      <c r="Q363" s="58">
        <v>1.7000000000000001E-2</v>
      </c>
      <c r="R363" s="58"/>
      <c r="S363" s="58"/>
      <c r="T363" s="58">
        <v>0.17599999999999999</v>
      </c>
      <c r="U363" s="58">
        <v>0.16400000000000001</v>
      </c>
      <c r="V363" s="58">
        <v>0.154</v>
      </c>
      <c r="W363" s="58">
        <v>0.13300000000000001</v>
      </c>
      <c r="X363" s="58">
        <v>9.0999999999999998E-2</v>
      </c>
      <c r="Y363" s="58">
        <v>0.06</v>
      </c>
      <c r="Z363" s="58">
        <v>0.05</v>
      </c>
      <c r="AA363" s="58">
        <v>6.0999999999999999E-2</v>
      </c>
      <c r="AB363" s="58">
        <v>0.05</v>
      </c>
      <c r="AC363" s="58">
        <v>4.9000000000000002E-2</v>
      </c>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c r="HP363" s="58"/>
      <c r="HQ363" s="58"/>
      <c r="HR363" s="58"/>
      <c r="HS363" s="58"/>
      <c r="HT363" s="58"/>
      <c r="HU363" s="58"/>
      <c r="HV363" s="58"/>
      <c r="HW363" s="58"/>
      <c r="HX363" s="58"/>
      <c r="HY363" s="58"/>
      <c r="HZ363" s="58"/>
      <c r="IA363" s="58"/>
      <c r="IB363" s="58"/>
      <c r="IC363" s="58"/>
      <c r="ID363" s="58"/>
      <c r="IE363" s="58"/>
      <c r="IF363" s="58"/>
      <c r="IG363" s="58"/>
      <c r="IH363" s="58"/>
      <c r="II363" s="58"/>
      <c r="IJ363" s="58"/>
      <c r="IK363" s="58"/>
      <c r="IL363" s="58"/>
      <c r="IM363" s="58"/>
      <c r="IN363" s="58"/>
      <c r="IO363" s="58"/>
      <c r="IP363" s="58"/>
      <c r="IQ363" s="58"/>
      <c r="IR363" s="58"/>
      <c r="IS363" s="58"/>
      <c r="IT363" s="58"/>
      <c r="IU363" s="58"/>
    </row>
    <row r="364" spans="1:255" s="840" customFormat="1">
      <c r="A364" s="78" t="s">
        <v>501</v>
      </c>
      <c r="B364" s="58">
        <v>1.7000000000000001E-2</v>
      </c>
      <c r="C364" s="58">
        <v>2.5000000000000001E-2</v>
      </c>
      <c r="D364" s="58">
        <v>0.108</v>
      </c>
      <c r="E364" s="58">
        <v>0.126</v>
      </c>
      <c r="F364" s="58">
        <v>0.128</v>
      </c>
      <c r="G364" s="58">
        <v>0.27900000000000003</v>
      </c>
      <c r="H364" s="58">
        <v>0.47599999999999998</v>
      </c>
      <c r="I364" s="58">
        <v>0.3</v>
      </c>
      <c r="J364" s="58">
        <v>0.317</v>
      </c>
      <c r="K364" s="58">
        <v>0.36699999999999999</v>
      </c>
      <c r="L364" s="58">
        <v>0.42199999999999999</v>
      </c>
      <c r="M364" s="58">
        <v>0.56000000000000005</v>
      </c>
      <c r="N364" s="58">
        <v>0.55000000000000004</v>
      </c>
      <c r="O364" s="58">
        <v>0.59</v>
      </c>
      <c r="P364" s="58">
        <v>0.57099999999999995</v>
      </c>
      <c r="Q364" s="58">
        <v>0.621</v>
      </c>
      <c r="R364" s="58">
        <v>0.64200000000000002</v>
      </c>
      <c r="S364" s="58">
        <v>0.68100000000000005</v>
      </c>
      <c r="T364" s="58">
        <v>0.746</v>
      </c>
      <c r="U364" s="58">
        <v>0.93</v>
      </c>
      <c r="V364" s="58">
        <v>0.89200000000000002</v>
      </c>
      <c r="W364" s="58">
        <v>0.73499999999999999</v>
      </c>
      <c r="X364" s="58">
        <v>0.53700000000000003</v>
      </c>
      <c r="Y364" s="58">
        <v>0.52300000000000002</v>
      </c>
      <c r="Z364" s="58">
        <v>0.51300000000000001</v>
      </c>
      <c r="AA364" s="58">
        <v>0.52</v>
      </c>
      <c r="AB364" s="58">
        <v>0.503</v>
      </c>
      <c r="AC364" s="58">
        <v>0.51800000000000002</v>
      </c>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c r="HP364" s="58"/>
      <c r="HQ364" s="58"/>
      <c r="HR364" s="58"/>
      <c r="HS364" s="58"/>
      <c r="HT364" s="58"/>
      <c r="HU364" s="58"/>
      <c r="HV364" s="58"/>
      <c r="HW364" s="58"/>
      <c r="HX364" s="58"/>
      <c r="HY364" s="58"/>
      <c r="HZ364" s="58"/>
      <c r="IA364" s="58"/>
      <c r="IB364" s="58"/>
      <c r="IC364" s="58"/>
      <c r="ID364" s="58"/>
      <c r="IE364" s="58"/>
      <c r="IF364" s="58"/>
      <c r="IG364" s="58"/>
      <c r="IH364" s="58"/>
      <c r="II364" s="58"/>
      <c r="IJ364" s="58"/>
      <c r="IK364" s="58"/>
      <c r="IL364" s="58"/>
      <c r="IM364" s="58"/>
      <c r="IN364" s="58"/>
      <c r="IO364" s="58"/>
      <c r="IP364" s="58"/>
      <c r="IQ364" s="58"/>
      <c r="IR364" s="58"/>
      <c r="IS364" s="58"/>
      <c r="IT364" s="58"/>
      <c r="IU364" s="58"/>
    </row>
    <row r="365" spans="1:255" s="840" customFormat="1">
      <c r="A365" s="78" t="s">
        <v>502</v>
      </c>
      <c r="B365" s="58">
        <v>1E-3</v>
      </c>
      <c r="C365" s="58">
        <v>1E-3</v>
      </c>
      <c r="D365" s="58">
        <v>4.0000000000000001E-3</v>
      </c>
      <c r="E365" s="58">
        <v>5.0000000000000001E-3</v>
      </c>
      <c r="F365" s="58">
        <v>4.0000000000000001E-3</v>
      </c>
      <c r="G365" s="58">
        <v>1.0999999999999999E-2</v>
      </c>
      <c r="H365" s="58">
        <v>1.7000000000000001E-2</v>
      </c>
      <c r="I365" s="58">
        <v>1.0999999999999999E-2</v>
      </c>
      <c r="J365" s="58">
        <v>1.0999999999999999E-2</v>
      </c>
      <c r="K365" s="58">
        <v>1.2999999999999999E-2</v>
      </c>
      <c r="L365" s="58">
        <v>1.4999999999999999E-2</v>
      </c>
      <c r="M365" s="58">
        <v>0.02</v>
      </c>
      <c r="N365" s="58">
        <v>0.02</v>
      </c>
      <c r="O365" s="58">
        <v>2.1999999999999999E-2</v>
      </c>
      <c r="P365" s="58">
        <v>0.02</v>
      </c>
      <c r="Q365" s="58">
        <v>1.9E-2</v>
      </c>
      <c r="R365" s="58">
        <v>0.02</v>
      </c>
      <c r="S365" s="58">
        <v>2.1000000000000001E-2</v>
      </c>
      <c r="T365" s="58">
        <v>2.1000000000000001E-2</v>
      </c>
      <c r="U365" s="58">
        <v>2.1999999999999999E-2</v>
      </c>
      <c r="V365" s="58">
        <v>2.1000000000000001E-2</v>
      </c>
      <c r="W365" s="58">
        <v>2.4E-2</v>
      </c>
      <c r="X365" s="58">
        <v>2.1000000000000001E-2</v>
      </c>
      <c r="Y365" s="58">
        <v>0.02</v>
      </c>
      <c r="Z365" s="58">
        <v>2.1999999999999999E-2</v>
      </c>
      <c r="AA365" s="58">
        <v>1.9E-2</v>
      </c>
      <c r="AB365" s="58">
        <v>2.1000000000000001E-2</v>
      </c>
      <c r="AC365" s="58">
        <v>2.1999999999999999E-2</v>
      </c>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c r="HP365" s="58"/>
      <c r="HQ365" s="58"/>
      <c r="HR365" s="58"/>
      <c r="HS365" s="58"/>
      <c r="HT365" s="58"/>
      <c r="HU365" s="58"/>
      <c r="HV365" s="58"/>
      <c r="HW365" s="58"/>
      <c r="HX365" s="58"/>
      <c r="HY365" s="58"/>
      <c r="HZ365" s="58"/>
      <c r="IA365" s="58"/>
      <c r="IB365" s="58"/>
      <c r="IC365" s="58"/>
      <c r="ID365" s="58"/>
      <c r="IE365" s="58"/>
      <c r="IF365" s="58"/>
      <c r="IG365" s="58"/>
      <c r="IH365" s="58"/>
      <c r="II365" s="58"/>
      <c r="IJ365" s="58"/>
      <c r="IK365" s="58"/>
      <c r="IL365" s="58"/>
      <c r="IM365" s="58"/>
      <c r="IN365" s="58"/>
      <c r="IO365" s="58"/>
      <c r="IP365" s="58"/>
      <c r="IQ365" s="58"/>
      <c r="IR365" s="58"/>
      <c r="IS365" s="58"/>
      <c r="IT365" s="58"/>
      <c r="IU365" s="58"/>
    </row>
    <row r="366" spans="1:255" s="840" customFormat="1">
      <c r="A366" s="78" t="s">
        <v>503</v>
      </c>
      <c r="B366" s="58"/>
      <c r="C366" s="58"/>
      <c r="D366" s="58"/>
      <c r="E366" s="58"/>
      <c r="F366" s="58"/>
      <c r="G366" s="58">
        <v>1E-3</v>
      </c>
      <c r="H366" s="58">
        <v>2E-3</v>
      </c>
      <c r="I366" s="58">
        <v>1E-3</v>
      </c>
      <c r="J366" s="58">
        <v>1E-3</v>
      </c>
      <c r="K366" s="58">
        <v>1E-3</v>
      </c>
      <c r="L366" s="58">
        <v>1E-3</v>
      </c>
      <c r="M366" s="58">
        <v>2E-3</v>
      </c>
      <c r="N366" s="58">
        <v>2E-3</v>
      </c>
      <c r="O366" s="58">
        <v>2E-3</v>
      </c>
      <c r="P366" s="58">
        <v>2E-3</v>
      </c>
      <c r="Q366" s="58">
        <v>2E-3</v>
      </c>
      <c r="R366" s="58">
        <v>2E-3</v>
      </c>
      <c r="S366" s="58">
        <v>4.0000000000000001E-3</v>
      </c>
      <c r="T366" s="58">
        <v>3.0000000000000001E-3</v>
      </c>
      <c r="U366" s="58">
        <v>2E-3</v>
      </c>
      <c r="V366" s="58">
        <v>2E-3</v>
      </c>
      <c r="W366" s="58">
        <v>1.9E-2</v>
      </c>
      <c r="X366" s="58">
        <v>1E-3</v>
      </c>
      <c r="Y366" s="58">
        <v>1E-3</v>
      </c>
      <c r="Z366" s="58">
        <v>2E-3</v>
      </c>
      <c r="AA366" s="58">
        <v>2E-3</v>
      </c>
      <c r="AB366" s="58">
        <v>3.0000000000000001E-3</v>
      </c>
      <c r="AC366" s="58">
        <v>5.0000000000000001E-3</v>
      </c>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c r="HP366" s="58"/>
      <c r="HQ366" s="58"/>
      <c r="HR366" s="58"/>
      <c r="HS366" s="58"/>
      <c r="HT366" s="58"/>
      <c r="HU366" s="58"/>
      <c r="HV366" s="58"/>
      <c r="HW366" s="58"/>
      <c r="HX366" s="58"/>
      <c r="HY366" s="58"/>
      <c r="HZ366" s="58"/>
      <c r="IA366" s="58"/>
      <c r="IB366" s="58"/>
      <c r="IC366" s="58"/>
      <c r="ID366" s="58"/>
      <c r="IE366" s="58"/>
      <c r="IF366" s="58"/>
      <c r="IG366" s="58"/>
      <c r="IH366" s="58"/>
      <c r="II366" s="58"/>
      <c r="IJ366" s="58"/>
      <c r="IK366" s="58"/>
      <c r="IL366" s="58"/>
      <c r="IM366" s="58"/>
      <c r="IN366" s="58"/>
      <c r="IO366" s="58"/>
      <c r="IP366" s="58"/>
      <c r="IQ366" s="58"/>
      <c r="IR366" s="58"/>
      <c r="IS366" s="58"/>
      <c r="IT366" s="58"/>
      <c r="IU366" s="58"/>
    </row>
    <row r="367" spans="1:255" s="840" customFormat="1">
      <c r="A367" s="78" t="s">
        <v>504</v>
      </c>
      <c r="B367" s="58">
        <v>1.4E-2</v>
      </c>
      <c r="C367" s="58">
        <v>0.02</v>
      </c>
      <c r="D367" s="58">
        <v>7.8E-2</v>
      </c>
      <c r="E367" s="58">
        <v>9.1999999999999998E-2</v>
      </c>
      <c r="F367" s="58">
        <v>8.6999999999999994E-2</v>
      </c>
      <c r="G367" s="58">
        <v>0.19800000000000001</v>
      </c>
      <c r="H367" s="58">
        <v>0.33800000000000002</v>
      </c>
      <c r="I367" s="58">
        <v>0.215</v>
      </c>
      <c r="J367" s="58">
        <v>0.221</v>
      </c>
      <c r="K367" s="58">
        <v>0.26</v>
      </c>
      <c r="L367" s="58">
        <v>0.29699999999999999</v>
      </c>
      <c r="M367" s="58">
        <v>0.39100000000000001</v>
      </c>
      <c r="N367" s="58">
        <v>0.39</v>
      </c>
      <c r="O367" s="58">
        <v>0.41299999999999998</v>
      </c>
      <c r="P367" s="58">
        <v>0.40100000000000002</v>
      </c>
      <c r="Q367" s="58">
        <v>0.44400000000000001</v>
      </c>
      <c r="R367" s="58">
        <v>0.45500000000000002</v>
      </c>
      <c r="S367" s="58">
        <v>0.47499999999999998</v>
      </c>
      <c r="T367" s="58">
        <v>0.54500000000000004</v>
      </c>
      <c r="U367" s="58">
        <v>0.73</v>
      </c>
      <c r="V367" s="58">
        <v>0.70099999999999996</v>
      </c>
      <c r="W367" s="58">
        <v>0.53800000000000003</v>
      </c>
      <c r="X367" s="58">
        <v>0.36199999999999999</v>
      </c>
      <c r="Y367" s="58">
        <v>0.36099999999999999</v>
      </c>
      <c r="Z367" s="58">
        <v>0.36</v>
      </c>
      <c r="AA367" s="58">
        <v>0.36699999999999999</v>
      </c>
      <c r="AB367" s="58">
        <v>0.34499999999999997</v>
      </c>
      <c r="AC367" s="58">
        <v>0.34599999999999997</v>
      </c>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c r="HP367" s="58"/>
      <c r="HQ367" s="58"/>
      <c r="HR367" s="58"/>
      <c r="HS367" s="58"/>
      <c r="HT367" s="58"/>
      <c r="HU367" s="58"/>
      <c r="HV367" s="58"/>
      <c r="HW367" s="58"/>
      <c r="HX367" s="58"/>
      <c r="HY367" s="58"/>
      <c r="HZ367" s="58"/>
      <c r="IA367" s="58"/>
      <c r="IB367" s="58"/>
      <c r="IC367" s="58"/>
      <c r="ID367" s="58"/>
      <c r="IE367" s="58"/>
      <c r="IF367" s="58"/>
      <c r="IG367" s="58"/>
      <c r="IH367" s="58"/>
      <c r="II367" s="58"/>
      <c r="IJ367" s="58"/>
      <c r="IK367" s="58"/>
      <c r="IL367" s="58"/>
      <c r="IM367" s="58"/>
      <c r="IN367" s="58"/>
      <c r="IO367" s="58"/>
      <c r="IP367" s="58"/>
      <c r="IQ367" s="58"/>
      <c r="IR367" s="58"/>
      <c r="IS367" s="58"/>
      <c r="IT367" s="58"/>
      <c r="IU367" s="58"/>
    </row>
    <row r="368" spans="1:255" s="840" customFormat="1">
      <c r="A368" s="78" t="s">
        <v>505</v>
      </c>
      <c r="B368" s="58">
        <v>2E-3</v>
      </c>
      <c r="C368" s="58">
        <v>3.0000000000000001E-3</v>
      </c>
      <c r="D368" s="58">
        <v>1.6E-2</v>
      </c>
      <c r="E368" s="58">
        <v>1.7999999999999999E-2</v>
      </c>
      <c r="F368" s="58">
        <v>1.7999999999999999E-2</v>
      </c>
      <c r="G368" s="58">
        <v>3.9E-2</v>
      </c>
      <c r="H368" s="58">
        <v>6.7000000000000004E-2</v>
      </c>
      <c r="I368" s="58">
        <v>4.2000000000000003E-2</v>
      </c>
      <c r="J368" s="58">
        <v>4.2999999999999997E-2</v>
      </c>
      <c r="K368" s="58">
        <v>5.0999999999999997E-2</v>
      </c>
      <c r="L368" s="58">
        <v>5.8000000000000003E-2</v>
      </c>
      <c r="M368" s="58">
        <v>7.6999999999999999E-2</v>
      </c>
      <c r="N368" s="58">
        <v>7.6999999999999999E-2</v>
      </c>
      <c r="O368" s="58">
        <v>8.2000000000000003E-2</v>
      </c>
      <c r="P368" s="58">
        <v>7.9000000000000001E-2</v>
      </c>
      <c r="Q368" s="58">
        <v>8.5000000000000006E-2</v>
      </c>
      <c r="R368" s="58">
        <v>8.5999999999999993E-2</v>
      </c>
      <c r="S368" s="58">
        <v>9.0999999999999998E-2</v>
      </c>
      <c r="T368" s="58">
        <v>9.0999999999999998E-2</v>
      </c>
      <c r="U368" s="58">
        <v>8.8999999999999996E-2</v>
      </c>
      <c r="V368" s="58">
        <v>8.6999999999999994E-2</v>
      </c>
      <c r="W368" s="58">
        <v>8.1000000000000003E-2</v>
      </c>
      <c r="X368" s="58">
        <v>8.3000000000000004E-2</v>
      </c>
      <c r="Y368" s="58">
        <v>8.3000000000000004E-2</v>
      </c>
      <c r="Z368" s="58">
        <v>7.6999999999999999E-2</v>
      </c>
      <c r="AA368" s="58">
        <v>7.4999999999999997E-2</v>
      </c>
      <c r="AB368" s="58">
        <v>6.6000000000000003E-2</v>
      </c>
      <c r="AC368" s="58">
        <v>6.8000000000000005E-2</v>
      </c>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c r="HP368" s="58"/>
      <c r="HQ368" s="58"/>
      <c r="HR368" s="58"/>
      <c r="HS368" s="58"/>
      <c r="HT368" s="58"/>
      <c r="HU368" s="58"/>
      <c r="HV368" s="58"/>
      <c r="HW368" s="58"/>
      <c r="HX368" s="58"/>
      <c r="HY368" s="58"/>
      <c r="HZ368" s="58"/>
      <c r="IA368" s="58"/>
      <c r="IB368" s="58"/>
      <c r="IC368" s="58"/>
      <c r="ID368" s="58"/>
      <c r="IE368" s="58"/>
      <c r="IF368" s="58"/>
      <c r="IG368" s="58"/>
      <c r="IH368" s="58"/>
      <c r="II368" s="58"/>
      <c r="IJ368" s="58"/>
      <c r="IK368" s="58"/>
      <c r="IL368" s="58"/>
      <c r="IM368" s="58"/>
      <c r="IN368" s="58"/>
      <c r="IO368" s="58"/>
      <c r="IP368" s="58"/>
      <c r="IQ368" s="58"/>
      <c r="IR368" s="58"/>
      <c r="IS368" s="58"/>
      <c r="IT368" s="58"/>
      <c r="IU368" s="58"/>
    </row>
    <row r="369" spans="1:255" s="840" customFormat="1">
      <c r="A369" s="78" t="s">
        <v>506</v>
      </c>
      <c r="B369" s="58"/>
      <c r="C369" s="58"/>
      <c r="D369" s="58"/>
      <c r="E369" s="58"/>
      <c r="F369" s="58"/>
      <c r="G369" s="58"/>
      <c r="H369" s="58"/>
      <c r="I369" s="58"/>
      <c r="J369" s="58"/>
      <c r="K369" s="58"/>
      <c r="L369" s="58"/>
      <c r="M369" s="58"/>
      <c r="N369" s="58"/>
      <c r="O369" s="58"/>
      <c r="P369" s="58"/>
      <c r="Q369" s="58"/>
      <c r="R369" s="58"/>
      <c r="S369" s="58"/>
      <c r="T369" s="58"/>
      <c r="U369" s="58">
        <v>1E-3</v>
      </c>
      <c r="V369" s="58">
        <v>3.0000000000000001E-3</v>
      </c>
      <c r="W369" s="58">
        <v>6.0000000000000001E-3</v>
      </c>
      <c r="X369" s="58">
        <v>5.0000000000000001E-3</v>
      </c>
      <c r="Y369" s="58">
        <v>7.0000000000000001E-3</v>
      </c>
      <c r="Z369" s="58">
        <v>1.2999999999999999E-2</v>
      </c>
      <c r="AA369" s="58">
        <v>1.2999999999999999E-2</v>
      </c>
      <c r="AB369" s="58">
        <v>3.5999999999999997E-2</v>
      </c>
      <c r="AC369" s="58">
        <v>4.4999999999999998E-2</v>
      </c>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c r="HP369" s="58"/>
      <c r="HQ369" s="58"/>
      <c r="HR369" s="58"/>
      <c r="HS369" s="58"/>
      <c r="HT369" s="58"/>
      <c r="HU369" s="58"/>
      <c r="HV369" s="58"/>
      <c r="HW369" s="58"/>
      <c r="HX369" s="58"/>
      <c r="HY369" s="58"/>
      <c r="HZ369" s="58"/>
      <c r="IA369" s="58"/>
      <c r="IB369" s="58"/>
      <c r="IC369" s="58"/>
      <c r="ID369" s="58"/>
      <c r="IE369" s="58"/>
      <c r="IF369" s="58"/>
      <c r="IG369" s="58"/>
      <c r="IH369" s="58"/>
      <c r="II369" s="58"/>
      <c r="IJ369" s="58"/>
      <c r="IK369" s="58"/>
      <c r="IL369" s="58"/>
      <c r="IM369" s="58"/>
      <c r="IN369" s="58"/>
      <c r="IO369" s="58"/>
      <c r="IP369" s="58"/>
      <c r="IQ369" s="58"/>
      <c r="IR369" s="58"/>
      <c r="IS369" s="58"/>
      <c r="IT369" s="58"/>
      <c r="IU369" s="58"/>
    </row>
    <row r="370" spans="1:255" s="840" customFormat="1">
      <c r="A370" s="78" t="s">
        <v>507</v>
      </c>
      <c r="B370" s="58"/>
      <c r="C370" s="58"/>
      <c r="D370" s="58">
        <v>0.01</v>
      </c>
      <c r="E370" s="58">
        <v>1.0999999999999999E-2</v>
      </c>
      <c r="F370" s="58">
        <v>1.9E-2</v>
      </c>
      <c r="G370" s="58">
        <v>0.03</v>
      </c>
      <c r="H370" s="58">
        <v>5.1999999999999998E-2</v>
      </c>
      <c r="I370" s="58">
        <v>3.1E-2</v>
      </c>
      <c r="J370" s="58">
        <v>4.1000000000000002E-2</v>
      </c>
      <c r="K370" s="58">
        <v>4.1000000000000002E-2</v>
      </c>
      <c r="L370" s="58">
        <v>5.0999999999999997E-2</v>
      </c>
      <c r="M370" s="58">
        <v>7.0000000000000007E-2</v>
      </c>
      <c r="N370" s="58">
        <v>6.0999999999999999E-2</v>
      </c>
      <c r="O370" s="58">
        <v>7.0999999999999994E-2</v>
      </c>
      <c r="P370" s="58">
        <v>6.9000000000000006E-2</v>
      </c>
      <c r="Q370" s="58">
        <v>7.0000000000000007E-2</v>
      </c>
      <c r="R370" s="58">
        <v>7.9000000000000001E-2</v>
      </c>
      <c r="S370" s="58">
        <v>8.8999999999999996E-2</v>
      </c>
      <c r="T370" s="58">
        <v>8.5000000000000006E-2</v>
      </c>
      <c r="U370" s="58">
        <v>8.5000000000000006E-2</v>
      </c>
      <c r="V370" s="58">
        <v>7.8E-2</v>
      </c>
      <c r="W370" s="58">
        <v>6.7000000000000004E-2</v>
      </c>
      <c r="X370" s="58">
        <v>6.5000000000000002E-2</v>
      </c>
      <c r="Y370" s="58">
        <v>4.9000000000000002E-2</v>
      </c>
      <c r="Z370" s="58">
        <v>3.7999999999999999E-2</v>
      </c>
      <c r="AA370" s="58">
        <v>4.3999999999999997E-2</v>
      </c>
      <c r="AB370" s="58">
        <v>3.2000000000000001E-2</v>
      </c>
      <c r="AC370" s="58">
        <v>3.2000000000000001E-2</v>
      </c>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c r="HP370" s="58"/>
      <c r="HQ370" s="58"/>
      <c r="HR370" s="58"/>
      <c r="HS370" s="58"/>
      <c r="HT370" s="58"/>
      <c r="HU370" s="58"/>
      <c r="HV370" s="58"/>
      <c r="HW370" s="58"/>
      <c r="HX370" s="58"/>
      <c r="HY370" s="58"/>
      <c r="HZ370" s="58"/>
      <c r="IA370" s="58"/>
      <c r="IB370" s="58"/>
      <c r="IC370" s="58"/>
      <c r="ID370" s="58"/>
      <c r="IE370" s="58"/>
      <c r="IF370" s="58"/>
      <c r="IG370" s="58"/>
      <c r="IH370" s="58"/>
      <c r="II370" s="58"/>
      <c r="IJ370" s="58"/>
      <c r="IK370" s="58"/>
      <c r="IL370" s="58"/>
      <c r="IM370" s="58"/>
      <c r="IN370" s="58"/>
      <c r="IO370" s="58"/>
      <c r="IP370" s="58"/>
      <c r="IQ370" s="58"/>
      <c r="IR370" s="58"/>
      <c r="IS370" s="58"/>
      <c r="IT370" s="58"/>
      <c r="IU370" s="58"/>
    </row>
    <row r="371" spans="1:255" s="840" customFormat="1">
      <c r="A371" s="78" t="s">
        <v>508</v>
      </c>
      <c r="B371" s="58">
        <v>0.107</v>
      </c>
      <c r="C371" s="58">
        <v>0.112</v>
      </c>
      <c r="D371" s="58">
        <v>0.14599999999999999</v>
      </c>
      <c r="E371" s="58">
        <v>0.158</v>
      </c>
      <c r="F371" s="58">
        <v>0.157</v>
      </c>
      <c r="G371" s="58">
        <v>0.17499999999999999</v>
      </c>
      <c r="H371" s="58">
        <v>0.22</v>
      </c>
      <c r="I371" s="58">
        <v>0.34399999999999997</v>
      </c>
      <c r="J371" s="58">
        <v>0.39500000000000002</v>
      </c>
      <c r="K371" s="58">
        <v>0.42499999999999999</v>
      </c>
      <c r="L371" s="58">
        <v>0.41299999999999998</v>
      </c>
      <c r="M371" s="58">
        <v>0.40899999999999997</v>
      </c>
      <c r="N371" s="58">
        <v>0.42099999999999999</v>
      </c>
      <c r="O371" s="58">
        <v>0.45200000000000001</v>
      </c>
      <c r="P371" s="58">
        <v>0.38500000000000001</v>
      </c>
      <c r="Q371" s="58">
        <v>0.373</v>
      </c>
      <c r="R371" s="58">
        <v>0.40400000000000003</v>
      </c>
      <c r="S371" s="58">
        <v>0.41099999999999998</v>
      </c>
      <c r="T371" s="58">
        <v>0.40400000000000003</v>
      </c>
      <c r="U371" s="58">
        <v>0.379</v>
      </c>
      <c r="V371" s="58">
        <v>0.376</v>
      </c>
      <c r="W371" s="58">
        <v>0.34100000000000003</v>
      </c>
      <c r="X371" s="58">
        <v>0.34100000000000003</v>
      </c>
      <c r="Y371" s="58">
        <v>0.35799999999999998</v>
      </c>
      <c r="Z371" s="58">
        <v>0.32300000000000001</v>
      </c>
      <c r="AA371" s="58">
        <v>0.33100000000000002</v>
      </c>
      <c r="AB371" s="58">
        <v>0.32700000000000001</v>
      </c>
      <c r="AC371" s="58">
        <v>0.33700000000000002</v>
      </c>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c r="HP371" s="58"/>
      <c r="HQ371" s="58"/>
      <c r="HR371" s="58"/>
      <c r="HS371" s="58"/>
      <c r="HT371" s="58"/>
      <c r="HU371" s="58"/>
      <c r="HV371" s="58"/>
      <c r="HW371" s="58"/>
      <c r="HX371" s="58"/>
      <c r="HY371" s="58"/>
      <c r="HZ371" s="58"/>
      <c r="IA371" s="58"/>
      <c r="IB371" s="58"/>
      <c r="IC371" s="58"/>
      <c r="ID371" s="58"/>
      <c r="IE371" s="58"/>
      <c r="IF371" s="58"/>
      <c r="IG371" s="58"/>
      <c r="IH371" s="58"/>
      <c r="II371" s="58"/>
      <c r="IJ371" s="58"/>
      <c r="IK371" s="58"/>
      <c r="IL371" s="58"/>
      <c r="IM371" s="58"/>
      <c r="IN371" s="58"/>
      <c r="IO371" s="58"/>
      <c r="IP371" s="58"/>
      <c r="IQ371" s="58"/>
      <c r="IR371" s="58"/>
      <c r="IS371" s="58"/>
      <c r="IT371" s="58"/>
      <c r="IU371" s="58"/>
    </row>
    <row r="372" spans="1:255" s="840" customFormat="1">
      <c r="A372" s="78" t="s">
        <v>509</v>
      </c>
      <c r="B372" s="58">
        <v>2.5999999999999999E-2</v>
      </c>
      <c r="C372" s="58">
        <v>2.7E-2</v>
      </c>
      <c r="D372" s="58">
        <v>3.5999999999999997E-2</v>
      </c>
      <c r="E372" s="58">
        <v>3.9E-2</v>
      </c>
      <c r="F372" s="58">
        <v>3.7999999999999999E-2</v>
      </c>
      <c r="G372" s="58">
        <v>4.2999999999999997E-2</v>
      </c>
      <c r="H372" s="58">
        <v>5.3999999999999999E-2</v>
      </c>
      <c r="I372" s="58">
        <v>8.4000000000000005E-2</v>
      </c>
      <c r="J372" s="58">
        <v>9.7000000000000003E-2</v>
      </c>
      <c r="K372" s="58">
        <v>0.104</v>
      </c>
      <c r="L372" s="58">
        <v>0.10100000000000001</v>
      </c>
      <c r="M372" s="58">
        <v>0.1</v>
      </c>
      <c r="N372" s="58">
        <v>0.10299999999999999</v>
      </c>
      <c r="O372" s="58">
        <v>0.111</v>
      </c>
      <c r="P372" s="58">
        <v>9.4E-2</v>
      </c>
      <c r="Q372" s="58">
        <v>8.1000000000000003E-2</v>
      </c>
      <c r="R372" s="58">
        <v>0.09</v>
      </c>
      <c r="S372" s="58">
        <v>9.4E-2</v>
      </c>
      <c r="T372" s="58">
        <v>9.0999999999999998E-2</v>
      </c>
      <c r="U372" s="58">
        <v>8.2000000000000003E-2</v>
      </c>
      <c r="V372" s="58">
        <v>9.1999999999999998E-2</v>
      </c>
      <c r="W372" s="58">
        <v>9.2999999999999999E-2</v>
      </c>
      <c r="X372" s="58">
        <v>0.10199999999999999</v>
      </c>
      <c r="Y372" s="58">
        <v>0.124</v>
      </c>
      <c r="Z372" s="58">
        <v>9.4E-2</v>
      </c>
      <c r="AA372" s="58">
        <v>0.10100000000000001</v>
      </c>
      <c r="AB372" s="58">
        <v>0.114</v>
      </c>
      <c r="AC372" s="58">
        <v>0.11799999999999999</v>
      </c>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c r="HP372" s="58"/>
      <c r="HQ372" s="58"/>
      <c r="HR372" s="58"/>
      <c r="HS372" s="58"/>
      <c r="HT372" s="58"/>
      <c r="HU372" s="58"/>
      <c r="HV372" s="58"/>
      <c r="HW372" s="58"/>
      <c r="HX372" s="58"/>
      <c r="HY372" s="58"/>
      <c r="HZ372" s="58"/>
      <c r="IA372" s="58"/>
      <c r="IB372" s="58"/>
      <c r="IC372" s="58"/>
      <c r="ID372" s="58"/>
      <c r="IE372" s="58"/>
      <c r="IF372" s="58"/>
      <c r="IG372" s="58"/>
      <c r="IH372" s="58"/>
      <c r="II372" s="58"/>
      <c r="IJ372" s="58"/>
      <c r="IK372" s="58"/>
      <c r="IL372" s="58"/>
      <c r="IM372" s="58"/>
      <c r="IN372" s="58"/>
      <c r="IO372" s="58"/>
      <c r="IP372" s="58"/>
      <c r="IQ372" s="58"/>
      <c r="IR372" s="58"/>
      <c r="IS372" s="58"/>
      <c r="IT372" s="58"/>
      <c r="IU372" s="58"/>
    </row>
    <row r="373" spans="1:255" s="840" customFormat="1">
      <c r="A373" s="78" t="s">
        <v>510</v>
      </c>
      <c r="B373" s="58">
        <v>7.2999999999999995E-2</v>
      </c>
      <c r="C373" s="58">
        <v>7.6999999999999999E-2</v>
      </c>
      <c r="D373" s="58">
        <v>9.9000000000000005E-2</v>
      </c>
      <c r="E373" s="58">
        <v>0.108</v>
      </c>
      <c r="F373" s="58">
        <v>0.106</v>
      </c>
      <c r="G373" s="58">
        <v>0.12</v>
      </c>
      <c r="H373" s="58">
        <v>0.14899999999999999</v>
      </c>
      <c r="I373" s="58">
        <v>0.23400000000000001</v>
      </c>
      <c r="J373" s="58">
        <v>0.26800000000000002</v>
      </c>
      <c r="K373" s="58">
        <v>0.28799999999999998</v>
      </c>
      <c r="L373" s="58">
        <v>0.28100000000000003</v>
      </c>
      <c r="M373" s="58">
        <v>0.27800000000000002</v>
      </c>
      <c r="N373" s="58">
        <v>0.28599999999999998</v>
      </c>
      <c r="O373" s="58">
        <v>0.307</v>
      </c>
      <c r="P373" s="58">
        <v>0.26100000000000001</v>
      </c>
      <c r="Q373" s="58">
        <v>0.26</v>
      </c>
      <c r="R373" s="58">
        <v>0.27800000000000002</v>
      </c>
      <c r="S373" s="58">
        <v>0.27900000000000003</v>
      </c>
      <c r="T373" s="58">
        <v>0.27</v>
      </c>
      <c r="U373" s="58">
        <v>0.25900000000000001</v>
      </c>
      <c r="V373" s="58">
        <v>0.23699999999999999</v>
      </c>
      <c r="W373" s="58">
        <v>0.191</v>
      </c>
      <c r="X373" s="58">
        <v>0.17699999999999999</v>
      </c>
      <c r="Y373" s="58">
        <v>0.154</v>
      </c>
      <c r="Z373" s="58">
        <v>0.14699999999999999</v>
      </c>
      <c r="AA373" s="58">
        <v>0.14000000000000001</v>
      </c>
      <c r="AB373" s="58">
        <v>0.125</v>
      </c>
      <c r="AC373" s="58">
        <v>0.113</v>
      </c>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c r="HP373" s="58"/>
      <c r="HQ373" s="58"/>
      <c r="HR373" s="58"/>
      <c r="HS373" s="58"/>
      <c r="HT373" s="58"/>
      <c r="HU373" s="58"/>
      <c r="HV373" s="58"/>
      <c r="HW373" s="58"/>
      <c r="HX373" s="58"/>
      <c r="HY373" s="58"/>
      <c r="HZ373" s="58"/>
      <c r="IA373" s="58"/>
      <c r="IB373" s="58"/>
      <c r="IC373" s="58"/>
      <c r="ID373" s="58"/>
      <c r="IE373" s="58"/>
      <c r="IF373" s="58"/>
      <c r="IG373" s="58"/>
      <c r="IH373" s="58"/>
      <c r="II373" s="58"/>
      <c r="IJ373" s="58"/>
      <c r="IK373" s="58"/>
      <c r="IL373" s="58"/>
      <c r="IM373" s="58"/>
      <c r="IN373" s="58"/>
      <c r="IO373" s="58"/>
      <c r="IP373" s="58"/>
      <c r="IQ373" s="58"/>
      <c r="IR373" s="58"/>
      <c r="IS373" s="58"/>
      <c r="IT373" s="58"/>
      <c r="IU373" s="58"/>
    </row>
    <row r="374" spans="1:255" s="840" customFormat="1">
      <c r="A374" s="78" t="s">
        <v>511</v>
      </c>
      <c r="B374" s="58"/>
      <c r="C374" s="58"/>
      <c r="D374" s="58"/>
      <c r="E374" s="58"/>
      <c r="F374" s="58"/>
      <c r="G374" s="58"/>
      <c r="H374" s="58"/>
      <c r="I374" s="58"/>
      <c r="J374" s="58"/>
      <c r="K374" s="58"/>
      <c r="L374" s="58"/>
      <c r="M374" s="58"/>
      <c r="N374" s="58"/>
      <c r="O374" s="58"/>
      <c r="P374" s="58"/>
      <c r="Q374" s="58"/>
      <c r="R374" s="58"/>
      <c r="S374" s="58"/>
      <c r="T374" s="58">
        <v>1E-3</v>
      </c>
      <c r="U374" s="58">
        <v>1E-3</v>
      </c>
      <c r="V374" s="58">
        <v>1E-3</v>
      </c>
      <c r="W374" s="58">
        <v>1E-3</v>
      </c>
      <c r="X374" s="58">
        <v>1E-3</v>
      </c>
      <c r="Y374" s="58">
        <v>1E-3</v>
      </c>
      <c r="Z374" s="58">
        <v>2E-3</v>
      </c>
      <c r="AA374" s="58">
        <v>2E-3</v>
      </c>
      <c r="AB374" s="58">
        <v>1E-3</v>
      </c>
      <c r="AC374" s="58">
        <v>1E-3</v>
      </c>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c r="HP374" s="58"/>
      <c r="HQ374" s="58"/>
      <c r="HR374" s="58"/>
      <c r="HS374" s="58"/>
      <c r="HT374" s="58"/>
      <c r="HU374" s="58"/>
      <c r="HV374" s="58"/>
      <c r="HW374" s="58"/>
      <c r="HX374" s="58"/>
      <c r="HY374" s="58"/>
      <c r="HZ374" s="58"/>
      <c r="IA374" s="58"/>
      <c r="IB374" s="58"/>
      <c r="IC374" s="58"/>
      <c r="ID374" s="58"/>
      <c r="IE374" s="58"/>
      <c r="IF374" s="58"/>
      <c r="IG374" s="58"/>
      <c r="IH374" s="58"/>
      <c r="II374" s="58"/>
      <c r="IJ374" s="58"/>
      <c r="IK374" s="58"/>
      <c r="IL374" s="58"/>
      <c r="IM374" s="58"/>
      <c r="IN374" s="58"/>
      <c r="IO374" s="58"/>
      <c r="IP374" s="58"/>
      <c r="IQ374" s="58"/>
      <c r="IR374" s="58"/>
      <c r="IS374" s="58"/>
      <c r="IT374" s="58"/>
      <c r="IU374" s="58"/>
    </row>
    <row r="375" spans="1:255" s="840" customFormat="1">
      <c r="A375" s="78" t="s">
        <v>512</v>
      </c>
      <c r="B375" s="58"/>
      <c r="C375" s="58"/>
      <c r="D375" s="58"/>
      <c r="E375" s="58"/>
      <c r="F375" s="58"/>
      <c r="G375" s="58"/>
      <c r="H375" s="58">
        <v>1E-3</v>
      </c>
      <c r="I375" s="58">
        <v>1E-3</v>
      </c>
      <c r="J375" s="58">
        <v>1E-3</v>
      </c>
      <c r="K375" s="58">
        <v>1E-3</v>
      </c>
      <c r="L375" s="58">
        <v>1E-3</v>
      </c>
      <c r="M375" s="58">
        <v>1E-3</v>
      </c>
      <c r="N375" s="58">
        <v>1E-3</v>
      </c>
      <c r="O375" s="58">
        <v>1E-3</v>
      </c>
      <c r="P375" s="58">
        <v>1E-3</v>
      </c>
      <c r="Q375" s="58">
        <v>1E-3</v>
      </c>
      <c r="R375" s="58">
        <v>1E-3</v>
      </c>
      <c r="S375" s="58">
        <v>1E-3</v>
      </c>
      <c r="T375" s="58">
        <v>1E-3</v>
      </c>
      <c r="U375" s="58">
        <v>1E-3</v>
      </c>
      <c r="V375" s="58">
        <v>1E-3</v>
      </c>
      <c r="W375" s="58">
        <v>1E-3</v>
      </c>
      <c r="X375" s="58">
        <v>1E-3</v>
      </c>
      <c r="Y375" s="58">
        <v>1E-3</v>
      </c>
      <c r="Z375" s="58">
        <v>1E-3</v>
      </c>
      <c r="AA375" s="58">
        <v>1E-3</v>
      </c>
      <c r="AB375" s="58">
        <v>1E-3</v>
      </c>
      <c r="AC375" s="58">
        <v>1E-3</v>
      </c>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c r="HP375" s="58"/>
      <c r="HQ375" s="58"/>
      <c r="HR375" s="58"/>
      <c r="HS375" s="58"/>
      <c r="HT375" s="58"/>
      <c r="HU375" s="58"/>
      <c r="HV375" s="58"/>
      <c r="HW375" s="58"/>
      <c r="HX375" s="58"/>
      <c r="HY375" s="58"/>
      <c r="HZ375" s="58"/>
      <c r="IA375" s="58"/>
      <c r="IB375" s="58"/>
      <c r="IC375" s="58"/>
      <c r="ID375" s="58"/>
      <c r="IE375" s="58"/>
      <c r="IF375" s="58"/>
      <c r="IG375" s="58"/>
      <c r="IH375" s="58"/>
      <c r="II375" s="58"/>
      <c r="IJ375" s="58"/>
      <c r="IK375" s="58"/>
      <c r="IL375" s="58"/>
      <c r="IM375" s="58"/>
      <c r="IN375" s="58"/>
      <c r="IO375" s="58"/>
      <c r="IP375" s="58"/>
      <c r="IQ375" s="58"/>
      <c r="IR375" s="58"/>
      <c r="IS375" s="58"/>
      <c r="IT375" s="58"/>
      <c r="IU375" s="58"/>
    </row>
    <row r="376" spans="1:255" s="840" customFormat="1">
      <c r="A376" s="78" t="s">
        <v>513</v>
      </c>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c r="HP376" s="58"/>
      <c r="HQ376" s="58"/>
      <c r="HR376" s="58"/>
      <c r="HS376" s="58"/>
      <c r="HT376" s="58"/>
      <c r="HU376" s="58"/>
      <c r="HV376" s="58"/>
      <c r="HW376" s="58"/>
      <c r="HX376" s="58"/>
      <c r="HY376" s="58"/>
      <c r="HZ376" s="58"/>
      <c r="IA376" s="58"/>
      <c r="IB376" s="58"/>
      <c r="IC376" s="58"/>
      <c r="ID376" s="58"/>
      <c r="IE376" s="58"/>
      <c r="IF376" s="58"/>
      <c r="IG376" s="58"/>
      <c r="IH376" s="58"/>
      <c r="II376" s="58"/>
      <c r="IJ376" s="58"/>
      <c r="IK376" s="58"/>
      <c r="IL376" s="58"/>
      <c r="IM376" s="58"/>
      <c r="IN376" s="58"/>
      <c r="IO376" s="58"/>
      <c r="IP376" s="58"/>
      <c r="IQ376" s="58"/>
      <c r="IR376" s="58"/>
      <c r="IS376" s="58"/>
      <c r="IT376" s="58"/>
      <c r="IU376" s="58"/>
    </row>
    <row r="377" spans="1:255" s="840" customFormat="1">
      <c r="A377" s="78" t="s">
        <v>514</v>
      </c>
      <c r="B377" s="58">
        <v>8.0000000000000002E-3</v>
      </c>
      <c r="C377" s="58">
        <v>8.0000000000000002E-3</v>
      </c>
      <c r="D377" s="58">
        <v>1.0999999999999999E-2</v>
      </c>
      <c r="E377" s="58">
        <v>1.0999999999999999E-2</v>
      </c>
      <c r="F377" s="58">
        <v>1.2E-2</v>
      </c>
      <c r="G377" s="58">
        <v>1.2E-2</v>
      </c>
      <c r="H377" s="58">
        <v>1.6E-2</v>
      </c>
      <c r="I377" s="58">
        <v>2.5000000000000001E-2</v>
      </c>
      <c r="J377" s="58">
        <v>2.9000000000000001E-2</v>
      </c>
      <c r="K377" s="58">
        <v>3.2000000000000001E-2</v>
      </c>
      <c r="L377" s="58">
        <v>0.03</v>
      </c>
      <c r="M377" s="58">
        <v>0.03</v>
      </c>
      <c r="N377" s="58">
        <v>3.1E-2</v>
      </c>
      <c r="O377" s="58">
        <v>3.3000000000000002E-2</v>
      </c>
      <c r="P377" s="58">
        <v>2.9000000000000001E-2</v>
      </c>
      <c r="Q377" s="58">
        <v>3.1E-2</v>
      </c>
      <c r="R377" s="58">
        <v>3.4000000000000002E-2</v>
      </c>
      <c r="S377" s="58">
        <v>3.5999999999999997E-2</v>
      </c>
      <c r="T377" s="58">
        <v>4.1000000000000002E-2</v>
      </c>
      <c r="U377" s="58">
        <v>3.5999999999999997E-2</v>
      </c>
      <c r="V377" s="58">
        <v>4.4999999999999998E-2</v>
      </c>
      <c r="W377" s="58">
        <v>5.6000000000000001E-2</v>
      </c>
      <c r="X377" s="58">
        <v>5.8999999999999997E-2</v>
      </c>
      <c r="Y377" s="58">
        <v>7.9000000000000001E-2</v>
      </c>
      <c r="Z377" s="58">
        <v>0.08</v>
      </c>
      <c r="AA377" s="58">
        <v>8.6999999999999994E-2</v>
      </c>
      <c r="AB377" s="58">
        <v>8.5999999999999993E-2</v>
      </c>
      <c r="AC377" s="58">
        <v>0.104</v>
      </c>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c r="HP377" s="58"/>
      <c r="HQ377" s="58"/>
      <c r="HR377" s="58"/>
      <c r="HS377" s="58"/>
      <c r="HT377" s="58"/>
      <c r="HU377" s="58"/>
      <c r="HV377" s="58"/>
      <c r="HW377" s="58"/>
      <c r="HX377" s="58"/>
      <c r="HY377" s="58"/>
      <c r="HZ377" s="58"/>
      <c r="IA377" s="58"/>
      <c r="IB377" s="58"/>
      <c r="IC377" s="58"/>
      <c r="ID377" s="58"/>
      <c r="IE377" s="58"/>
      <c r="IF377" s="58"/>
      <c r="IG377" s="58"/>
      <c r="IH377" s="58"/>
      <c r="II377" s="58"/>
      <c r="IJ377" s="58"/>
      <c r="IK377" s="58"/>
      <c r="IL377" s="58"/>
      <c r="IM377" s="58"/>
      <c r="IN377" s="58"/>
      <c r="IO377" s="58"/>
      <c r="IP377" s="58"/>
      <c r="IQ377" s="58"/>
      <c r="IR377" s="58"/>
      <c r="IS377" s="58"/>
      <c r="IT377" s="58"/>
      <c r="IU377" s="58"/>
    </row>
    <row r="378" spans="1:255" s="840" customFormat="1">
      <c r="A378" s="78" t="s">
        <v>515</v>
      </c>
      <c r="B378" s="58">
        <v>4.0000000000000001E-3</v>
      </c>
      <c r="C378" s="58">
        <v>4.0000000000000001E-3</v>
      </c>
      <c r="D378" s="58">
        <v>5.0000000000000001E-3</v>
      </c>
      <c r="E378" s="58">
        <v>5.0000000000000001E-3</v>
      </c>
      <c r="F378" s="58">
        <v>5.0000000000000001E-3</v>
      </c>
      <c r="G378" s="58">
        <v>6.0000000000000001E-3</v>
      </c>
      <c r="H378" s="58">
        <v>7.0000000000000001E-3</v>
      </c>
      <c r="I378" s="58">
        <v>8.0000000000000002E-3</v>
      </c>
      <c r="J378" s="58">
        <v>8.9999999999999993E-3</v>
      </c>
      <c r="K378" s="58">
        <v>0.01</v>
      </c>
      <c r="L378" s="58">
        <v>9.5000000000000001E-2</v>
      </c>
      <c r="M378" s="58">
        <v>5.2999999999999999E-2</v>
      </c>
      <c r="N378" s="58">
        <v>5.5E-2</v>
      </c>
      <c r="O378" s="58">
        <v>5.8999999999999997E-2</v>
      </c>
      <c r="P378" s="58">
        <v>2.1999999999999999E-2</v>
      </c>
      <c r="Q378" s="58">
        <v>2.1999999999999999E-2</v>
      </c>
      <c r="R378" s="58">
        <v>2.1999999999999999E-2</v>
      </c>
      <c r="S378" s="58">
        <v>2.1000000000000001E-2</v>
      </c>
      <c r="T378" s="58">
        <v>2.3E-2</v>
      </c>
      <c r="U378" s="58">
        <v>2.1000000000000001E-2</v>
      </c>
      <c r="V378" s="58">
        <v>2.1999999999999999E-2</v>
      </c>
      <c r="W378" s="58">
        <v>2.3E-2</v>
      </c>
      <c r="X378" s="58">
        <v>1.7999999999999999E-2</v>
      </c>
      <c r="Y378" s="58">
        <v>1.7000000000000001E-2</v>
      </c>
      <c r="Z378" s="58">
        <v>1.7999999999999999E-2</v>
      </c>
      <c r="AA378" s="58">
        <v>2.1000000000000001E-2</v>
      </c>
      <c r="AB378" s="58">
        <v>2.3E-2</v>
      </c>
      <c r="AC378" s="58">
        <v>1.7999999999999999E-2</v>
      </c>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c r="HP378" s="58"/>
      <c r="HQ378" s="58"/>
      <c r="HR378" s="58"/>
      <c r="HS378" s="58"/>
      <c r="HT378" s="58"/>
      <c r="HU378" s="58"/>
      <c r="HV378" s="58"/>
      <c r="HW378" s="58"/>
      <c r="HX378" s="58"/>
      <c r="HY378" s="58"/>
      <c r="HZ378" s="58"/>
      <c r="IA378" s="58"/>
      <c r="IB378" s="58"/>
      <c r="IC378" s="58"/>
      <c r="ID378" s="58"/>
      <c r="IE378" s="58"/>
      <c r="IF378" s="58"/>
      <c r="IG378" s="58"/>
      <c r="IH378" s="58"/>
      <c r="II378" s="58"/>
      <c r="IJ378" s="58"/>
      <c r="IK378" s="58"/>
      <c r="IL378" s="58"/>
      <c r="IM378" s="58"/>
      <c r="IN378" s="58"/>
      <c r="IO378" s="58"/>
      <c r="IP378" s="58"/>
      <c r="IQ378" s="58"/>
      <c r="IR378" s="58"/>
      <c r="IS378" s="58"/>
      <c r="IT378" s="58"/>
      <c r="IU378" s="58"/>
    </row>
    <row r="379" spans="1:255" s="840" customFormat="1">
      <c r="A379" s="78" t="s">
        <v>516</v>
      </c>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c r="HP379" s="58"/>
      <c r="HQ379" s="58"/>
      <c r="HR379" s="58"/>
      <c r="HS379" s="58"/>
      <c r="HT379" s="58"/>
      <c r="HU379" s="58"/>
      <c r="HV379" s="58"/>
      <c r="HW379" s="58"/>
      <c r="HX379" s="58"/>
      <c r="HY379" s="58"/>
      <c r="HZ379" s="58"/>
      <c r="IA379" s="58"/>
      <c r="IB379" s="58"/>
      <c r="IC379" s="58"/>
      <c r="ID379" s="58"/>
      <c r="IE379" s="58"/>
      <c r="IF379" s="58"/>
      <c r="IG379" s="58"/>
      <c r="IH379" s="58"/>
      <c r="II379" s="58"/>
      <c r="IJ379" s="58"/>
      <c r="IK379" s="58"/>
      <c r="IL379" s="58"/>
      <c r="IM379" s="58"/>
      <c r="IN379" s="58"/>
      <c r="IO379" s="58"/>
      <c r="IP379" s="58"/>
      <c r="IQ379" s="58"/>
      <c r="IR379" s="58"/>
      <c r="IS379" s="58"/>
      <c r="IT379" s="58"/>
      <c r="IU379" s="58"/>
    </row>
    <row r="380" spans="1:255" s="840" customFormat="1">
      <c r="A380" s="78" t="s">
        <v>517</v>
      </c>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c r="HP380" s="58"/>
      <c r="HQ380" s="58"/>
      <c r="HR380" s="58"/>
      <c r="HS380" s="58"/>
      <c r="HT380" s="58"/>
      <c r="HU380" s="58"/>
      <c r="HV380" s="58"/>
      <c r="HW380" s="58"/>
      <c r="HX380" s="58"/>
      <c r="HY380" s="58"/>
      <c r="HZ380" s="58"/>
      <c r="IA380" s="58"/>
      <c r="IB380" s="58"/>
      <c r="IC380" s="58"/>
      <c r="ID380" s="58"/>
      <c r="IE380" s="58"/>
      <c r="IF380" s="58"/>
      <c r="IG380" s="58"/>
      <c r="IH380" s="58"/>
      <c r="II380" s="58"/>
      <c r="IJ380" s="58"/>
      <c r="IK380" s="58"/>
      <c r="IL380" s="58"/>
      <c r="IM380" s="58"/>
      <c r="IN380" s="58"/>
      <c r="IO380" s="58"/>
      <c r="IP380" s="58"/>
      <c r="IQ380" s="58"/>
      <c r="IR380" s="58"/>
      <c r="IS380" s="58"/>
      <c r="IT380" s="58"/>
      <c r="IU380" s="58"/>
    </row>
    <row r="381" spans="1:255" s="840" customFormat="1">
      <c r="A381" s="78" t="s">
        <v>518</v>
      </c>
      <c r="B381" s="58">
        <v>4.0000000000000001E-3</v>
      </c>
      <c r="C381" s="58">
        <v>4.0000000000000001E-3</v>
      </c>
      <c r="D381" s="58">
        <v>5.0000000000000001E-3</v>
      </c>
      <c r="E381" s="58">
        <v>5.0000000000000001E-3</v>
      </c>
      <c r="F381" s="58">
        <v>5.0000000000000001E-3</v>
      </c>
      <c r="G381" s="58">
        <v>6.0000000000000001E-3</v>
      </c>
      <c r="H381" s="58">
        <v>7.0000000000000001E-3</v>
      </c>
      <c r="I381" s="58">
        <v>8.0000000000000002E-3</v>
      </c>
      <c r="J381" s="58">
        <v>8.9999999999999993E-3</v>
      </c>
      <c r="K381" s="58">
        <v>0.01</v>
      </c>
      <c r="L381" s="58">
        <v>9.5000000000000001E-2</v>
      </c>
      <c r="M381" s="58">
        <v>5.2999999999999999E-2</v>
      </c>
      <c r="N381" s="58">
        <v>5.5E-2</v>
      </c>
      <c r="O381" s="58">
        <v>5.8999999999999997E-2</v>
      </c>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c r="HP381" s="58"/>
      <c r="HQ381" s="58"/>
      <c r="HR381" s="58"/>
      <c r="HS381" s="58"/>
      <c r="HT381" s="58"/>
      <c r="HU381" s="58"/>
      <c r="HV381" s="58"/>
      <c r="HW381" s="58"/>
      <c r="HX381" s="58"/>
      <c r="HY381" s="58"/>
      <c r="HZ381" s="58"/>
      <c r="IA381" s="58"/>
      <c r="IB381" s="58"/>
      <c r="IC381" s="58"/>
      <c r="ID381" s="58"/>
      <c r="IE381" s="58"/>
      <c r="IF381" s="58"/>
      <c r="IG381" s="58"/>
      <c r="IH381" s="58"/>
      <c r="II381" s="58"/>
      <c r="IJ381" s="58"/>
      <c r="IK381" s="58"/>
      <c r="IL381" s="58"/>
      <c r="IM381" s="58"/>
      <c r="IN381" s="58"/>
      <c r="IO381" s="58"/>
      <c r="IP381" s="58"/>
      <c r="IQ381" s="58"/>
      <c r="IR381" s="58"/>
      <c r="IS381" s="58"/>
      <c r="IT381" s="58"/>
      <c r="IU381" s="58"/>
    </row>
    <row r="382" spans="1:255" s="840" customFormat="1">
      <c r="A382" s="78" t="s">
        <v>519</v>
      </c>
      <c r="B382" s="58"/>
      <c r="C382" s="58"/>
      <c r="D382" s="58"/>
      <c r="E382" s="58"/>
      <c r="F382" s="58"/>
      <c r="G382" s="58"/>
      <c r="H382" s="58"/>
      <c r="I382" s="58"/>
      <c r="J382" s="58"/>
      <c r="K382" s="58"/>
      <c r="L382" s="58"/>
      <c r="M382" s="58"/>
      <c r="N382" s="58"/>
      <c r="O382" s="58"/>
      <c r="P382" s="58">
        <v>1E-3</v>
      </c>
      <c r="Q382" s="58"/>
      <c r="R382" s="58"/>
      <c r="S382" s="58"/>
      <c r="T382" s="58">
        <v>1E-3</v>
      </c>
      <c r="U382" s="58">
        <v>1E-3</v>
      </c>
      <c r="V382" s="58">
        <v>1E-3</v>
      </c>
      <c r="W382" s="58">
        <v>3.0000000000000001E-3</v>
      </c>
      <c r="X382" s="58">
        <v>1E-3</v>
      </c>
      <c r="Y382" s="58">
        <v>1E-3</v>
      </c>
      <c r="Z382" s="58">
        <v>4.0000000000000001E-3</v>
      </c>
      <c r="AA382" s="58">
        <v>3.0000000000000001E-3</v>
      </c>
      <c r="AB382" s="58">
        <v>3.0000000000000001E-3</v>
      </c>
      <c r="AC382" s="58">
        <v>2E-3</v>
      </c>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c r="HP382" s="58"/>
      <c r="HQ382" s="58"/>
      <c r="HR382" s="58"/>
      <c r="HS382" s="58"/>
      <c r="HT382" s="58"/>
      <c r="HU382" s="58"/>
      <c r="HV382" s="58"/>
      <c r="HW382" s="58"/>
      <c r="HX382" s="58"/>
      <c r="HY382" s="58"/>
      <c r="HZ382" s="58"/>
      <c r="IA382" s="58"/>
      <c r="IB382" s="58"/>
      <c r="IC382" s="58"/>
      <c r="ID382" s="58"/>
      <c r="IE382" s="58"/>
      <c r="IF382" s="58"/>
      <c r="IG382" s="58"/>
      <c r="IH382" s="58"/>
      <c r="II382" s="58"/>
      <c r="IJ382" s="58"/>
      <c r="IK382" s="58"/>
      <c r="IL382" s="58"/>
      <c r="IM382" s="58"/>
      <c r="IN382" s="58"/>
      <c r="IO382" s="58"/>
      <c r="IP382" s="58"/>
      <c r="IQ382" s="58"/>
      <c r="IR382" s="58"/>
      <c r="IS382" s="58"/>
      <c r="IT382" s="58"/>
      <c r="IU382" s="58"/>
    </row>
    <row r="383" spans="1:255" s="840" customFormat="1">
      <c r="A383" s="78" t="s">
        <v>520</v>
      </c>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c r="HP383" s="58"/>
      <c r="HQ383" s="58"/>
      <c r="HR383" s="58"/>
      <c r="HS383" s="58"/>
      <c r="HT383" s="58"/>
      <c r="HU383" s="58"/>
      <c r="HV383" s="58"/>
      <c r="HW383" s="58"/>
      <c r="HX383" s="58"/>
      <c r="HY383" s="58"/>
      <c r="HZ383" s="58"/>
      <c r="IA383" s="58"/>
      <c r="IB383" s="58"/>
      <c r="IC383" s="58"/>
      <c r="ID383" s="58"/>
      <c r="IE383" s="58"/>
      <c r="IF383" s="58"/>
      <c r="IG383" s="58"/>
      <c r="IH383" s="58"/>
      <c r="II383" s="58"/>
      <c r="IJ383" s="58"/>
      <c r="IK383" s="58"/>
      <c r="IL383" s="58"/>
      <c r="IM383" s="58"/>
      <c r="IN383" s="58"/>
      <c r="IO383" s="58"/>
      <c r="IP383" s="58"/>
      <c r="IQ383" s="58"/>
      <c r="IR383" s="58"/>
      <c r="IS383" s="58"/>
      <c r="IT383" s="58"/>
      <c r="IU383" s="58"/>
    </row>
    <row r="384" spans="1:255" s="840" customFormat="1">
      <c r="A384" s="78" t="s">
        <v>521</v>
      </c>
      <c r="B384" s="58"/>
      <c r="C384" s="58"/>
      <c r="D384" s="58"/>
      <c r="E384" s="58"/>
      <c r="F384" s="58"/>
      <c r="G384" s="58"/>
      <c r="H384" s="58"/>
      <c r="I384" s="58"/>
      <c r="J384" s="58"/>
      <c r="K384" s="58"/>
      <c r="L384" s="58"/>
      <c r="M384" s="58"/>
      <c r="N384" s="58"/>
      <c r="O384" s="58"/>
      <c r="P384" s="58">
        <v>2.1000000000000001E-2</v>
      </c>
      <c r="Q384" s="58">
        <v>2.1999999999999999E-2</v>
      </c>
      <c r="R384" s="58">
        <v>2.1999999999999999E-2</v>
      </c>
      <c r="S384" s="58">
        <v>2.1000000000000001E-2</v>
      </c>
      <c r="T384" s="58">
        <v>2.1999999999999999E-2</v>
      </c>
      <c r="U384" s="58">
        <v>0.02</v>
      </c>
      <c r="V384" s="58">
        <v>2.1000000000000001E-2</v>
      </c>
      <c r="W384" s="58">
        <v>1.9E-2</v>
      </c>
      <c r="X384" s="58">
        <v>1.6E-2</v>
      </c>
      <c r="Y384" s="58">
        <v>1.6E-2</v>
      </c>
      <c r="Z384" s="58">
        <v>1.4E-2</v>
      </c>
      <c r="AA384" s="58">
        <v>1.7999999999999999E-2</v>
      </c>
      <c r="AB384" s="58">
        <v>0.02</v>
      </c>
      <c r="AC384" s="58">
        <v>1.6E-2</v>
      </c>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c r="HP384" s="58"/>
      <c r="HQ384" s="58"/>
      <c r="HR384" s="58"/>
      <c r="HS384" s="58"/>
      <c r="HT384" s="58"/>
      <c r="HU384" s="58"/>
      <c r="HV384" s="58"/>
      <c r="HW384" s="58"/>
      <c r="HX384" s="58"/>
      <c r="HY384" s="58"/>
      <c r="HZ384" s="58"/>
      <c r="IA384" s="58"/>
      <c r="IB384" s="58"/>
      <c r="IC384" s="58"/>
      <c r="ID384" s="58"/>
      <c r="IE384" s="58"/>
      <c r="IF384" s="58"/>
      <c r="IG384" s="58"/>
      <c r="IH384" s="58"/>
      <c r="II384" s="58"/>
      <c r="IJ384" s="58"/>
      <c r="IK384" s="58"/>
      <c r="IL384" s="58"/>
      <c r="IM384" s="58"/>
      <c r="IN384" s="58"/>
      <c r="IO384" s="58"/>
      <c r="IP384" s="58"/>
      <c r="IQ384" s="58"/>
      <c r="IR384" s="58"/>
      <c r="IS384" s="58"/>
      <c r="IT384" s="58"/>
      <c r="IU384" s="58"/>
    </row>
    <row r="385" spans="1:255" s="840" customFormat="1">
      <c r="A385" s="78" t="s">
        <v>522</v>
      </c>
      <c r="B385" s="58">
        <v>7.0000000000000001E-3</v>
      </c>
      <c r="C385" s="58">
        <v>8.0000000000000002E-3</v>
      </c>
      <c r="D385" s="58">
        <v>8.0000000000000002E-3</v>
      </c>
      <c r="E385" s="58">
        <v>8.9999999999999993E-3</v>
      </c>
      <c r="F385" s="58">
        <v>8.9999999999999993E-3</v>
      </c>
      <c r="G385" s="58">
        <v>1.0999999999999999E-2</v>
      </c>
      <c r="H385" s="58">
        <v>1.4E-2</v>
      </c>
      <c r="I385" s="58">
        <v>6.9000000000000006E-2</v>
      </c>
      <c r="J385" s="58">
        <v>8.1000000000000003E-2</v>
      </c>
      <c r="K385" s="58">
        <v>3.1E-2</v>
      </c>
      <c r="L385" s="58">
        <v>5.8000000000000003E-2</v>
      </c>
      <c r="M385" s="58">
        <v>0.25700000000000001</v>
      </c>
      <c r="N385" s="58">
        <v>0.28199999999999997</v>
      </c>
      <c r="O385" s="58">
        <v>0.30099999999999999</v>
      </c>
      <c r="P385" s="58">
        <v>0.34100000000000003</v>
      </c>
      <c r="Q385" s="58">
        <v>0.34</v>
      </c>
      <c r="R385" s="58">
        <v>0.34200000000000003</v>
      </c>
      <c r="S385" s="58">
        <v>0.34599999999999997</v>
      </c>
      <c r="T385" s="58">
        <v>0.34699999999999998</v>
      </c>
      <c r="U385" s="58">
        <v>0.32200000000000001</v>
      </c>
      <c r="V385" s="58">
        <v>0.318</v>
      </c>
      <c r="W385" s="58">
        <v>0.308</v>
      </c>
      <c r="X385" s="58">
        <v>0.313</v>
      </c>
      <c r="Y385" s="58">
        <v>0.32</v>
      </c>
      <c r="Z385" s="58">
        <v>0.33300000000000002</v>
      </c>
      <c r="AA385" s="58">
        <v>0.35499999999999998</v>
      </c>
      <c r="AB385" s="58">
        <v>0.33</v>
      </c>
      <c r="AC385" s="58">
        <v>0.34499999999999997</v>
      </c>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c r="HP385" s="58"/>
      <c r="HQ385" s="58"/>
      <c r="HR385" s="58"/>
      <c r="HS385" s="58"/>
      <c r="HT385" s="58"/>
      <c r="HU385" s="58"/>
      <c r="HV385" s="58"/>
      <c r="HW385" s="58"/>
      <c r="HX385" s="58"/>
      <c r="HY385" s="58"/>
      <c r="HZ385" s="58"/>
      <c r="IA385" s="58"/>
      <c r="IB385" s="58"/>
      <c r="IC385" s="58"/>
      <c r="ID385" s="58"/>
      <c r="IE385" s="58"/>
      <c r="IF385" s="58"/>
      <c r="IG385" s="58"/>
      <c r="IH385" s="58"/>
      <c r="II385" s="58"/>
      <c r="IJ385" s="58"/>
      <c r="IK385" s="58"/>
      <c r="IL385" s="58"/>
      <c r="IM385" s="58"/>
      <c r="IN385" s="58"/>
      <c r="IO385" s="58"/>
      <c r="IP385" s="58"/>
      <c r="IQ385" s="58"/>
      <c r="IR385" s="58"/>
      <c r="IS385" s="58"/>
      <c r="IT385" s="58"/>
      <c r="IU385" s="58"/>
    </row>
    <row r="386" spans="1:255" s="840" customFormat="1">
      <c r="A386" s="78" t="s">
        <v>523</v>
      </c>
      <c r="B386" s="58"/>
      <c r="C386" s="58"/>
      <c r="D386" s="58"/>
      <c r="E386" s="58"/>
      <c r="F386" s="58"/>
      <c r="G386" s="58"/>
      <c r="H386" s="58"/>
      <c r="I386" s="58"/>
      <c r="J386" s="58"/>
      <c r="K386" s="58"/>
      <c r="L386" s="58"/>
      <c r="M386" s="58">
        <v>1E-3</v>
      </c>
      <c r="N386" s="58">
        <v>1E-3</v>
      </c>
      <c r="O386" s="58">
        <v>1E-3</v>
      </c>
      <c r="P386" s="58">
        <v>1E-3</v>
      </c>
      <c r="Q386" s="58">
        <v>2E-3</v>
      </c>
      <c r="R386" s="58">
        <v>4.0000000000000001E-3</v>
      </c>
      <c r="S386" s="58">
        <v>5.0000000000000001E-3</v>
      </c>
      <c r="T386" s="58">
        <v>6.0000000000000001E-3</v>
      </c>
      <c r="U386" s="58">
        <v>6.0000000000000001E-3</v>
      </c>
      <c r="V386" s="58">
        <v>8.0000000000000002E-3</v>
      </c>
      <c r="W386" s="58">
        <v>7.0000000000000001E-3</v>
      </c>
      <c r="X386" s="58">
        <v>0.01</v>
      </c>
      <c r="Y386" s="58">
        <v>8.0000000000000002E-3</v>
      </c>
      <c r="Z386" s="58">
        <v>1.2999999999999999E-2</v>
      </c>
      <c r="AA386" s="58">
        <v>1.4E-2</v>
      </c>
      <c r="AB386" s="58">
        <v>1.2999999999999999E-2</v>
      </c>
      <c r="AC386" s="58">
        <v>1.2999999999999999E-2</v>
      </c>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58"/>
      <c r="EE386" s="58"/>
      <c r="EF386" s="58"/>
      <c r="EG386" s="58"/>
      <c r="EH386" s="58"/>
      <c r="EI386" s="58"/>
      <c r="EJ386" s="58"/>
      <c r="EK386" s="58"/>
      <c r="EL386" s="58"/>
      <c r="EM386" s="58"/>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58"/>
      <c r="FN386" s="58"/>
      <c r="FO386" s="58"/>
      <c r="FP386" s="58"/>
      <c r="FQ386" s="58"/>
      <c r="FR386" s="58"/>
      <c r="FS386" s="58"/>
      <c r="FT386" s="58"/>
      <c r="FU386" s="58"/>
      <c r="FV386" s="58"/>
      <c r="FW386" s="58"/>
      <c r="FX386" s="58"/>
      <c r="FY386" s="58"/>
      <c r="FZ386" s="58"/>
      <c r="GA386" s="58"/>
      <c r="GB386" s="58"/>
      <c r="GC386" s="58"/>
      <c r="GD386" s="58"/>
      <c r="GE386" s="58"/>
      <c r="GF386" s="58"/>
      <c r="GG386" s="58"/>
      <c r="GH386" s="58"/>
      <c r="GI386" s="58"/>
      <c r="GJ386" s="58"/>
      <c r="GK386" s="58"/>
      <c r="GL386" s="58"/>
      <c r="GM386" s="58"/>
      <c r="GN386" s="58"/>
      <c r="GO386" s="58"/>
      <c r="GP386" s="58"/>
      <c r="GQ386" s="58"/>
      <c r="GR386" s="58"/>
      <c r="GS386" s="58"/>
      <c r="GT386" s="58"/>
      <c r="GU386" s="58"/>
      <c r="GV386" s="58"/>
      <c r="GW386" s="58"/>
      <c r="GX386" s="58"/>
      <c r="GY386" s="58"/>
      <c r="GZ386" s="58"/>
      <c r="HA386" s="58"/>
      <c r="HB386" s="58"/>
      <c r="HC386" s="58"/>
      <c r="HD386" s="58"/>
      <c r="HE386" s="58"/>
      <c r="HF386" s="58"/>
      <c r="HG386" s="58"/>
      <c r="HH386" s="58"/>
      <c r="HI386" s="58"/>
      <c r="HJ386" s="58"/>
      <c r="HK386" s="58"/>
      <c r="HL386" s="58"/>
      <c r="HM386" s="58"/>
      <c r="HN386" s="58"/>
      <c r="HO386" s="58"/>
      <c r="HP386" s="58"/>
      <c r="HQ386" s="58"/>
      <c r="HR386" s="58"/>
      <c r="HS386" s="58"/>
      <c r="HT386" s="58"/>
      <c r="HU386" s="58"/>
      <c r="HV386" s="58"/>
      <c r="HW386" s="58"/>
      <c r="HX386" s="58"/>
      <c r="HY386" s="58"/>
      <c r="HZ386" s="58"/>
      <c r="IA386" s="58"/>
      <c r="IB386" s="58"/>
      <c r="IC386" s="58"/>
      <c r="ID386" s="58"/>
      <c r="IE386" s="58"/>
      <c r="IF386" s="58"/>
      <c r="IG386" s="58"/>
      <c r="IH386" s="58"/>
      <c r="II386" s="58"/>
      <c r="IJ386" s="58"/>
      <c r="IK386" s="58"/>
      <c r="IL386" s="58"/>
      <c r="IM386" s="58"/>
      <c r="IN386" s="58"/>
      <c r="IO386" s="58"/>
      <c r="IP386" s="58"/>
      <c r="IQ386" s="58"/>
      <c r="IR386" s="58"/>
      <c r="IS386" s="58"/>
      <c r="IT386" s="58"/>
      <c r="IU386" s="58"/>
    </row>
    <row r="387" spans="1:255" s="840" customFormat="1">
      <c r="A387" s="78" t="s">
        <v>524</v>
      </c>
      <c r="B387" s="58">
        <v>7.0000000000000001E-3</v>
      </c>
      <c r="C387" s="58">
        <v>8.0000000000000002E-3</v>
      </c>
      <c r="D387" s="58">
        <v>8.0000000000000002E-3</v>
      </c>
      <c r="E387" s="58">
        <v>8.9999999999999993E-3</v>
      </c>
      <c r="F387" s="58">
        <v>8.9999999999999993E-3</v>
      </c>
      <c r="G387" s="58">
        <v>1.0999999999999999E-2</v>
      </c>
      <c r="H387" s="58">
        <v>1.4E-2</v>
      </c>
      <c r="I387" s="58">
        <v>6.9000000000000006E-2</v>
      </c>
      <c r="J387" s="58">
        <v>8.1000000000000003E-2</v>
      </c>
      <c r="K387" s="58">
        <v>3.1E-2</v>
      </c>
      <c r="L387" s="58">
        <v>5.8000000000000003E-2</v>
      </c>
      <c r="M387" s="58">
        <v>0.25600000000000001</v>
      </c>
      <c r="N387" s="58">
        <v>0.28100000000000003</v>
      </c>
      <c r="O387" s="58">
        <v>0.3</v>
      </c>
      <c r="P387" s="58">
        <v>0.34</v>
      </c>
      <c r="Q387" s="58">
        <v>0.33800000000000002</v>
      </c>
      <c r="R387" s="58">
        <v>0.33800000000000002</v>
      </c>
      <c r="S387" s="58">
        <v>0.34100000000000003</v>
      </c>
      <c r="T387" s="58">
        <v>0.34100000000000003</v>
      </c>
      <c r="U387" s="58">
        <v>0.316</v>
      </c>
      <c r="V387" s="58">
        <v>0.31</v>
      </c>
      <c r="W387" s="58">
        <v>0.30099999999999999</v>
      </c>
      <c r="X387" s="58">
        <v>0.30299999999999999</v>
      </c>
      <c r="Y387" s="58">
        <v>0.312</v>
      </c>
      <c r="Z387" s="58">
        <v>0.32</v>
      </c>
      <c r="AA387" s="58">
        <v>0.34100000000000003</v>
      </c>
      <c r="AB387" s="58">
        <v>0.317</v>
      </c>
      <c r="AC387" s="58">
        <v>0.33200000000000002</v>
      </c>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58"/>
      <c r="EE387" s="58"/>
      <c r="EF387" s="58"/>
      <c r="EG387" s="58"/>
      <c r="EH387" s="58"/>
      <c r="EI387" s="58"/>
      <c r="EJ387" s="58"/>
      <c r="EK387" s="58"/>
      <c r="EL387" s="58"/>
      <c r="EM387" s="58"/>
      <c r="EN387" s="58"/>
      <c r="EO387" s="58"/>
      <c r="EP387" s="58"/>
      <c r="EQ387" s="58"/>
      <c r="ER387" s="58"/>
      <c r="ES387" s="58"/>
      <c r="ET387" s="58"/>
      <c r="EU387" s="58"/>
      <c r="EV387" s="58"/>
      <c r="EW387" s="58"/>
      <c r="EX387" s="58"/>
      <c r="EY387" s="58"/>
      <c r="EZ387" s="58"/>
      <c r="FA387" s="58"/>
      <c r="FB387" s="58"/>
      <c r="FC387" s="58"/>
      <c r="FD387" s="58"/>
      <c r="FE387" s="58"/>
      <c r="FF387" s="58"/>
      <c r="FG387" s="58"/>
      <c r="FH387" s="58"/>
      <c r="FI387" s="58"/>
      <c r="FJ387" s="58"/>
      <c r="FK387" s="58"/>
      <c r="FL387" s="58"/>
      <c r="FM387" s="58"/>
      <c r="FN387" s="58"/>
      <c r="FO387" s="58"/>
      <c r="FP387" s="58"/>
      <c r="FQ387" s="58"/>
      <c r="FR387" s="58"/>
      <c r="FS387" s="58"/>
      <c r="FT387" s="58"/>
      <c r="FU387" s="58"/>
      <c r="FV387" s="58"/>
      <c r="FW387" s="58"/>
      <c r="FX387" s="58"/>
      <c r="FY387" s="58"/>
      <c r="FZ387" s="58"/>
      <c r="GA387" s="58"/>
      <c r="GB387" s="58"/>
      <c r="GC387" s="58"/>
      <c r="GD387" s="58"/>
      <c r="GE387" s="58"/>
      <c r="GF387" s="58"/>
      <c r="GG387" s="58"/>
      <c r="GH387" s="58"/>
      <c r="GI387" s="58"/>
      <c r="GJ387" s="58"/>
      <c r="GK387" s="58"/>
      <c r="GL387" s="58"/>
      <c r="GM387" s="58"/>
      <c r="GN387" s="58"/>
      <c r="GO387" s="58"/>
      <c r="GP387" s="58"/>
      <c r="GQ387" s="58"/>
      <c r="GR387" s="58"/>
      <c r="GS387" s="58"/>
      <c r="GT387" s="58"/>
      <c r="GU387" s="58"/>
      <c r="GV387" s="58"/>
      <c r="GW387" s="58"/>
      <c r="GX387" s="58"/>
      <c r="GY387" s="58"/>
      <c r="GZ387" s="58"/>
      <c r="HA387" s="58"/>
      <c r="HB387" s="58"/>
      <c r="HC387" s="58"/>
      <c r="HD387" s="58"/>
      <c r="HE387" s="58"/>
      <c r="HF387" s="58"/>
      <c r="HG387" s="58"/>
      <c r="HH387" s="58"/>
      <c r="HI387" s="58"/>
      <c r="HJ387" s="58"/>
      <c r="HK387" s="58"/>
      <c r="HL387" s="58"/>
      <c r="HM387" s="58"/>
      <c r="HN387" s="58"/>
      <c r="HO387" s="58"/>
      <c r="HP387" s="58"/>
      <c r="HQ387" s="58"/>
      <c r="HR387" s="58"/>
      <c r="HS387" s="58"/>
      <c r="HT387" s="58"/>
      <c r="HU387" s="58"/>
      <c r="HV387" s="58"/>
      <c r="HW387" s="58"/>
      <c r="HX387" s="58"/>
      <c r="HY387" s="58"/>
      <c r="HZ387" s="58"/>
      <c r="IA387" s="58"/>
      <c r="IB387" s="58"/>
      <c r="IC387" s="58"/>
      <c r="ID387" s="58"/>
      <c r="IE387" s="58"/>
      <c r="IF387" s="58"/>
      <c r="IG387" s="58"/>
      <c r="IH387" s="58"/>
      <c r="II387" s="58"/>
      <c r="IJ387" s="58"/>
      <c r="IK387" s="58"/>
      <c r="IL387" s="58"/>
      <c r="IM387" s="58"/>
      <c r="IN387" s="58"/>
      <c r="IO387" s="58"/>
      <c r="IP387" s="58"/>
      <c r="IQ387" s="58"/>
      <c r="IR387" s="58"/>
      <c r="IS387" s="58"/>
      <c r="IT387" s="58"/>
      <c r="IU387" s="58"/>
    </row>
    <row r="388" spans="1:255" s="840" customFormat="1">
      <c r="A388" s="78" t="s">
        <v>525</v>
      </c>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58"/>
      <c r="EE388" s="58"/>
      <c r="EF388" s="58"/>
      <c r="EG388" s="58"/>
      <c r="EH388" s="58"/>
      <c r="EI388" s="58"/>
      <c r="EJ388" s="58"/>
      <c r="EK388" s="58"/>
      <c r="EL388" s="58"/>
      <c r="EM388" s="58"/>
      <c r="EN388" s="58"/>
      <c r="EO388" s="58"/>
      <c r="EP388" s="58"/>
      <c r="EQ388" s="58"/>
      <c r="ER388" s="58"/>
      <c r="ES388" s="58"/>
      <c r="ET388" s="58"/>
      <c r="EU388" s="58"/>
      <c r="EV388" s="58"/>
      <c r="EW388" s="58"/>
      <c r="EX388" s="58"/>
      <c r="EY388" s="58"/>
      <c r="EZ388" s="58"/>
      <c r="FA388" s="58"/>
      <c r="FB388" s="58"/>
      <c r="FC388" s="58"/>
      <c r="FD388" s="58"/>
      <c r="FE388" s="58"/>
      <c r="FF388" s="58"/>
      <c r="FG388" s="58"/>
      <c r="FH388" s="58"/>
      <c r="FI388" s="58"/>
      <c r="FJ388" s="58"/>
      <c r="FK388" s="58"/>
      <c r="FL388" s="58"/>
      <c r="FM388" s="58"/>
      <c r="FN388" s="58"/>
      <c r="FO388" s="58"/>
      <c r="FP388" s="58"/>
      <c r="FQ388" s="58"/>
      <c r="FR388" s="58"/>
      <c r="FS388" s="58"/>
      <c r="FT388" s="58"/>
      <c r="FU388" s="58"/>
      <c r="FV388" s="58"/>
      <c r="FW388" s="58"/>
      <c r="FX388" s="58"/>
      <c r="FY388" s="58"/>
      <c r="FZ388" s="58"/>
      <c r="GA388" s="58"/>
      <c r="GB388" s="58"/>
      <c r="GC388" s="58"/>
      <c r="GD388" s="58"/>
      <c r="GE388" s="58"/>
      <c r="GF388" s="58"/>
      <c r="GG388" s="58"/>
      <c r="GH388" s="58"/>
      <c r="GI388" s="58"/>
      <c r="GJ388" s="58"/>
      <c r="GK388" s="58"/>
      <c r="GL388" s="58"/>
      <c r="GM388" s="58"/>
      <c r="GN388" s="58"/>
      <c r="GO388" s="58"/>
      <c r="GP388" s="58"/>
      <c r="GQ388" s="58"/>
      <c r="GR388" s="58"/>
      <c r="GS388" s="58"/>
      <c r="GT388" s="58"/>
      <c r="GU388" s="58"/>
      <c r="GV388" s="58"/>
      <c r="GW388" s="58"/>
      <c r="GX388" s="58"/>
      <c r="GY388" s="58"/>
      <c r="GZ388" s="58"/>
      <c r="HA388" s="58"/>
      <c r="HB388" s="58"/>
      <c r="HC388" s="58"/>
      <c r="HD388" s="58"/>
      <c r="HE388" s="58"/>
      <c r="HF388" s="58"/>
      <c r="HG388" s="58"/>
      <c r="HH388" s="58"/>
      <c r="HI388" s="58"/>
      <c r="HJ388" s="58"/>
      <c r="HK388" s="58"/>
      <c r="HL388" s="58"/>
      <c r="HM388" s="58"/>
      <c r="HN388" s="58"/>
      <c r="HO388" s="58"/>
      <c r="HP388" s="58"/>
      <c r="HQ388" s="58"/>
      <c r="HR388" s="58"/>
      <c r="HS388" s="58"/>
      <c r="HT388" s="58"/>
      <c r="HU388" s="58"/>
      <c r="HV388" s="58"/>
      <c r="HW388" s="58"/>
      <c r="HX388" s="58"/>
      <c r="HY388" s="58"/>
      <c r="HZ388" s="58"/>
      <c r="IA388" s="58"/>
      <c r="IB388" s="58"/>
      <c r="IC388" s="58"/>
      <c r="ID388" s="58"/>
      <c r="IE388" s="58"/>
      <c r="IF388" s="58"/>
      <c r="IG388" s="58"/>
      <c r="IH388" s="58"/>
      <c r="II388" s="58"/>
      <c r="IJ388" s="58"/>
      <c r="IK388" s="58"/>
      <c r="IL388" s="58"/>
      <c r="IM388" s="58"/>
      <c r="IN388" s="58"/>
      <c r="IO388" s="58"/>
      <c r="IP388" s="58"/>
      <c r="IQ388" s="58"/>
      <c r="IR388" s="58"/>
      <c r="IS388" s="58"/>
      <c r="IT388" s="58"/>
      <c r="IU388" s="58"/>
    </row>
    <row r="389" spans="1:255" s="840" customFormat="1">
      <c r="A389" s="78" t="s">
        <v>526</v>
      </c>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58"/>
      <c r="CP389" s="58"/>
      <c r="CQ389" s="58"/>
      <c r="CR389" s="58"/>
      <c r="CS389" s="58"/>
      <c r="CT389" s="58"/>
      <c r="CU389" s="58"/>
      <c r="CV389" s="58"/>
      <c r="CW389" s="58"/>
      <c r="CX389" s="58"/>
      <c r="CY389" s="58"/>
      <c r="CZ389" s="58"/>
      <c r="DA389" s="58"/>
      <c r="DB389" s="58"/>
      <c r="DC389" s="58"/>
      <c r="DD389" s="58"/>
      <c r="DE389" s="58"/>
      <c r="DF389" s="58"/>
      <c r="DG389" s="58"/>
      <c r="DH389" s="58"/>
      <c r="DI389" s="58"/>
      <c r="DJ389" s="58"/>
      <c r="DK389" s="58"/>
      <c r="DL389" s="58"/>
      <c r="DM389" s="58"/>
      <c r="DN389" s="58"/>
      <c r="DO389" s="58"/>
      <c r="DP389" s="58"/>
      <c r="DQ389" s="58"/>
      <c r="DR389" s="58"/>
      <c r="DS389" s="58"/>
      <c r="DT389" s="58"/>
      <c r="DU389" s="58"/>
      <c r="DV389" s="58"/>
      <c r="DW389" s="58"/>
      <c r="DX389" s="58"/>
      <c r="DY389" s="58"/>
      <c r="DZ389" s="58"/>
      <c r="EA389" s="58"/>
      <c r="EB389" s="58"/>
      <c r="EC389" s="58"/>
      <c r="ED389" s="58"/>
      <c r="EE389" s="58"/>
      <c r="EF389" s="58"/>
      <c r="EG389" s="58"/>
      <c r="EH389" s="58"/>
      <c r="EI389" s="58"/>
      <c r="EJ389" s="58"/>
      <c r="EK389" s="58"/>
      <c r="EL389" s="58"/>
      <c r="EM389" s="58"/>
      <c r="EN389" s="58"/>
      <c r="EO389" s="58"/>
      <c r="EP389" s="58"/>
      <c r="EQ389" s="58"/>
      <c r="ER389" s="58"/>
      <c r="ES389" s="58"/>
      <c r="ET389" s="58"/>
      <c r="EU389" s="58"/>
      <c r="EV389" s="58"/>
      <c r="EW389" s="58"/>
      <c r="EX389" s="58"/>
      <c r="EY389" s="58"/>
      <c r="EZ389" s="58"/>
      <c r="FA389" s="58"/>
      <c r="FB389" s="58"/>
      <c r="FC389" s="58"/>
      <c r="FD389" s="58"/>
      <c r="FE389" s="58"/>
      <c r="FF389" s="58"/>
      <c r="FG389" s="58"/>
      <c r="FH389" s="58"/>
      <c r="FI389" s="58"/>
      <c r="FJ389" s="58"/>
      <c r="FK389" s="58"/>
      <c r="FL389" s="58"/>
      <c r="FM389" s="58"/>
      <c r="FN389" s="58"/>
      <c r="FO389" s="58"/>
      <c r="FP389" s="58"/>
      <c r="FQ389" s="58"/>
      <c r="FR389" s="58"/>
      <c r="FS389" s="58"/>
      <c r="FT389" s="58"/>
      <c r="FU389" s="58"/>
      <c r="FV389" s="58"/>
      <c r="FW389" s="58"/>
      <c r="FX389" s="58"/>
      <c r="FY389" s="58"/>
      <c r="FZ389" s="58"/>
      <c r="GA389" s="58"/>
      <c r="GB389" s="58"/>
      <c r="GC389" s="58"/>
      <c r="GD389" s="58"/>
      <c r="GE389" s="58"/>
      <c r="GF389" s="58"/>
      <c r="GG389" s="58"/>
      <c r="GH389" s="58"/>
      <c r="GI389" s="58"/>
      <c r="GJ389" s="58"/>
      <c r="GK389" s="58"/>
      <c r="GL389" s="58"/>
      <c r="GM389" s="58"/>
      <c r="GN389" s="58"/>
      <c r="GO389" s="58"/>
      <c r="GP389" s="58"/>
      <c r="GQ389" s="58"/>
      <c r="GR389" s="58"/>
      <c r="GS389" s="58"/>
      <c r="GT389" s="58"/>
      <c r="GU389" s="58"/>
      <c r="GV389" s="58"/>
      <c r="GW389" s="58"/>
      <c r="GX389" s="58"/>
      <c r="GY389" s="58"/>
      <c r="GZ389" s="58"/>
      <c r="HA389" s="58"/>
      <c r="HB389" s="58"/>
      <c r="HC389" s="58"/>
      <c r="HD389" s="58"/>
      <c r="HE389" s="58"/>
      <c r="HF389" s="58"/>
      <c r="HG389" s="58"/>
      <c r="HH389" s="58"/>
      <c r="HI389" s="58"/>
      <c r="HJ389" s="58"/>
      <c r="HK389" s="58"/>
      <c r="HL389" s="58"/>
      <c r="HM389" s="58"/>
      <c r="HN389" s="58"/>
      <c r="HO389" s="58"/>
      <c r="HP389" s="58"/>
      <c r="HQ389" s="58"/>
      <c r="HR389" s="58"/>
      <c r="HS389" s="58"/>
      <c r="HT389" s="58"/>
      <c r="HU389" s="58"/>
      <c r="HV389" s="58"/>
      <c r="HW389" s="58"/>
      <c r="HX389" s="58"/>
      <c r="HY389" s="58"/>
      <c r="HZ389" s="58"/>
      <c r="IA389" s="58"/>
      <c r="IB389" s="58"/>
      <c r="IC389" s="58"/>
      <c r="ID389" s="58"/>
      <c r="IE389" s="58"/>
      <c r="IF389" s="58"/>
      <c r="IG389" s="58"/>
      <c r="IH389" s="58"/>
      <c r="II389" s="58"/>
      <c r="IJ389" s="58"/>
      <c r="IK389" s="58"/>
      <c r="IL389" s="58"/>
      <c r="IM389" s="58"/>
      <c r="IN389" s="58"/>
      <c r="IO389" s="58"/>
      <c r="IP389" s="58"/>
      <c r="IQ389" s="58"/>
      <c r="IR389" s="58"/>
      <c r="IS389" s="58"/>
      <c r="IT389" s="58"/>
      <c r="IU389" s="58"/>
    </row>
    <row r="390" spans="1:255" s="840" customFormat="1">
      <c r="A390" s="78" t="s">
        <v>527</v>
      </c>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8"/>
      <c r="CJ390" s="58"/>
      <c r="CK390" s="58"/>
      <c r="CL390" s="58"/>
      <c r="CM390" s="58"/>
      <c r="CN390" s="58"/>
      <c r="CO390" s="58"/>
      <c r="CP390" s="58"/>
      <c r="CQ390" s="58"/>
      <c r="CR390" s="58"/>
      <c r="CS390" s="58"/>
      <c r="CT390" s="58"/>
      <c r="CU390" s="58"/>
      <c r="CV390" s="58"/>
      <c r="CW390" s="58"/>
      <c r="CX390" s="58"/>
      <c r="CY390" s="58"/>
      <c r="CZ390" s="58"/>
      <c r="DA390" s="58"/>
      <c r="DB390" s="58"/>
      <c r="DC390" s="58"/>
      <c r="DD390" s="58"/>
      <c r="DE390" s="58"/>
      <c r="DF390" s="58"/>
      <c r="DG390" s="58"/>
      <c r="DH390" s="58"/>
      <c r="DI390" s="58"/>
      <c r="DJ390" s="58"/>
      <c r="DK390" s="58"/>
      <c r="DL390" s="58"/>
      <c r="DM390" s="58"/>
      <c r="DN390" s="58"/>
      <c r="DO390" s="58"/>
      <c r="DP390" s="58"/>
      <c r="DQ390" s="58"/>
      <c r="DR390" s="58"/>
      <c r="DS390" s="58"/>
      <c r="DT390" s="58"/>
      <c r="DU390" s="58"/>
      <c r="DV390" s="58"/>
      <c r="DW390" s="58"/>
      <c r="DX390" s="58"/>
      <c r="DY390" s="58"/>
      <c r="DZ390" s="58"/>
      <c r="EA390" s="58"/>
      <c r="EB390" s="58"/>
      <c r="EC390" s="58"/>
      <c r="ED390" s="58"/>
      <c r="EE390" s="58"/>
      <c r="EF390" s="58"/>
      <c r="EG390" s="58"/>
      <c r="EH390" s="58"/>
      <c r="EI390" s="58"/>
      <c r="EJ390" s="58"/>
      <c r="EK390" s="58"/>
      <c r="EL390" s="58"/>
      <c r="EM390" s="58"/>
      <c r="EN390" s="58"/>
      <c r="EO390" s="58"/>
      <c r="EP390" s="58"/>
      <c r="EQ390" s="58"/>
      <c r="ER390" s="58"/>
      <c r="ES390" s="58"/>
      <c r="ET390" s="58"/>
      <c r="EU390" s="58"/>
      <c r="EV390" s="58"/>
      <c r="EW390" s="58"/>
      <c r="EX390" s="58"/>
      <c r="EY390" s="58"/>
      <c r="EZ390" s="58"/>
      <c r="FA390" s="58"/>
      <c r="FB390" s="58"/>
      <c r="FC390" s="58"/>
      <c r="FD390" s="58"/>
      <c r="FE390" s="58"/>
      <c r="FF390" s="58"/>
      <c r="FG390" s="58"/>
      <c r="FH390" s="58"/>
      <c r="FI390" s="58"/>
      <c r="FJ390" s="58"/>
      <c r="FK390" s="58"/>
      <c r="FL390" s="58"/>
      <c r="FM390" s="58"/>
      <c r="FN390" s="58"/>
      <c r="FO390" s="58"/>
      <c r="FP390" s="58"/>
      <c r="FQ390" s="58"/>
      <c r="FR390" s="58"/>
      <c r="FS390" s="58"/>
      <c r="FT390" s="58"/>
      <c r="FU390" s="58"/>
      <c r="FV390" s="58"/>
      <c r="FW390" s="58"/>
      <c r="FX390" s="58"/>
      <c r="FY390" s="58"/>
      <c r="FZ390" s="58"/>
      <c r="GA390" s="58"/>
      <c r="GB390" s="58"/>
      <c r="GC390" s="58"/>
      <c r="GD390" s="58"/>
      <c r="GE390" s="58"/>
      <c r="GF390" s="58"/>
      <c r="GG390" s="58"/>
      <c r="GH390" s="58"/>
      <c r="GI390" s="58"/>
      <c r="GJ390" s="58"/>
      <c r="GK390" s="58"/>
      <c r="GL390" s="58"/>
      <c r="GM390" s="58"/>
      <c r="GN390" s="58"/>
      <c r="GO390" s="58"/>
      <c r="GP390" s="58"/>
      <c r="GQ390" s="58"/>
      <c r="GR390" s="58"/>
      <c r="GS390" s="58"/>
      <c r="GT390" s="58"/>
      <c r="GU390" s="58"/>
      <c r="GV390" s="58"/>
      <c r="GW390" s="58"/>
      <c r="GX390" s="58"/>
      <c r="GY390" s="58"/>
      <c r="GZ390" s="58"/>
      <c r="HA390" s="58"/>
      <c r="HB390" s="58"/>
      <c r="HC390" s="58"/>
      <c r="HD390" s="58"/>
      <c r="HE390" s="58"/>
      <c r="HF390" s="58"/>
      <c r="HG390" s="58"/>
      <c r="HH390" s="58"/>
      <c r="HI390" s="58"/>
      <c r="HJ390" s="58"/>
      <c r="HK390" s="58"/>
      <c r="HL390" s="58"/>
      <c r="HM390" s="58"/>
      <c r="HN390" s="58"/>
      <c r="HO390" s="58"/>
      <c r="HP390" s="58"/>
      <c r="HQ390" s="58"/>
      <c r="HR390" s="58"/>
      <c r="HS390" s="58"/>
      <c r="HT390" s="58"/>
      <c r="HU390" s="58"/>
      <c r="HV390" s="58"/>
      <c r="HW390" s="58"/>
      <c r="HX390" s="58"/>
      <c r="HY390" s="58"/>
      <c r="HZ390" s="58"/>
      <c r="IA390" s="58"/>
      <c r="IB390" s="58"/>
      <c r="IC390" s="58"/>
      <c r="ID390" s="58"/>
      <c r="IE390" s="58"/>
      <c r="IF390" s="58"/>
      <c r="IG390" s="58"/>
      <c r="IH390" s="58"/>
      <c r="II390" s="58"/>
      <c r="IJ390" s="58"/>
      <c r="IK390" s="58"/>
      <c r="IL390" s="58"/>
      <c r="IM390" s="58"/>
      <c r="IN390" s="58"/>
      <c r="IO390" s="58"/>
      <c r="IP390" s="58"/>
      <c r="IQ390" s="58"/>
      <c r="IR390" s="58"/>
      <c r="IS390" s="58"/>
      <c r="IT390" s="58"/>
      <c r="IU390" s="58"/>
    </row>
    <row r="391" spans="1:255" s="840" customFormat="1">
      <c r="A391" s="78" t="s">
        <v>528</v>
      </c>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8"/>
      <c r="CJ391" s="58"/>
      <c r="CK391" s="58"/>
      <c r="CL391" s="58"/>
      <c r="CM391" s="58"/>
      <c r="CN391" s="58"/>
      <c r="CO391" s="58"/>
      <c r="CP391" s="58"/>
      <c r="CQ391" s="58"/>
      <c r="CR391" s="58"/>
      <c r="CS391" s="58"/>
      <c r="CT391" s="58"/>
      <c r="CU391" s="58"/>
      <c r="CV391" s="58"/>
      <c r="CW391" s="58"/>
      <c r="CX391" s="58"/>
      <c r="CY391" s="58"/>
      <c r="CZ391" s="58"/>
      <c r="DA391" s="58"/>
      <c r="DB391" s="58"/>
      <c r="DC391" s="58"/>
      <c r="DD391" s="58"/>
      <c r="DE391" s="58"/>
      <c r="DF391" s="58"/>
      <c r="DG391" s="58"/>
      <c r="DH391" s="58"/>
      <c r="DI391" s="58"/>
      <c r="DJ391" s="58"/>
      <c r="DK391" s="58"/>
      <c r="DL391" s="58"/>
      <c r="DM391" s="58"/>
      <c r="DN391" s="58"/>
      <c r="DO391" s="58"/>
      <c r="DP391" s="58"/>
      <c r="DQ391" s="58"/>
      <c r="DR391" s="58"/>
      <c r="DS391" s="58"/>
      <c r="DT391" s="58"/>
      <c r="DU391" s="58"/>
      <c r="DV391" s="58"/>
      <c r="DW391" s="58"/>
      <c r="DX391" s="58"/>
      <c r="DY391" s="58"/>
      <c r="DZ391" s="58"/>
      <c r="EA391" s="58"/>
      <c r="EB391" s="58"/>
      <c r="EC391" s="58"/>
      <c r="ED391" s="58"/>
      <c r="EE391" s="58"/>
      <c r="EF391" s="58"/>
      <c r="EG391" s="58"/>
      <c r="EH391" s="58"/>
      <c r="EI391" s="58"/>
      <c r="EJ391" s="58"/>
      <c r="EK391" s="58"/>
      <c r="EL391" s="58"/>
      <c r="EM391" s="58"/>
      <c r="EN391" s="58"/>
      <c r="EO391" s="58"/>
      <c r="EP391" s="58"/>
      <c r="EQ391" s="58"/>
      <c r="ER391" s="58"/>
      <c r="ES391" s="58"/>
      <c r="ET391" s="58"/>
      <c r="EU391" s="58"/>
      <c r="EV391" s="58"/>
      <c r="EW391" s="58"/>
      <c r="EX391" s="58"/>
      <c r="EY391" s="58"/>
      <c r="EZ391" s="58"/>
      <c r="FA391" s="58"/>
      <c r="FB391" s="58"/>
      <c r="FC391" s="58"/>
      <c r="FD391" s="58"/>
      <c r="FE391" s="58"/>
      <c r="FF391" s="58"/>
      <c r="FG391" s="58"/>
      <c r="FH391" s="58"/>
      <c r="FI391" s="58"/>
      <c r="FJ391" s="58"/>
      <c r="FK391" s="58"/>
      <c r="FL391" s="58"/>
      <c r="FM391" s="58"/>
      <c r="FN391" s="58"/>
      <c r="FO391" s="58"/>
      <c r="FP391" s="58"/>
      <c r="FQ391" s="58"/>
      <c r="FR391" s="58"/>
      <c r="FS391" s="58"/>
      <c r="FT391" s="58"/>
      <c r="FU391" s="58"/>
      <c r="FV391" s="58"/>
      <c r="FW391" s="58"/>
      <c r="FX391" s="58"/>
      <c r="FY391" s="58"/>
      <c r="FZ391" s="58"/>
      <c r="GA391" s="58"/>
      <c r="GB391" s="58"/>
      <c r="GC391" s="58"/>
      <c r="GD391" s="58"/>
      <c r="GE391" s="58"/>
      <c r="GF391" s="58"/>
      <c r="GG391" s="58"/>
      <c r="GH391" s="58"/>
      <c r="GI391" s="58"/>
      <c r="GJ391" s="58"/>
      <c r="GK391" s="58"/>
      <c r="GL391" s="58"/>
      <c r="GM391" s="58"/>
      <c r="GN391" s="58"/>
      <c r="GO391" s="58"/>
      <c r="GP391" s="58"/>
      <c r="GQ391" s="58"/>
      <c r="GR391" s="58"/>
      <c r="GS391" s="58"/>
      <c r="GT391" s="58"/>
      <c r="GU391" s="58"/>
      <c r="GV391" s="58"/>
      <c r="GW391" s="58"/>
      <c r="GX391" s="58"/>
      <c r="GY391" s="58"/>
      <c r="GZ391" s="58"/>
      <c r="HA391" s="58"/>
      <c r="HB391" s="58"/>
      <c r="HC391" s="58"/>
      <c r="HD391" s="58"/>
      <c r="HE391" s="58"/>
      <c r="HF391" s="58"/>
      <c r="HG391" s="58"/>
      <c r="HH391" s="58"/>
      <c r="HI391" s="58"/>
      <c r="HJ391" s="58"/>
      <c r="HK391" s="58"/>
      <c r="HL391" s="58"/>
      <c r="HM391" s="58"/>
      <c r="HN391" s="58"/>
      <c r="HO391" s="58"/>
      <c r="HP391" s="58"/>
      <c r="HQ391" s="58"/>
      <c r="HR391" s="58"/>
      <c r="HS391" s="58"/>
      <c r="HT391" s="58"/>
      <c r="HU391" s="58"/>
      <c r="HV391" s="58"/>
      <c r="HW391" s="58"/>
      <c r="HX391" s="58"/>
      <c r="HY391" s="58"/>
      <c r="HZ391" s="58"/>
      <c r="IA391" s="58"/>
      <c r="IB391" s="58"/>
      <c r="IC391" s="58"/>
      <c r="ID391" s="58"/>
      <c r="IE391" s="58"/>
      <c r="IF391" s="58"/>
      <c r="IG391" s="58"/>
      <c r="IH391" s="58"/>
      <c r="II391" s="58"/>
      <c r="IJ391" s="58"/>
      <c r="IK391" s="58"/>
      <c r="IL391" s="58"/>
      <c r="IM391" s="58"/>
      <c r="IN391" s="58"/>
      <c r="IO391" s="58"/>
      <c r="IP391" s="58"/>
      <c r="IQ391" s="58"/>
      <c r="IR391" s="58"/>
      <c r="IS391" s="58"/>
      <c r="IT391" s="58"/>
      <c r="IU391" s="58"/>
    </row>
    <row r="392" spans="1:255" s="840" customFormat="1">
      <c r="A392" s="78" t="s">
        <v>529</v>
      </c>
      <c r="B392" s="58">
        <v>0.748</v>
      </c>
      <c r="C392" s="58">
        <v>0.77200000000000002</v>
      </c>
      <c r="D392" s="58">
        <v>0.86</v>
      </c>
      <c r="E392" s="58">
        <v>0.95899999999999996</v>
      </c>
      <c r="F392" s="58">
        <v>0.91200000000000003</v>
      </c>
      <c r="G392" s="58">
        <v>1.008</v>
      </c>
      <c r="H392" s="58">
        <v>1.714</v>
      </c>
      <c r="I392" s="58">
        <v>1.282</v>
      </c>
      <c r="J392" s="58">
        <v>1.419</v>
      </c>
      <c r="K392" s="58">
        <v>1.526</v>
      </c>
      <c r="L392" s="58">
        <v>1.673</v>
      </c>
      <c r="M392" s="58">
        <v>1.716</v>
      </c>
      <c r="N392" s="58">
        <v>2.1030000000000002</v>
      </c>
      <c r="O392" s="58">
        <v>2.222</v>
      </c>
      <c r="P392" s="58">
        <v>2.1389999999999998</v>
      </c>
      <c r="Q392" s="58">
        <v>1.9430000000000001</v>
      </c>
      <c r="R392" s="58">
        <v>1.9830000000000001</v>
      </c>
      <c r="S392" s="58">
        <v>1.9059999999999999</v>
      </c>
      <c r="T392" s="58">
        <v>1.851</v>
      </c>
      <c r="U392" s="58">
        <v>1.69</v>
      </c>
      <c r="V392" s="58">
        <v>1.603</v>
      </c>
      <c r="W392" s="58">
        <v>1.506</v>
      </c>
      <c r="X392" s="58">
        <v>1.4359999999999999</v>
      </c>
      <c r="Y392" s="58">
        <v>1.4710000000000001</v>
      </c>
      <c r="Z392" s="58">
        <v>1.3460000000000001</v>
      </c>
      <c r="AA392" s="58">
        <v>0.65400000000000003</v>
      </c>
      <c r="AB392" s="58">
        <v>0.61799999999999999</v>
      </c>
      <c r="AC392" s="58">
        <v>0.70499999999999996</v>
      </c>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c r="CB392" s="58"/>
      <c r="CC392" s="58"/>
      <c r="CD392" s="58"/>
      <c r="CE392" s="58"/>
      <c r="CF392" s="58"/>
      <c r="CG392" s="58"/>
      <c r="CH392" s="58"/>
      <c r="CI392" s="58"/>
      <c r="CJ392" s="58"/>
      <c r="CK392" s="58"/>
      <c r="CL392" s="58"/>
      <c r="CM392" s="58"/>
      <c r="CN392" s="58"/>
      <c r="CO392" s="58"/>
      <c r="CP392" s="58"/>
      <c r="CQ392" s="58"/>
      <c r="CR392" s="58"/>
      <c r="CS392" s="58"/>
      <c r="CT392" s="58"/>
      <c r="CU392" s="58"/>
      <c r="CV392" s="58"/>
      <c r="CW392" s="58"/>
      <c r="CX392" s="58"/>
      <c r="CY392" s="58"/>
      <c r="CZ392" s="58"/>
      <c r="DA392" s="58"/>
      <c r="DB392" s="58"/>
      <c r="DC392" s="58"/>
      <c r="DD392" s="58"/>
      <c r="DE392" s="58"/>
      <c r="DF392" s="58"/>
      <c r="DG392" s="58"/>
      <c r="DH392" s="58"/>
      <c r="DI392" s="58"/>
      <c r="DJ392" s="58"/>
      <c r="DK392" s="58"/>
      <c r="DL392" s="58"/>
      <c r="DM392" s="58"/>
      <c r="DN392" s="58"/>
      <c r="DO392" s="58"/>
      <c r="DP392" s="58"/>
      <c r="DQ392" s="58"/>
      <c r="DR392" s="58"/>
      <c r="DS392" s="58"/>
      <c r="DT392" s="58"/>
      <c r="DU392" s="58"/>
      <c r="DV392" s="58"/>
      <c r="DW392" s="58"/>
      <c r="DX392" s="58"/>
      <c r="DY392" s="58"/>
      <c r="DZ392" s="58"/>
      <c r="EA392" s="58"/>
      <c r="EB392" s="58"/>
      <c r="EC392" s="58"/>
      <c r="ED392" s="58"/>
      <c r="EE392" s="58"/>
      <c r="EF392" s="58"/>
      <c r="EG392" s="58"/>
      <c r="EH392" s="58"/>
      <c r="EI392" s="58"/>
      <c r="EJ392" s="58"/>
      <c r="EK392" s="58"/>
      <c r="EL392" s="58"/>
      <c r="EM392" s="58"/>
      <c r="EN392" s="58"/>
      <c r="EO392" s="58"/>
      <c r="EP392" s="58"/>
      <c r="EQ392" s="58"/>
      <c r="ER392" s="58"/>
      <c r="ES392" s="58"/>
      <c r="ET392" s="58"/>
      <c r="EU392" s="58"/>
      <c r="EV392" s="58"/>
      <c r="EW392" s="58"/>
      <c r="EX392" s="58"/>
      <c r="EY392" s="58"/>
      <c r="EZ392" s="58"/>
      <c r="FA392" s="58"/>
      <c r="FB392" s="58"/>
      <c r="FC392" s="58"/>
      <c r="FD392" s="58"/>
      <c r="FE392" s="58"/>
      <c r="FF392" s="58"/>
      <c r="FG392" s="58"/>
      <c r="FH392" s="58"/>
      <c r="FI392" s="58"/>
      <c r="FJ392" s="58"/>
      <c r="FK392" s="58"/>
      <c r="FL392" s="58"/>
      <c r="FM392" s="58"/>
      <c r="FN392" s="58"/>
      <c r="FO392" s="58"/>
      <c r="FP392" s="58"/>
      <c r="FQ392" s="58"/>
      <c r="FR392" s="58"/>
      <c r="FS392" s="58"/>
      <c r="FT392" s="58"/>
      <c r="FU392" s="58"/>
      <c r="FV392" s="58"/>
      <c r="FW392" s="58"/>
      <c r="FX392" s="58"/>
      <c r="FY392" s="58"/>
      <c r="FZ392" s="58"/>
      <c r="GA392" s="58"/>
      <c r="GB392" s="58"/>
      <c r="GC392" s="58"/>
      <c r="GD392" s="58"/>
      <c r="GE392" s="58"/>
      <c r="GF392" s="58"/>
      <c r="GG392" s="58"/>
      <c r="GH392" s="58"/>
      <c r="GI392" s="58"/>
      <c r="GJ392" s="58"/>
      <c r="GK392" s="58"/>
      <c r="GL392" s="58"/>
      <c r="GM392" s="58"/>
      <c r="GN392" s="58"/>
      <c r="GO392" s="58"/>
      <c r="GP392" s="58"/>
      <c r="GQ392" s="58"/>
      <c r="GR392" s="58"/>
      <c r="GS392" s="58"/>
      <c r="GT392" s="58"/>
      <c r="GU392" s="58"/>
      <c r="GV392" s="58"/>
      <c r="GW392" s="58"/>
      <c r="GX392" s="58"/>
      <c r="GY392" s="58"/>
      <c r="GZ392" s="58"/>
      <c r="HA392" s="58"/>
      <c r="HB392" s="58"/>
      <c r="HC392" s="58"/>
      <c r="HD392" s="58"/>
      <c r="HE392" s="58"/>
      <c r="HF392" s="58"/>
      <c r="HG392" s="58"/>
      <c r="HH392" s="58"/>
      <c r="HI392" s="58"/>
      <c r="HJ392" s="58"/>
      <c r="HK392" s="58"/>
      <c r="HL392" s="58"/>
      <c r="HM392" s="58"/>
      <c r="HN392" s="58"/>
      <c r="HO392" s="58"/>
      <c r="HP392" s="58"/>
      <c r="HQ392" s="58"/>
      <c r="HR392" s="58"/>
      <c r="HS392" s="58"/>
      <c r="HT392" s="58"/>
      <c r="HU392" s="58"/>
      <c r="HV392" s="58"/>
      <c r="HW392" s="58"/>
      <c r="HX392" s="58"/>
      <c r="HY392" s="58"/>
      <c r="HZ392" s="58"/>
      <c r="IA392" s="58"/>
      <c r="IB392" s="58"/>
      <c r="IC392" s="58"/>
      <c r="ID392" s="58"/>
      <c r="IE392" s="58"/>
      <c r="IF392" s="58"/>
      <c r="IG392" s="58"/>
      <c r="IH392" s="58"/>
      <c r="II392" s="58"/>
      <c r="IJ392" s="58"/>
      <c r="IK392" s="58"/>
      <c r="IL392" s="58"/>
      <c r="IM392" s="58"/>
      <c r="IN392" s="58"/>
      <c r="IO392" s="58"/>
      <c r="IP392" s="58"/>
      <c r="IQ392" s="58"/>
      <c r="IR392" s="58"/>
      <c r="IS392" s="58"/>
      <c r="IT392" s="58"/>
      <c r="IU392" s="58"/>
    </row>
    <row r="393" spans="1:255" s="840" customFormat="1">
      <c r="A393" s="78" t="s">
        <v>530</v>
      </c>
      <c r="B393" s="58">
        <v>4.0000000000000001E-3</v>
      </c>
      <c r="C393" s="58">
        <v>4.0000000000000001E-3</v>
      </c>
      <c r="D393" s="58">
        <v>4.0000000000000001E-3</v>
      </c>
      <c r="E393" s="58">
        <v>5.0000000000000001E-3</v>
      </c>
      <c r="F393" s="58">
        <v>5.0000000000000001E-3</v>
      </c>
      <c r="G393" s="58">
        <v>5.0000000000000001E-3</v>
      </c>
      <c r="H393" s="58">
        <v>8.0000000000000002E-3</v>
      </c>
      <c r="I393" s="58">
        <v>6.0000000000000001E-3</v>
      </c>
      <c r="J393" s="58">
        <v>7.0000000000000001E-3</v>
      </c>
      <c r="K393" s="58">
        <v>7.0000000000000001E-3</v>
      </c>
      <c r="L393" s="58">
        <v>8.0000000000000002E-3</v>
      </c>
      <c r="M393" s="58">
        <v>8.0000000000000002E-3</v>
      </c>
      <c r="N393" s="58">
        <v>0.01</v>
      </c>
      <c r="O393" s="58">
        <v>1.0999999999999999E-2</v>
      </c>
      <c r="P393" s="58">
        <v>1.0999999999999999E-2</v>
      </c>
      <c r="Q393" s="58"/>
      <c r="R393" s="58"/>
      <c r="S393" s="58"/>
      <c r="T393" s="58"/>
      <c r="U393" s="58"/>
      <c r="V393" s="58"/>
      <c r="W393" s="58"/>
      <c r="X393" s="58">
        <v>1E-3</v>
      </c>
      <c r="Y393" s="58">
        <v>1E-3</v>
      </c>
      <c r="Z393" s="58">
        <v>1E-3</v>
      </c>
      <c r="AA393" s="58">
        <v>3.0000000000000001E-3</v>
      </c>
      <c r="AB393" s="58">
        <v>0</v>
      </c>
      <c r="AC393" s="58">
        <v>1E-3</v>
      </c>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8"/>
      <c r="BN393" s="58"/>
      <c r="BO393" s="58"/>
      <c r="BP393" s="58"/>
      <c r="BQ393" s="58"/>
      <c r="BR393" s="58"/>
      <c r="BS393" s="58"/>
      <c r="BT393" s="58"/>
      <c r="BU393" s="58"/>
      <c r="BV393" s="58"/>
      <c r="BW393" s="58"/>
      <c r="BX393" s="58"/>
      <c r="BY393" s="58"/>
      <c r="BZ393" s="58"/>
      <c r="CA393" s="58"/>
      <c r="CB393" s="58"/>
      <c r="CC393" s="58"/>
      <c r="CD393" s="58"/>
      <c r="CE393" s="58"/>
      <c r="CF393" s="58"/>
      <c r="CG393" s="58"/>
      <c r="CH393" s="58"/>
      <c r="CI393" s="58"/>
      <c r="CJ393" s="58"/>
      <c r="CK393" s="58"/>
      <c r="CL393" s="58"/>
      <c r="CM393" s="58"/>
      <c r="CN393" s="58"/>
      <c r="CO393" s="58"/>
      <c r="CP393" s="58"/>
      <c r="CQ393" s="58"/>
      <c r="CR393" s="58"/>
      <c r="CS393" s="58"/>
      <c r="CT393" s="58"/>
      <c r="CU393" s="58"/>
      <c r="CV393" s="58"/>
      <c r="CW393" s="58"/>
      <c r="CX393" s="58"/>
      <c r="CY393" s="58"/>
      <c r="CZ393" s="58"/>
      <c r="DA393" s="58"/>
      <c r="DB393" s="58"/>
      <c r="DC393" s="58"/>
      <c r="DD393" s="58"/>
      <c r="DE393" s="58"/>
      <c r="DF393" s="58"/>
      <c r="DG393" s="58"/>
      <c r="DH393" s="58"/>
      <c r="DI393" s="58"/>
      <c r="DJ393" s="58"/>
      <c r="DK393" s="58"/>
      <c r="DL393" s="58"/>
      <c r="DM393" s="58"/>
      <c r="DN393" s="58"/>
      <c r="DO393" s="58"/>
      <c r="DP393" s="58"/>
      <c r="DQ393" s="58"/>
      <c r="DR393" s="58"/>
      <c r="DS393" s="58"/>
      <c r="DT393" s="58"/>
      <c r="DU393" s="58"/>
      <c r="DV393" s="58"/>
      <c r="DW393" s="58"/>
      <c r="DX393" s="58"/>
      <c r="DY393" s="58"/>
      <c r="DZ393" s="58"/>
      <c r="EA393" s="58"/>
      <c r="EB393" s="58"/>
      <c r="EC393" s="58"/>
      <c r="ED393" s="58"/>
      <c r="EE393" s="58"/>
      <c r="EF393" s="58"/>
      <c r="EG393" s="58"/>
      <c r="EH393" s="58"/>
      <c r="EI393" s="58"/>
      <c r="EJ393" s="58"/>
      <c r="EK393" s="58"/>
      <c r="EL393" s="58"/>
      <c r="EM393" s="58"/>
      <c r="EN393" s="58"/>
      <c r="EO393" s="58"/>
      <c r="EP393" s="58"/>
      <c r="EQ393" s="58"/>
      <c r="ER393" s="58"/>
      <c r="ES393" s="58"/>
      <c r="ET393" s="58"/>
      <c r="EU393" s="58"/>
      <c r="EV393" s="58"/>
      <c r="EW393" s="58"/>
      <c r="EX393" s="58"/>
      <c r="EY393" s="58"/>
      <c r="EZ393" s="58"/>
      <c r="FA393" s="58"/>
      <c r="FB393" s="58"/>
      <c r="FC393" s="58"/>
      <c r="FD393" s="58"/>
      <c r="FE393" s="58"/>
      <c r="FF393" s="58"/>
      <c r="FG393" s="58"/>
      <c r="FH393" s="58"/>
      <c r="FI393" s="58"/>
      <c r="FJ393" s="58"/>
      <c r="FK393" s="58"/>
      <c r="FL393" s="58"/>
      <c r="FM393" s="58"/>
      <c r="FN393" s="58"/>
      <c r="FO393" s="58"/>
      <c r="FP393" s="58"/>
      <c r="FQ393" s="58"/>
      <c r="FR393" s="58"/>
      <c r="FS393" s="58"/>
      <c r="FT393" s="58"/>
      <c r="FU393" s="58"/>
      <c r="FV393" s="58"/>
      <c r="FW393" s="58"/>
      <c r="FX393" s="58"/>
      <c r="FY393" s="58"/>
      <c r="FZ393" s="58"/>
      <c r="GA393" s="58"/>
      <c r="GB393" s="58"/>
      <c r="GC393" s="58"/>
      <c r="GD393" s="58"/>
      <c r="GE393" s="58"/>
      <c r="GF393" s="58"/>
      <c r="GG393" s="58"/>
      <c r="GH393" s="58"/>
      <c r="GI393" s="58"/>
      <c r="GJ393" s="58"/>
      <c r="GK393" s="58"/>
      <c r="GL393" s="58"/>
      <c r="GM393" s="58"/>
      <c r="GN393" s="58"/>
      <c r="GO393" s="58"/>
      <c r="GP393" s="58"/>
      <c r="GQ393" s="58"/>
      <c r="GR393" s="58"/>
      <c r="GS393" s="58"/>
      <c r="GT393" s="58"/>
      <c r="GU393" s="58"/>
      <c r="GV393" s="58"/>
      <c r="GW393" s="58"/>
      <c r="GX393" s="58"/>
      <c r="GY393" s="58"/>
      <c r="GZ393" s="58"/>
      <c r="HA393" s="58"/>
      <c r="HB393" s="58"/>
      <c r="HC393" s="58"/>
      <c r="HD393" s="58"/>
      <c r="HE393" s="58"/>
      <c r="HF393" s="58"/>
      <c r="HG393" s="58"/>
      <c r="HH393" s="58"/>
      <c r="HI393" s="58"/>
      <c r="HJ393" s="58"/>
      <c r="HK393" s="58"/>
      <c r="HL393" s="58"/>
      <c r="HM393" s="58"/>
      <c r="HN393" s="58"/>
      <c r="HO393" s="58"/>
      <c r="HP393" s="58"/>
      <c r="HQ393" s="58"/>
      <c r="HR393" s="58"/>
      <c r="HS393" s="58"/>
      <c r="HT393" s="58"/>
      <c r="HU393" s="58"/>
      <c r="HV393" s="58"/>
      <c r="HW393" s="58"/>
      <c r="HX393" s="58"/>
      <c r="HY393" s="58"/>
      <c r="HZ393" s="58"/>
      <c r="IA393" s="58"/>
      <c r="IB393" s="58"/>
      <c r="IC393" s="58"/>
      <c r="ID393" s="58"/>
      <c r="IE393" s="58"/>
      <c r="IF393" s="58"/>
      <c r="IG393" s="58"/>
      <c r="IH393" s="58"/>
      <c r="II393" s="58"/>
      <c r="IJ393" s="58"/>
      <c r="IK393" s="58"/>
      <c r="IL393" s="58"/>
      <c r="IM393" s="58"/>
      <c r="IN393" s="58"/>
      <c r="IO393" s="58"/>
      <c r="IP393" s="58"/>
      <c r="IQ393" s="58"/>
      <c r="IR393" s="58"/>
      <c r="IS393" s="58"/>
      <c r="IT393" s="58"/>
      <c r="IU393" s="58"/>
    </row>
    <row r="394" spans="1:255" s="840" customFormat="1">
      <c r="A394" s="78" t="s">
        <v>531</v>
      </c>
      <c r="B394" s="58">
        <v>0.01</v>
      </c>
      <c r="C394" s="58">
        <v>0.01</v>
      </c>
      <c r="D394" s="58">
        <v>1.0999999999999999E-2</v>
      </c>
      <c r="E394" s="58">
        <v>1.2E-2</v>
      </c>
      <c r="F394" s="58">
        <v>1.2E-2</v>
      </c>
      <c r="G394" s="58">
        <v>1.2999999999999999E-2</v>
      </c>
      <c r="H394" s="58">
        <v>2.3E-2</v>
      </c>
      <c r="I394" s="58">
        <v>1.6E-2</v>
      </c>
      <c r="J394" s="58">
        <v>1.9E-2</v>
      </c>
      <c r="K394" s="58">
        <v>0.02</v>
      </c>
      <c r="L394" s="58">
        <v>2.1999999999999999E-2</v>
      </c>
      <c r="M394" s="58">
        <v>2.3E-2</v>
      </c>
      <c r="N394" s="58">
        <v>2.8000000000000001E-2</v>
      </c>
      <c r="O394" s="58">
        <v>0.03</v>
      </c>
      <c r="P394" s="58">
        <v>2.8000000000000001E-2</v>
      </c>
      <c r="Q394" s="58">
        <v>3.7999999999999999E-2</v>
      </c>
      <c r="R394" s="58">
        <v>3.9E-2</v>
      </c>
      <c r="S394" s="58">
        <v>5.0999999999999997E-2</v>
      </c>
      <c r="T394" s="58">
        <v>5.2999999999999999E-2</v>
      </c>
      <c r="U394" s="58">
        <v>5.3999999999999999E-2</v>
      </c>
      <c r="V394" s="58">
        <v>0.05</v>
      </c>
      <c r="W394" s="58">
        <v>1.7999999999999999E-2</v>
      </c>
      <c r="X394" s="58">
        <v>2.1999999999999999E-2</v>
      </c>
      <c r="Y394" s="58">
        <v>2.5000000000000001E-2</v>
      </c>
      <c r="Z394" s="58">
        <v>1.7000000000000001E-2</v>
      </c>
      <c r="AA394" s="58">
        <v>1.4E-2</v>
      </c>
      <c r="AB394" s="58">
        <v>1.4E-2</v>
      </c>
      <c r="AC394" s="58">
        <v>1.6E-2</v>
      </c>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c r="CB394" s="58"/>
      <c r="CC394" s="58"/>
      <c r="CD394" s="58"/>
      <c r="CE394" s="58"/>
      <c r="CF394" s="58"/>
      <c r="CG394" s="58"/>
      <c r="CH394" s="58"/>
      <c r="CI394" s="58"/>
      <c r="CJ394" s="58"/>
      <c r="CK394" s="58"/>
      <c r="CL394" s="58"/>
      <c r="CM394" s="58"/>
      <c r="CN394" s="58"/>
      <c r="CO394" s="58"/>
      <c r="CP394" s="58"/>
      <c r="CQ394" s="58"/>
      <c r="CR394" s="58"/>
      <c r="CS394" s="58"/>
      <c r="CT394" s="58"/>
      <c r="CU394" s="58"/>
      <c r="CV394" s="58"/>
      <c r="CW394" s="58"/>
      <c r="CX394" s="58"/>
      <c r="CY394" s="58"/>
      <c r="CZ394" s="58"/>
      <c r="DA394" s="58"/>
      <c r="DB394" s="58"/>
      <c r="DC394" s="58"/>
      <c r="DD394" s="58"/>
      <c r="DE394" s="58"/>
      <c r="DF394" s="58"/>
      <c r="DG394" s="58"/>
      <c r="DH394" s="58"/>
      <c r="DI394" s="58"/>
      <c r="DJ394" s="58"/>
      <c r="DK394" s="58"/>
      <c r="DL394" s="58"/>
      <c r="DM394" s="58"/>
      <c r="DN394" s="58"/>
      <c r="DO394" s="58"/>
      <c r="DP394" s="58"/>
      <c r="DQ394" s="58"/>
      <c r="DR394" s="58"/>
      <c r="DS394" s="58"/>
      <c r="DT394" s="58"/>
      <c r="DU394" s="58"/>
      <c r="DV394" s="58"/>
      <c r="DW394" s="58"/>
      <c r="DX394" s="58"/>
      <c r="DY394" s="58"/>
      <c r="DZ394" s="58"/>
      <c r="EA394" s="58"/>
      <c r="EB394" s="58"/>
      <c r="EC394" s="58"/>
      <c r="ED394" s="58"/>
      <c r="EE394" s="58"/>
      <c r="EF394" s="58"/>
      <c r="EG394" s="58"/>
      <c r="EH394" s="58"/>
      <c r="EI394" s="58"/>
      <c r="EJ394" s="58"/>
      <c r="EK394" s="58"/>
      <c r="EL394" s="58"/>
      <c r="EM394" s="58"/>
      <c r="EN394" s="58"/>
      <c r="EO394" s="58"/>
      <c r="EP394" s="58"/>
      <c r="EQ394" s="58"/>
      <c r="ER394" s="58"/>
      <c r="ES394" s="58"/>
      <c r="ET394" s="58"/>
      <c r="EU394" s="58"/>
      <c r="EV394" s="58"/>
      <c r="EW394" s="58"/>
      <c r="EX394" s="58"/>
      <c r="EY394" s="58"/>
      <c r="EZ394" s="58"/>
      <c r="FA394" s="58"/>
      <c r="FB394" s="58"/>
      <c r="FC394" s="58"/>
      <c r="FD394" s="58"/>
      <c r="FE394" s="58"/>
      <c r="FF394" s="58"/>
      <c r="FG394" s="58"/>
      <c r="FH394" s="58"/>
      <c r="FI394" s="58"/>
      <c r="FJ394" s="58"/>
      <c r="FK394" s="58"/>
      <c r="FL394" s="58"/>
      <c r="FM394" s="58"/>
      <c r="FN394" s="58"/>
      <c r="FO394" s="58"/>
      <c r="FP394" s="58"/>
      <c r="FQ394" s="58"/>
      <c r="FR394" s="58"/>
      <c r="FS394" s="58"/>
      <c r="FT394" s="58"/>
      <c r="FU394" s="58"/>
      <c r="FV394" s="58"/>
      <c r="FW394" s="58"/>
      <c r="FX394" s="58"/>
      <c r="FY394" s="58"/>
      <c r="FZ394" s="58"/>
      <c r="GA394" s="58"/>
      <c r="GB394" s="58"/>
      <c r="GC394" s="58"/>
      <c r="GD394" s="58"/>
      <c r="GE394" s="58"/>
      <c r="GF394" s="58"/>
      <c r="GG394" s="58"/>
      <c r="GH394" s="58"/>
      <c r="GI394" s="58"/>
      <c r="GJ394" s="58"/>
      <c r="GK394" s="58"/>
      <c r="GL394" s="58"/>
      <c r="GM394" s="58"/>
      <c r="GN394" s="58"/>
      <c r="GO394" s="58"/>
      <c r="GP394" s="58"/>
      <c r="GQ394" s="58"/>
      <c r="GR394" s="58"/>
      <c r="GS394" s="58"/>
      <c r="GT394" s="58"/>
      <c r="GU394" s="58"/>
      <c r="GV394" s="58"/>
      <c r="GW394" s="58"/>
      <c r="GX394" s="58"/>
      <c r="GY394" s="58"/>
      <c r="GZ394" s="58"/>
      <c r="HA394" s="58"/>
      <c r="HB394" s="58"/>
      <c r="HC394" s="58"/>
      <c r="HD394" s="58"/>
      <c r="HE394" s="58"/>
      <c r="HF394" s="58"/>
      <c r="HG394" s="58"/>
      <c r="HH394" s="58"/>
      <c r="HI394" s="58"/>
      <c r="HJ394" s="58"/>
      <c r="HK394" s="58"/>
      <c r="HL394" s="58"/>
      <c r="HM394" s="58"/>
      <c r="HN394" s="58"/>
      <c r="HO394" s="58"/>
      <c r="HP394" s="58"/>
      <c r="HQ394" s="58"/>
      <c r="HR394" s="58"/>
      <c r="HS394" s="58"/>
      <c r="HT394" s="58"/>
      <c r="HU394" s="58"/>
      <c r="HV394" s="58"/>
      <c r="HW394" s="58"/>
      <c r="HX394" s="58"/>
      <c r="HY394" s="58"/>
      <c r="HZ394" s="58"/>
      <c r="IA394" s="58"/>
      <c r="IB394" s="58"/>
      <c r="IC394" s="58"/>
      <c r="ID394" s="58"/>
      <c r="IE394" s="58"/>
      <c r="IF394" s="58"/>
      <c r="IG394" s="58"/>
      <c r="IH394" s="58"/>
      <c r="II394" s="58"/>
      <c r="IJ394" s="58"/>
      <c r="IK394" s="58"/>
      <c r="IL394" s="58"/>
      <c r="IM394" s="58"/>
      <c r="IN394" s="58"/>
      <c r="IO394" s="58"/>
      <c r="IP394" s="58"/>
      <c r="IQ394" s="58"/>
      <c r="IR394" s="58"/>
      <c r="IS394" s="58"/>
      <c r="IT394" s="58"/>
      <c r="IU394" s="58"/>
    </row>
    <row r="395" spans="1:255" s="840" customFormat="1">
      <c r="A395" s="78" t="s">
        <v>532</v>
      </c>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v>0.03</v>
      </c>
      <c r="AC395" s="58">
        <v>5.2999999999999999E-2</v>
      </c>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c r="CB395" s="58"/>
      <c r="CC395" s="58"/>
      <c r="CD395" s="58"/>
      <c r="CE395" s="58"/>
      <c r="CF395" s="58"/>
      <c r="CG395" s="58"/>
      <c r="CH395" s="58"/>
      <c r="CI395" s="58"/>
      <c r="CJ395" s="58"/>
      <c r="CK395" s="58"/>
      <c r="CL395" s="58"/>
      <c r="CM395" s="58"/>
      <c r="CN395" s="58"/>
      <c r="CO395" s="58"/>
      <c r="CP395" s="58"/>
      <c r="CQ395" s="58"/>
      <c r="CR395" s="58"/>
      <c r="CS395" s="58"/>
      <c r="CT395" s="58"/>
      <c r="CU395" s="58"/>
      <c r="CV395" s="58"/>
      <c r="CW395" s="58"/>
      <c r="CX395" s="58"/>
      <c r="CY395" s="58"/>
      <c r="CZ395" s="58"/>
      <c r="DA395" s="58"/>
      <c r="DB395" s="58"/>
      <c r="DC395" s="58"/>
      <c r="DD395" s="58"/>
      <c r="DE395" s="58"/>
      <c r="DF395" s="58"/>
      <c r="DG395" s="58"/>
      <c r="DH395" s="58"/>
      <c r="DI395" s="58"/>
      <c r="DJ395" s="58"/>
      <c r="DK395" s="58"/>
      <c r="DL395" s="58"/>
      <c r="DM395" s="58"/>
      <c r="DN395" s="58"/>
      <c r="DO395" s="58"/>
      <c r="DP395" s="58"/>
      <c r="DQ395" s="58"/>
      <c r="DR395" s="58"/>
      <c r="DS395" s="58"/>
      <c r="DT395" s="58"/>
      <c r="DU395" s="58"/>
      <c r="DV395" s="58"/>
      <c r="DW395" s="58"/>
      <c r="DX395" s="58"/>
      <c r="DY395" s="58"/>
      <c r="DZ395" s="58"/>
      <c r="EA395" s="58"/>
      <c r="EB395" s="58"/>
      <c r="EC395" s="58"/>
      <c r="ED395" s="58"/>
      <c r="EE395" s="58"/>
      <c r="EF395" s="58"/>
      <c r="EG395" s="58"/>
      <c r="EH395" s="58"/>
      <c r="EI395" s="58"/>
      <c r="EJ395" s="58"/>
      <c r="EK395" s="58"/>
      <c r="EL395" s="58"/>
      <c r="EM395" s="58"/>
      <c r="EN395" s="58"/>
      <c r="EO395" s="58"/>
      <c r="EP395" s="58"/>
      <c r="EQ395" s="58"/>
      <c r="ER395" s="58"/>
      <c r="ES395" s="58"/>
      <c r="ET395" s="58"/>
      <c r="EU395" s="58"/>
      <c r="EV395" s="58"/>
      <c r="EW395" s="58"/>
      <c r="EX395" s="58"/>
      <c r="EY395" s="58"/>
      <c r="EZ395" s="58"/>
      <c r="FA395" s="58"/>
      <c r="FB395" s="58"/>
      <c r="FC395" s="58"/>
      <c r="FD395" s="58"/>
      <c r="FE395" s="58"/>
      <c r="FF395" s="58"/>
      <c r="FG395" s="58"/>
      <c r="FH395" s="58"/>
      <c r="FI395" s="58"/>
      <c r="FJ395" s="58"/>
      <c r="FK395" s="58"/>
      <c r="FL395" s="58"/>
      <c r="FM395" s="58"/>
      <c r="FN395" s="58"/>
      <c r="FO395" s="58"/>
      <c r="FP395" s="58"/>
      <c r="FQ395" s="58"/>
      <c r="FR395" s="58"/>
      <c r="FS395" s="58"/>
      <c r="FT395" s="58"/>
      <c r="FU395" s="58"/>
      <c r="FV395" s="58"/>
      <c r="FW395" s="58"/>
      <c r="FX395" s="58"/>
      <c r="FY395" s="58"/>
      <c r="FZ395" s="58"/>
      <c r="GA395" s="58"/>
      <c r="GB395" s="58"/>
      <c r="GC395" s="58"/>
      <c r="GD395" s="58"/>
      <c r="GE395" s="58"/>
      <c r="GF395" s="58"/>
      <c r="GG395" s="58"/>
      <c r="GH395" s="58"/>
      <c r="GI395" s="58"/>
      <c r="GJ395" s="58"/>
      <c r="GK395" s="58"/>
      <c r="GL395" s="58"/>
      <c r="GM395" s="58"/>
      <c r="GN395" s="58"/>
      <c r="GO395" s="58"/>
      <c r="GP395" s="58"/>
      <c r="GQ395" s="58"/>
      <c r="GR395" s="58"/>
      <c r="GS395" s="58"/>
      <c r="GT395" s="58"/>
      <c r="GU395" s="58"/>
      <c r="GV395" s="58"/>
      <c r="GW395" s="58"/>
      <c r="GX395" s="58"/>
      <c r="GY395" s="58"/>
      <c r="GZ395" s="58"/>
      <c r="HA395" s="58"/>
      <c r="HB395" s="58"/>
      <c r="HC395" s="58"/>
      <c r="HD395" s="58"/>
      <c r="HE395" s="58"/>
      <c r="HF395" s="58"/>
      <c r="HG395" s="58"/>
      <c r="HH395" s="58"/>
      <c r="HI395" s="58"/>
      <c r="HJ395" s="58"/>
      <c r="HK395" s="58"/>
      <c r="HL395" s="58"/>
      <c r="HM395" s="58"/>
      <c r="HN395" s="58"/>
      <c r="HO395" s="58"/>
      <c r="HP395" s="58"/>
      <c r="HQ395" s="58"/>
      <c r="HR395" s="58"/>
      <c r="HS395" s="58"/>
      <c r="HT395" s="58"/>
      <c r="HU395" s="58"/>
      <c r="HV395" s="58"/>
      <c r="HW395" s="58"/>
      <c r="HX395" s="58"/>
      <c r="HY395" s="58"/>
      <c r="HZ395" s="58"/>
      <c r="IA395" s="58"/>
      <c r="IB395" s="58"/>
      <c r="IC395" s="58"/>
      <c r="ID395" s="58"/>
      <c r="IE395" s="58"/>
      <c r="IF395" s="58"/>
      <c r="IG395" s="58"/>
      <c r="IH395" s="58"/>
      <c r="II395" s="58"/>
      <c r="IJ395" s="58"/>
      <c r="IK395" s="58"/>
      <c r="IL395" s="58"/>
      <c r="IM395" s="58"/>
      <c r="IN395" s="58"/>
      <c r="IO395" s="58"/>
      <c r="IP395" s="58"/>
      <c r="IQ395" s="58"/>
      <c r="IR395" s="58"/>
      <c r="IS395" s="58"/>
      <c r="IT395" s="58"/>
      <c r="IU395" s="58"/>
    </row>
    <row r="396" spans="1:255" s="840" customFormat="1">
      <c r="A396" s="78" t="s">
        <v>533</v>
      </c>
      <c r="B396" s="58">
        <v>2E-3</v>
      </c>
      <c r="C396" s="58">
        <v>2E-3</v>
      </c>
      <c r="D396" s="58">
        <v>2E-3</v>
      </c>
      <c r="E396" s="58">
        <v>2E-3</v>
      </c>
      <c r="F396" s="58">
        <v>2E-3</v>
      </c>
      <c r="G396" s="58">
        <v>2E-3</v>
      </c>
      <c r="H396" s="58">
        <v>4.0000000000000001E-3</v>
      </c>
      <c r="I396" s="58">
        <v>3.0000000000000001E-3</v>
      </c>
      <c r="J396" s="58">
        <v>3.0000000000000001E-3</v>
      </c>
      <c r="K396" s="58">
        <v>3.0000000000000001E-3</v>
      </c>
      <c r="L396" s="58">
        <v>4.0000000000000001E-3</v>
      </c>
      <c r="M396" s="58">
        <v>4.0000000000000001E-3</v>
      </c>
      <c r="N396" s="58">
        <v>5.0000000000000001E-3</v>
      </c>
      <c r="O396" s="58">
        <v>5.0000000000000001E-3</v>
      </c>
      <c r="P396" s="58">
        <v>5.0000000000000001E-3</v>
      </c>
      <c r="Q396" s="58">
        <v>4.0000000000000001E-3</v>
      </c>
      <c r="R396" s="58">
        <v>1E-3</v>
      </c>
      <c r="S396" s="58">
        <v>1E-3</v>
      </c>
      <c r="T396" s="58"/>
      <c r="U396" s="58"/>
      <c r="V396" s="58"/>
      <c r="W396" s="58"/>
      <c r="X396" s="58">
        <v>2E-3</v>
      </c>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c r="CB396" s="58"/>
      <c r="CC396" s="58"/>
      <c r="CD396" s="58"/>
      <c r="CE396" s="58"/>
      <c r="CF396" s="58"/>
      <c r="CG396" s="58"/>
      <c r="CH396" s="58"/>
      <c r="CI396" s="58"/>
      <c r="CJ396" s="58"/>
      <c r="CK396" s="58"/>
      <c r="CL396" s="58"/>
      <c r="CM396" s="58"/>
      <c r="CN396" s="58"/>
      <c r="CO396" s="58"/>
      <c r="CP396" s="58"/>
      <c r="CQ396" s="58"/>
      <c r="CR396" s="58"/>
      <c r="CS396" s="58"/>
      <c r="CT396" s="58"/>
      <c r="CU396" s="58"/>
      <c r="CV396" s="58"/>
      <c r="CW396" s="58"/>
      <c r="CX396" s="58"/>
      <c r="CY396" s="58"/>
      <c r="CZ396" s="58"/>
      <c r="DA396" s="58"/>
      <c r="DB396" s="58"/>
      <c r="DC396" s="58"/>
      <c r="DD396" s="58"/>
      <c r="DE396" s="58"/>
      <c r="DF396" s="58"/>
      <c r="DG396" s="58"/>
      <c r="DH396" s="58"/>
      <c r="DI396" s="58"/>
      <c r="DJ396" s="58"/>
      <c r="DK396" s="58"/>
      <c r="DL396" s="58"/>
      <c r="DM396" s="58"/>
      <c r="DN396" s="58"/>
      <c r="DO396" s="58"/>
      <c r="DP396" s="58"/>
      <c r="DQ396" s="58"/>
      <c r="DR396" s="58"/>
      <c r="DS396" s="58"/>
      <c r="DT396" s="58"/>
      <c r="DU396" s="58"/>
      <c r="DV396" s="58"/>
      <c r="DW396" s="58"/>
      <c r="DX396" s="58"/>
      <c r="DY396" s="58"/>
      <c r="DZ396" s="58"/>
      <c r="EA396" s="58"/>
      <c r="EB396" s="58"/>
      <c r="EC396" s="58"/>
      <c r="ED396" s="58"/>
      <c r="EE396" s="58"/>
      <c r="EF396" s="58"/>
      <c r="EG396" s="58"/>
      <c r="EH396" s="58"/>
      <c r="EI396" s="58"/>
      <c r="EJ396" s="58"/>
      <c r="EK396" s="58"/>
      <c r="EL396" s="58"/>
      <c r="EM396" s="58"/>
      <c r="EN396" s="58"/>
      <c r="EO396" s="58"/>
      <c r="EP396" s="58"/>
      <c r="EQ396" s="58"/>
      <c r="ER396" s="58"/>
      <c r="ES396" s="58"/>
      <c r="ET396" s="58"/>
      <c r="EU396" s="58"/>
      <c r="EV396" s="58"/>
      <c r="EW396" s="58"/>
      <c r="EX396" s="58"/>
      <c r="EY396" s="58"/>
      <c r="EZ396" s="58"/>
      <c r="FA396" s="58"/>
      <c r="FB396" s="58"/>
      <c r="FC396" s="58"/>
      <c r="FD396" s="58"/>
      <c r="FE396" s="58"/>
      <c r="FF396" s="58"/>
      <c r="FG396" s="58"/>
      <c r="FH396" s="58"/>
      <c r="FI396" s="58"/>
      <c r="FJ396" s="58"/>
      <c r="FK396" s="58"/>
      <c r="FL396" s="58"/>
      <c r="FM396" s="58"/>
      <c r="FN396" s="58"/>
      <c r="FO396" s="58"/>
      <c r="FP396" s="58"/>
      <c r="FQ396" s="58"/>
      <c r="FR396" s="58"/>
      <c r="FS396" s="58"/>
      <c r="FT396" s="58"/>
      <c r="FU396" s="58"/>
      <c r="FV396" s="58"/>
      <c r="FW396" s="58"/>
      <c r="FX396" s="58"/>
      <c r="FY396" s="58"/>
      <c r="FZ396" s="58"/>
      <c r="GA396" s="58"/>
      <c r="GB396" s="58"/>
      <c r="GC396" s="58"/>
      <c r="GD396" s="58"/>
      <c r="GE396" s="58"/>
      <c r="GF396" s="58"/>
      <c r="GG396" s="58"/>
      <c r="GH396" s="58"/>
      <c r="GI396" s="58"/>
      <c r="GJ396" s="58"/>
      <c r="GK396" s="58"/>
      <c r="GL396" s="58"/>
      <c r="GM396" s="58"/>
      <c r="GN396" s="58"/>
      <c r="GO396" s="58"/>
      <c r="GP396" s="58"/>
      <c r="GQ396" s="58"/>
      <c r="GR396" s="58"/>
      <c r="GS396" s="58"/>
      <c r="GT396" s="58"/>
      <c r="GU396" s="58"/>
      <c r="GV396" s="58"/>
      <c r="GW396" s="58"/>
      <c r="GX396" s="58"/>
      <c r="GY396" s="58"/>
      <c r="GZ396" s="58"/>
      <c r="HA396" s="58"/>
      <c r="HB396" s="58"/>
      <c r="HC396" s="58"/>
      <c r="HD396" s="58"/>
      <c r="HE396" s="58"/>
      <c r="HF396" s="58"/>
      <c r="HG396" s="58"/>
      <c r="HH396" s="58"/>
      <c r="HI396" s="58"/>
      <c r="HJ396" s="58"/>
      <c r="HK396" s="58"/>
      <c r="HL396" s="58"/>
      <c r="HM396" s="58"/>
      <c r="HN396" s="58"/>
      <c r="HO396" s="58"/>
      <c r="HP396" s="58"/>
      <c r="HQ396" s="58"/>
      <c r="HR396" s="58"/>
      <c r="HS396" s="58"/>
      <c r="HT396" s="58"/>
      <c r="HU396" s="58"/>
      <c r="HV396" s="58"/>
      <c r="HW396" s="58"/>
      <c r="HX396" s="58"/>
      <c r="HY396" s="58"/>
      <c r="HZ396" s="58"/>
      <c r="IA396" s="58"/>
      <c r="IB396" s="58"/>
      <c r="IC396" s="58"/>
      <c r="ID396" s="58"/>
      <c r="IE396" s="58"/>
      <c r="IF396" s="58"/>
      <c r="IG396" s="58"/>
      <c r="IH396" s="58"/>
      <c r="II396" s="58"/>
      <c r="IJ396" s="58"/>
      <c r="IK396" s="58"/>
      <c r="IL396" s="58"/>
      <c r="IM396" s="58"/>
      <c r="IN396" s="58"/>
      <c r="IO396" s="58"/>
      <c r="IP396" s="58"/>
      <c r="IQ396" s="58"/>
      <c r="IR396" s="58"/>
      <c r="IS396" s="58"/>
      <c r="IT396" s="58"/>
      <c r="IU396" s="58"/>
    </row>
    <row r="397" spans="1:255" s="840" customFormat="1">
      <c r="A397" s="78" t="s">
        <v>534</v>
      </c>
      <c r="B397" s="58">
        <v>0.72099999999999997</v>
      </c>
      <c r="C397" s="58">
        <v>0.74399999999999999</v>
      </c>
      <c r="D397" s="58">
        <v>0.82899999999999996</v>
      </c>
      <c r="E397" s="58">
        <v>0.92600000000000005</v>
      </c>
      <c r="F397" s="58">
        <v>0.879</v>
      </c>
      <c r="G397" s="58">
        <v>0.97299999999999998</v>
      </c>
      <c r="H397" s="58">
        <v>1.6539999999999999</v>
      </c>
      <c r="I397" s="58">
        <v>1.2370000000000001</v>
      </c>
      <c r="J397" s="58">
        <v>1.369</v>
      </c>
      <c r="K397" s="58">
        <v>1.4730000000000001</v>
      </c>
      <c r="L397" s="58">
        <v>1.6140000000000001</v>
      </c>
      <c r="M397" s="58">
        <v>1.655</v>
      </c>
      <c r="N397" s="58">
        <v>2.028</v>
      </c>
      <c r="O397" s="58">
        <v>2.1419999999999999</v>
      </c>
      <c r="P397" s="58">
        <v>2.0640000000000001</v>
      </c>
      <c r="Q397" s="58">
        <v>1.8660000000000001</v>
      </c>
      <c r="R397" s="58">
        <v>1.9079999999999999</v>
      </c>
      <c r="S397" s="58">
        <v>1.8169999999999999</v>
      </c>
      <c r="T397" s="58">
        <v>1.7709999999999999</v>
      </c>
      <c r="U397" s="58">
        <v>1.613</v>
      </c>
      <c r="V397" s="58">
        <v>1.5289999999999999</v>
      </c>
      <c r="W397" s="58">
        <v>1.462</v>
      </c>
      <c r="X397" s="58">
        <v>1.39</v>
      </c>
      <c r="Y397" s="58">
        <v>1.429</v>
      </c>
      <c r="Z397" s="58">
        <v>1.306</v>
      </c>
      <c r="AA397" s="58">
        <v>0.61799999999999999</v>
      </c>
      <c r="AB397" s="58">
        <v>0.55800000000000005</v>
      </c>
      <c r="AC397" s="58">
        <v>0.61499999999999999</v>
      </c>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c r="CB397" s="58"/>
      <c r="CC397" s="58"/>
      <c r="CD397" s="58"/>
      <c r="CE397" s="58"/>
      <c r="CF397" s="58"/>
      <c r="CG397" s="58"/>
      <c r="CH397" s="58"/>
      <c r="CI397" s="58"/>
      <c r="CJ397" s="58"/>
      <c r="CK397" s="58"/>
      <c r="CL397" s="58"/>
      <c r="CM397" s="58"/>
      <c r="CN397" s="58"/>
      <c r="CO397" s="58"/>
      <c r="CP397" s="58"/>
      <c r="CQ397" s="58"/>
      <c r="CR397" s="58"/>
      <c r="CS397" s="58"/>
      <c r="CT397" s="58"/>
      <c r="CU397" s="58"/>
      <c r="CV397" s="58"/>
      <c r="CW397" s="58"/>
      <c r="CX397" s="58"/>
      <c r="CY397" s="58"/>
      <c r="CZ397" s="58"/>
      <c r="DA397" s="58"/>
      <c r="DB397" s="58"/>
      <c r="DC397" s="58"/>
      <c r="DD397" s="58"/>
      <c r="DE397" s="58"/>
      <c r="DF397" s="58"/>
      <c r="DG397" s="58"/>
      <c r="DH397" s="58"/>
      <c r="DI397" s="58"/>
      <c r="DJ397" s="58"/>
      <c r="DK397" s="58"/>
      <c r="DL397" s="58"/>
      <c r="DM397" s="58"/>
      <c r="DN397" s="58"/>
      <c r="DO397" s="58"/>
      <c r="DP397" s="58"/>
      <c r="DQ397" s="58"/>
      <c r="DR397" s="58"/>
      <c r="DS397" s="58"/>
      <c r="DT397" s="58"/>
      <c r="DU397" s="58"/>
      <c r="DV397" s="58"/>
      <c r="DW397" s="58"/>
      <c r="DX397" s="58"/>
      <c r="DY397" s="58"/>
      <c r="DZ397" s="58"/>
      <c r="EA397" s="58"/>
      <c r="EB397" s="58"/>
      <c r="EC397" s="58"/>
      <c r="ED397" s="58"/>
      <c r="EE397" s="58"/>
      <c r="EF397" s="58"/>
      <c r="EG397" s="58"/>
      <c r="EH397" s="58"/>
      <c r="EI397" s="58"/>
      <c r="EJ397" s="58"/>
      <c r="EK397" s="58"/>
      <c r="EL397" s="58"/>
      <c r="EM397" s="58"/>
      <c r="EN397" s="58"/>
      <c r="EO397" s="58"/>
      <c r="EP397" s="58"/>
      <c r="EQ397" s="58"/>
      <c r="ER397" s="58"/>
      <c r="ES397" s="58"/>
      <c r="ET397" s="58"/>
      <c r="EU397" s="58"/>
      <c r="EV397" s="58"/>
      <c r="EW397" s="58"/>
      <c r="EX397" s="58"/>
      <c r="EY397" s="58"/>
      <c r="EZ397" s="58"/>
      <c r="FA397" s="58"/>
      <c r="FB397" s="58"/>
      <c r="FC397" s="58"/>
      <c r="FD397" s="58"/>
      <c r="FE397" s="58"/>
      <c r="FF397" s="58"/>
      <c r="FG397" s="58"/>
      <c r="FH397" s="58"/>
      <c r="FI397" s="58"/>
      <c r="FJ397" s="58"/>
      <c r="FK397" s="58"/>
      <c r="FL397" s="58"/>
      <c r="FM397" s="58"/>
      <c r="FN397" s="58"/>
      <c r="FO397" s="58"/>
      <c r="FP397" s="58"/>
      <c r="FQ397" s="58"/>
      <c r="FR397" s="58"/>
      <c r="FS397" s="58"/>
      <c r="FT397" s="58"/>
      <c r="FU397" s="58"/>
      <c r="FV397" s="58"/>
      <c r="FW397" s="58"/>
      <c r="FX397" s="58"/>
      <c r="FY397" s="58"/>
      <c r="FZ397" s="58"/>
      <c r="GA397" s="58"/>
      <c r="GB397" s="58"/>
      <c r="GC397" s="58"/>
      <c r="GD397" s="58"/>
      <c r="GE397" s="58"/>
      <c r="GF397" s="58"/>
      <c r="GG397" s="58"/>
      <c r="GH397" s="58"/>
      <c r="GI397" s="58"/>
      <c r="GJ397" s="58"/>
      <c r="GK397" s="58"/>
      <c r="GL397" s="58"/>
      <c r="GM397" s="58"/>
      <c r="GN397" s="58"/>
      <c r="GO397" s="58"/>
      <c r="GP397" s="58"/>
      <c r="GQ397" s="58"/>
      <c r="GR397" s="58"/>
      <c r="GS397" s="58"/>
      <c r="GT397" s="58"/>
      <c r="GU397" s="58"/>
      <c r="GV397" s="58"/>
      <c r="GW397" s="58"/>
      <c r="GX397" s="58"/>
      <c r="GY397" s="58"/>
      <c r="GZ397" s="58"/>
      <c r="HA397" s="58"/>
      <c r="HB397" s="58"/>
      <c r="HC397" s="58"/>
      <c r="HD397" s="58"/>
      <c r="HE397" s="58"/>
      <c r="HF397" s="58"/>
      <c r="HG397" s="58"/>
      <c r="HH397" s="58"/>
      <c r="HI397" s="58"/>
      <c r="HJ397" s="58"/>
      <c r="HK397" s="58"/>
      <c r="HL397" s="58"/>
      <c r="HM397" s="58"/>
      <c r="HN397" s="58"/>
      <c r="HO397" s="58"/>
      <c r="HP397" s="58"/>
      <c r="HQ397" s="58"/>
      <c r="HR397" s="58"/>
      <c r="HS397" s="58"/>
      <c r="HT397" s="58"/>
      <c r="HU397" s="58"/>
      <c r="HV397" s="58"/>
      <c r="HW397" s="58"/>
      <c r="HX397" s="58"/>
      <c r="HY397" s="58"/>
      <c r="HZ397" s="58"/>
      <c r="IA397" s="58"/>
      <c r="IB397" s="58"/>
      <c r="IC397" s="58"/>
      <c r="ID397" s="58"/>
      <c r="IE397" s="58"/>
      <c r="IF397" s="58"/>
      <c r="IG397" s="58"/>
      <c r="IH397" s="58"/>
      <c r="II397" s="58"/>
      <c r="IJ397" s="58"/>
      <c r="IK397" s="58"/>
      <c r="IL397" s="58"/>
      <c r="IM397" s="58"/>
      <c r="IN397" s="58"/>
      <c r="IO397" s="58"/>
      <c r="IP397" s="58"/>
      <c r="IQ397" s="58"/>
      <c r="IR397" s="58"/>
      <c r="IS397" s="58"/>
      <c r="IT397" s="58"/>
      <c r="IU397" s="58"/>
    </row>
    <row r="398" spans="1:255" s="840" customFormat="1">
      <c r="A398" s="78" t="s">
        <v>535</v>
      </c>
      <c r="B398" s="58">
        <v>1.0999999999999999E-2</v>
      </c>
      <c r="C398" s="58">
        <v>1.2E-2</v>
      </c>
      <c r="D398" s="58">
        <v>1.2999999999999999E-2</v>
      </c>
      <c r="E398" s="58">
        <v>1.4E-2</v>
      </c>
      <c r="F398" s="58">
        <v>1.4E-2</v>
      </c>
      <c r="G398" s="58">
        <v>1.4999999999999999E-2</v>
      </c>
      <c r="H398" s="58">
        <v>2.5000000000000001E-2</v>
      </c>
      <c r="I398" s="58">
        <v>0.02</v>
      </c>
      <c r="J398" s="58">
        <v>2.1000000000000001E-2</v>
      </c>
      <c r="K398" s="58">
        <v>2.3E-2</v>
      </c>
      <c r="L398" s="58">
        <v>2.5000000000000001E-2</v>
      </c>
      <c r="M398" s="58">
        <v>2.5999999999999999E-2</v>
      </c>
      <c r="N398" s="58">
        <v>3.2000000000000001E-2</v>
      </c>
      <c r="O398" s="58">
        <v>3.4000000000000002E-2</v>
      </c>
      <c r="P398" s="58">
        <v>3.2000000000000001E-2</v>
      </c>
      <c r="Q398" s="58">
        <v>3.5999999999999997E-2</v>
      </c>
      <c r="R398" s="58">
        <v>3.5000000000000003E-2</v>
      </c>
      <c r="S398" s="58">
        <v>3.6999999999999998E-2</v>
      </c>
      <c r="T398" s="58">
        <v>2.5999999999999999E-2</v>
      </c>
      <c r="U398" s="58">
        <v>2.3E-2</v>
      </c>
      <c r="V398" s="58">
        <v>2.3E-2</v>
      </c>
      <c r="W398" s="58">
        <v>2.5999999999999999E-2</v>
      </c>
      <c r="X398" s="58">
        <v>2.1000000000000001E-2</v>
      </c>
      <c r="Y398" s="58">
        <v>1.7000000000000001E-2</v>
      </c>
      <c r="Z398" s="58">
        <v>2.1000000000000001E-2</v>
      </c>
      <c r="AA398" s="58">
        <v>1.9E-2</v>
      </c>
      <c r="AB398" s="58">
        <v>1.6E-2</v>
      </c>
      <c r="AC398" s="58">
        <v>0.02</v>
      </c>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c r="CB398" s="58"/>
      <c r="CC398" s="58"/>
      <c r="CD398" s="58"/>
      <c r="CE398" s="58"/>
      <c r="CF398" s="58"/>
      <c r="CG398" s="58"/>
      <c r="CH398" s="58"/>
      <c r="CI398" s="58"/>
      <c r="CJ398" s="58"/>
      <c r="CK398" s="58"/>
      <c r="CL398" s="58"/>
      <c r="CM398" s="58"/>
      <c r="CN398" s="58"/>
      <c r="CO398" s="58"/>
      <c r="CP398" s="58"/>
      <c r="CQ398" s="58"/>
      <c r="CR398" s="58"/>
      <c r="CS398" s="58"/>
      <c r="CT398" s="58"/>
      <c r="CU398" s="58"/>
      <c r="CV398" s="58"/>
      <c r="CW398" s="58"/>
      <c r="CX398" s="58"/>
      <c r="CY398" s="58"/>
      <c r="CZ398" s="58"/>
      <c r="DA398" s="58"/>
      <c r="DB398" s="58"/>
      <c r="DC398" s="58"/>
      <c r="DD398" s="58"/>
      <c r="DE398" s="58"/>
      <c r="DF398" s="58"/>
      <c r="DG398" s="58"/>
      <c r="DH398" s="58"/>
      <c r="DI398" s="58"/>
      <c r="DJ398" s="58"/>
      <c r="DK398" s="58"/>
      <c r="DL398" s="58"/>
      <c r="DM398" s="58"/>
      <c r="DN398" s="58"/>
      <c r="DO398" s="58"/>
      <c r="DP398" s="58"/>
      <c r="DQ398" s="58"/>
      <c r="DR398" s="58"/>
      <c r="DS398" s="58"/>
      <c r="DT398" s="58"/>
      <c r="DU398" s="58"/>
      <c r="DV398" s="58"/>
      <c r="DW398" s="58"/>
      <c r="DX398" s="58"/>
      <c r="DY398" s="58"/>
      <c r="DZ398" s="58"/>
      <c r="EA398" s="58"/>
      <c r="EB398" s="58"/>
      <c r="EC398" s="58"/>
      <c r="ED398" s="58"/>
      <c r="EE398" s="58"/>
      <c r="EF398" s="58"/>
      <c r="EG398" s="58"/>
      <c r="EH398" s="58"/>
      <c r="EI398" s="58"/>
      <c r="EJ398" s="58"/>
      <c r="EK398" s="58"/>
      <c r="EL398" s="58"/>
      <c r="EM398" s="58"/>
      <c r="EN398" s="58"/>
      <c r="EO398" s="58"/>
      <c r="EP398" s="58"/>
      <c r="EQ398" s="58"/>
      <c r="ER398" s="58"/>
      <c r="ES398" s="58"/>
      <c r="ET398" s="58"/>
      <c r="EU398" s="58"/>
      <c r="EV398" s="58"/>
      <c r="EW398" s="58"/>
      <c r="EX398" s="58"/>
      <c r="EY398" s="58"/>
      <c r="EZ398" s="58"/>
      <c r="FA398" s="58"/>
      <c r="FB398" s="58"/>
      <c r="FC398" s="58"/>
      <c r="FD398" s="58"/>
      <c r="FE398" s="58"/>
      <c r="FF398" s="58"/>
      <c r="FG398" s="58"/>
      <c r="FH398" s="58"/>
      <c r="FI398" s="58"/>
      <c r="FJ398" s="58"/>
      <c r="FK398" s="58"/>
      <c r="FL398" s="58"/>
      <c r="FM398" s="58"/>
      <c r="FN398" s="58"/>
      <c r="FO398" s="58"/>
      <c r="FP398" s="58"/>
      <c r="FQ398" s="58"/>
      <c r="FR398" s="58"/>
      <c r="FS398" s="58"/>
      <c r="FT398" s="58"/>
      <c r="FU398" s="58"/>
      <c r="FV398" s="58"/>
      <c r="FW398" s="58"/>
      <c r="FX398" s="58"/>
      <c r="FY398" s="58"/>
      <c r="FZ398" s="58"/>
      <c r="GA398" s="58"/>
      <c r="GB398" s="58"/>
      <c r="GC398" s="58"/>
      <c r="GD398" s="58"/>
      <c r="GE398" s="58"/>
      <c r="GF398" s="58"/>
      <c r="GG398" s="58"/>
      <c r="GH398" s="58"/>
      <c r="GI398" s="58"/>
      <c r="GJ398" s="58"/>
      <c r="GK398" s="58"/>
      <c r="GL398" s="58"/>
      <c r="GM398" s="58"/>
      <c r="GN398" s="58"/>
      <c r="GO398" s="58"/>
      <c r="GP398" s="58"/>
      <c r="GQ398" s="58"/>
      <c r="GR398" s="58"/>
      <c r="GS398" s="58"/>
      <c r="GT398" s="58"/>
      <c r="GU398" s="58"/>
      <c r="GV398" s="58"/>
      <c r="GW398" s="58"/>
      <c r="GX398" s="58"/>
      <c r="GY398" s="58"/>
      <c r="GZ398" s="58"/>
      <c r="HA398" s="58"/>
      <c r="HB398" s="58"/>
      <c r="HC398" s="58"/>
      <c r="HD398" s="58"/>
      <c r="HE398" s="58"/>
      <c r="HF398" s="58"/>
      <c r="HG398" s="58"/>
      <c r="HH398" s="58"/>
      <c r="HI398" s="58"/>
      <c r="HJ398" s="58"/>
      <c r="HK398" s="58"/>
      <c r="HL398" s="58"/>
      <c r="HM398" s="58"/>
      <c r="HN398" s="58"/>
      <c r="HO398" s="58"/>
      <c r="HP398" s="58"/>
      <c r="HQ398" s="58"/>
      <c r="HR398" s="58"/>
      <c r="HS398" s="58"/>
      <c r="HT398" s="58"/>
      <c r="HU398" s="58"/>
      <c r="HV398" s="58"/>
      <c r="HW398" s="58"/>
      <c r="HX398" s="58"/>
      <c r="HY398" s="58"/>
      <c r="HZ398" s="58"/>
      <c r="IA398" s="58"/>
      <c r="IB398" s="58"/>
      <c r="IC398" s="58"/>
      <c r="ID398" s="58"/>
      <c r="IE398" s="58"/>
      <c r="IF398" s="58"/>
      <c r="IG398" s="58"/>
      <c r="IH398" s="58"/>
      <c r="II398" s="58"/>
      <c r="IJ398" s="58"/>
      <c r="IK398" s="58"/>
      <c r="IL398" s="58"/>
      <c r="IM398" s="58"/>
      <c r="IN398" s="58"/>
      <c r="IO398" s="58"/>
      <c r="IP398" s="58"/>
      <c r="IQ398" s="58"/>
      <c r="IR398" s="58"/>
      <c r="IS398" s="58"/>
      <c r="IT398" s="58"/>
      <c r="IU398" s="58"/>
    </row>
    <row r="399" spans="1:255" s="840" customFormat="1">
      <c r="A399" s="78" t="s">
        <v>536</v>
      </c>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c r="CB399" s="58"/>
      <c r="CC399" s="58"/>
      <c r="CD399" s="58"/>
      <c r="CE399" s="58"/>
      <c r="CF399" s="58"/>
      <c r="CG399" s="58"/>
      <c r="CH399" s="58"/>
      <c r="CI399" s="58"/>
      <c r="CJ399" s="58"/>
      <c r="CK399" s="58"/>
      <c r="CL399" s="58"/>
      <c r="CM399" s="58"/>
      <c r="CN399" s="58"/>
      <c r="CO399" s="58"/>
      <c r="CP399" s="58"/>
      <c r="CQ399" s="58"/>
      <c r="CR399" s="58"/>
      <c r="CS399" s="58"/>
      <c r="CT399" s="58"/>
      <c r="CU399" s="58"/>
      <c r="CV399" s="58"/>
      <c r="CW399" s="58"/>
      <c r="CX399" s="58"/>
      <c r="CY399" s="58"/>
      <c r="CZ399" s="58"/>
      <c r="DA399" s="58"/>
      <c r="DB399" s="58"/>
      <c r="DC399" s="58"/>
      <c r="DD399" s="58"/>
      <c r="DE399" s="58"/>
      <c r="DF399" s="58"/>
      <c r="DG399" s="58"/>
      <c r="DH399" s="58"/>
      <c r="DI399" s="58"/>
      <c r="DJ399" s="58"/>
      <c r="DK399" s="58"/>
      <c r="DL399" s="58"/>
      <c r="DM399" s="58"/>
      <c r="DN399" s="58"/>
      <c r="DO399" s="58"/>
      <c r="DP399" s="58"/>
      <c r="DQ399" s="58"/>
      <c r="DR399" s="58"/>
      <c r="DS399" s="58"/>
      <c r="DT399" s="58"/>
      <c r="DU399" s="58"/>
      <c r="DV399" s="58"/>
      <c r="DW399" s="58"/>
      <c r="DX399" s="58"/>
      <c r="DY399" s="58"/>
      <c r="DZ399" s="58"/>
      <c r="EA399" s="58"/>
      <c r="EB399" s="58"/>
      <c r="EC399" s="58"/>
      <c r="ED399" s="58"/>
      <c r="EE399" s="58"/>
      <c r="EF399" s="58"/>
      <c r="EG399" s="58"/>
      <c r="EH399" s="58"/>
      <c r="EI399" s="58"/>
      <c r="EJ399" s="58"/>
      <c r="EK399" s="58"/>
      <c r="EL399" s="58"/>
      <c r="EM399" s="58"/>
      <c r="EN399" s="58"/>
      <c r="EO399" s="58"/>
      <c r="EP399" s="58"/>
      <c r="EQ399" s="58"/>
      <c r="ER399" s="58"/>
      <c r="ES399" s="58"/>
      <c r="ET399" s="58"/>
      <c r="EU399" s="58"/>
      <c r="EV399" s="58"/>
      <c r="EW399" s="58"/>
      <c r="EX399" s="58"/>
      <c r="EY399" s="58"/>
      <c r="EZ399" s="58"/>
      <c r="FA399" s="58"/>
      <c r="FB399" s="58"/>
      <c r="FC399" s="58"/>
      <c r="FD399" s="58"/>
      <c r="FE399" s="58"/>
      <c r="FF399" s="58"/>
      <c r="FG399" s="58"/>
      <c r="FH399" s="58"/>
      <c r="FI399" s="58"/>
      <c r="FJ399" s="58"/>
      <c r="FK399" s="58"/>
      <c r="FL399" s="58"/>
      <c r="FM399" s="58"/>
      <c r="FN399" s="58"/>
      <c r="FO399" s="58"/>
      <c r="FP399" s="58"/>
      <c r="FQ399" s="58"/>
      <c r="FR399" s="58"/>
      <c r="FS399" s="58"/>
      <c r="FT399" s="58"/>
      <c r="FU399" s="58"/>
      <c r="FV399" s="58"/>
      <c r="FW399" s="58"/>
      <c r="FX399" s="58"/>
      <c r="FY399" s="58"/>
      <c r="FZ399" s="58"/>
      <c r="GA399" s="58"/>
      <c r="GB399" s="58"/>
      <c r="GC399" s="58"/>
      <c r="GD399" s="58"/>
      <c r="GE399" s="58"/>
      <c r="GF399" s="58"/>
      <c r="GG399" s="58"/>
      <c r="GH399" s="58"/>
      <c r="GI399" s="58"/>
      <c r="GJ399" s="58"/>
      <c r="GK399" s="58"/>
      <c r="GL399" s="58"/>
      <c r="GM399" s="58"/>
      <c r="GN399" s="58"/>
      <c r="GO399" s="58"/>
      <c r="GP399" s="58"/>
      <c r="GQ399" s="58"/>
      <c r="GR399" s="58"/>
      <c r="GS399" s="58"/>
      <c r="GT399" s="58"/>
      <c r="GU399" s="58"/>
      <c r="GV399" s="58"/>
      <c r="GW399" s="58"/>
      <c r="GX399" s="58"/>
      <c r="GY399" s="58"/>
      <c r="GZ399" s="58"/>
      <c r="HA399" s="58"/>
      <c r="HB399" s="58"/>
      <c r="HC399" s="58"/>
      <c r="HD399" s="58"/>
      <c r="HE399" s="58"/>
      <c r="HF399" s="58"/>
      <c r="HG399" s="58"/>
      <c r="HH399" s="58"/>
      <c r="HI399" s="58"/>
      <c r="HJ399" s="58"/>
      <c r="HK399" s="58"/>
      <c r="HL399" s="58"/>
      <c r="HM399" s="58"/>
      <c r="HN399" s="58"/>
      <c r="HO399" s="58"/>
      <c r="HP399" s="58"/>
      <c r="HQ399" s="58"/>
      <c r="HR399" s="58"/>
      <c r="HS399" s="58"/>
      <c r="HT399" s="58"/>
      <c r="HU399" s="58"/>
      <c r="HV399" s="58"/>
      <c r="HW399" s="58"/>
      <c r="HX399" s="58"/>
      <c r="HY399" s="58"/>
      <c r="HZ399" s="58"/>
      <c r="IA399" s="58"/>
      <c r="IB399" s="58"/>
      <c r="IC399" s="58"/>
      <c r="ID399" s="58"/>
      <c r="IE399" s="58"/>
      <c r="IF399" s="58"/>
      <c r="IG399" s="58"/>
      <c r="IH399" s="58"/>
      <c r="II399" s="58"/>
      <c r="IJ399" s="58"/>
      <c r="IK399" s="58"/>
      <c r="IL399" s="58"/>
      <c r="IM399" s="58"/>
      <c r="IN399" s="58"/>
      <c r="IO399" s="58"/>
      <c r="IP399" s="58"/>
      <c r="IQ399" s="58"/>
      <c r="IR399" s="58"/>
      <c r="IS399" s="58"/>
      <c r="IT399" s="58"/>
      <c r="IU399" s="58"/>
    </row>
    <row r="400" spans="1:255" s="840" customFormat="1">
      <c r="A400" s="78" t="s">
        <v>537</v>
      </c>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c r="CB400" s="58"/>
      <c r="CC400" s="58"/>
      <c r="CD400" s="58"/>
      <c r="CE400" s="58"/>
      <c r="CF400" s="58"/>
      <c r="CG400" s="58"/>
      <c r="CH400" s="58"/>
      <c r="CI400" s="58"/>
      <c r="CJ400" s="58"/>
      <c r="CK400" s="58"/>
      <c r="CL400" s="58"/>
      <c r="CM400" s="58"/>
      <c r="CN400" s="58"/>
      <c r="CO400" s="58"/>
      <c r="CP400" s="58"/>
      <c r="CQ400" s="58"/>
      <c r="CR400" s="58"/>
      <c r="CS400" s="58"/>
      <c r="CT400" s="58"/>
      <c r="CU400" s="58"/>
      <c r="CV400" s="58"/>
      <c r="CW400" s="58"/>
      <c r="CX400" s="58"/>
      <c r="CY400" s="58"/>
      <c r="CZ400" s="58"/>
      <c r="DA400" s="58"/>
      <c r="DB400" s="58"/>
      <c r="DC400" s="58"/>
      <c r="DD400" s="58"/>
      <c r="DE400" s="58"/>
      <c r="DF400" s="58"/>
      <c r="DG400" s="58"/>
      <c r="DH400" s="58"/>
      <c r="DI400" s="58"/>
      <c r="DJ400" s="58"/>
      <c r="DK400" s="58"/>
      <c r="DL400" s="58"/>
      <c r="DM400" s="58"/>
      <c r="DN400" s="58"/>
      <c r="DO400" s="58"/>
      <c r="DP400" s="58"/>
      <c r="DQ400" s="58"/>
      <c r="DR400" s="58"/>
      <c r="DS400" s="58"/>
      <c r="DT400" s="58"/>
      <c r="DU400" s="58"/>
      <c r="DV400" s="58"/>
      <c r="DW400" s="58"/>
      <c r="DX400" s="58"/>
      <c r="DY400" s="58"/>
      <c r="DZ400" s="58"/>
      <c r="EA400" s="58"/>
      <c r="EB400" s="58"/>
      <c r="EC400" s="58"/>
      <c r="ED400" s="58"/>
      <c r="EE400" s="58"/>
      <c r="EF400" s="58"/>
      <c r="EG400" s="58"/>
      <c r="EH400" s="58"/>
      <c r="EI400" s="58"/>
      <c r="EJ400" s="58"/>
      <c r="EK400" s="58"/>
      <c r="EL400" s="58"/>
      <c r="EM400" s="58"/>
      <c r="EN400" s="58"/>
      <c r="EO400" s="58"/>
      <c r="EP400" s="58"/>
      <c r="EQ400" s="58"/>
      <c r="ER400" s="58"/>
      <c r="ES400" s="58"/>
      <c r="ET400" s="58"/>
      <c r="EU400" s="58"/>
      <c r="EV400" s="58"/>
      <c r="EW400" s="58"/>
      <c r="EX400" s="58"/>
      <c r="EY400" s="58"/>
      <c r="EZ400" s="58"/>
      <c r="FA400" s="58"/>
      <c r="FB400" s="58"/>
      <c r="FC400" s="58"/>
      <c r="FD400" s="58"/>
      <c r="FE400" s="58"/>
      <c r="FF400" s="58"/>
      <c r="FG400" s="58"/>
      <c r="FH400" s="58"/>
      <c r="FI400" s="58"/>
      <c r="FJ400" s="58"/>
      <c r="FK400" s="58"/>
      <c r="FL400" s="58"/>
      <c r="FM400" s="58"/>
      <c r="FN400" s="58"/>
      <c r="FO400" s="58"/>
      <c r="FP400" s="58"/>
      <c r="FQ400" s="58"/>
      <c r="FR400" s="58"/>
      <c r="FS400" s="58"/>
      <c r="FT400" s="58"/>
      <c r="FU400" s="58"/>
      <c r="FV400" s="58"/>
      <c r="FW400" s="58"/>
      <c r="FX400" s="58"/>
      <c r="FY400" s="58"/>
      <c r="FZ400" s="58"/>
      <c r="GA400" s="58"/>
      <c r="GB400" s="58"/>
      <c r="GC400" s="58"/>
      <c r="GD400" s="58"/>
      <c r="GE400" s="58"/>
      <c r="GF400" s="58"/>
      <c r="GG400" s="58"/>
      <c r="GH400" s="58"/>
      <c r="GI400" s="58"/>
      <c r="GJ400" s="58"/>
      <c r="GK400" s="58"/>
      <c r="GL400" s="58"/>
      <c r="GM400" s="58"/>
      <c r="GN400" s="58"/>
      <c r="GO400" s="58"/>
      <c r="GP400" s="58"/>
      <c r="GQ400" s="58"/>
      <c r="GR400" s="58"/>
      <c r="GS400" s="58"/>
      <c r="GT400" s="58"/>
      <c r="GU400" s="58"/>
      <c r="GV400" s="58"/>
      <c r="GW400" s="58"/>
      <c r="GX400" s="58"/>
      <c r="GY400" s="58"/>
      <c r="GZ400" s="58"/>
      <c r="HA400" s="58"/>
      <c r="HB400" s="58"/>
      <c r="HC400" s="58"/>
      <c r="HD400" s="58"/>
      <c r="HE400" s="58"/>
      <c r="HF400" s="58"/>
      <c r="HG400" s="58"/>
      <c r="HH400" s="58"/>
      <c r="HI400" s="58"/>
      <c r="HJ400" s="58"/>
      <c r="HK400" s="58"/>
      <c r="HL400" s="58"/>
      <c r="HM400" s="58"/>
      <c r="HN400" s="58"/>
      <c r="HO400" s="58"/>
      <c r="HP400" s="58"/>
      <c r="HQ400" s="58"/>
      <c r="HR400" s="58"/>
      <c r="HS400" s="58"/>
      <c r="HT400" s="58"/>
      <c r="HU400" s="58"/>
      <c r="HV400" s="58"/>
      <c r="HW400" s="58"/>
      <c r="HX400" s="58"/>
      <c r="HY400" s="58"/>
      <c r="HZ400" s="58"/>
      <c r="IA400" s="58"/>
      <c r="IB400" s="58"/>
      <c r="IC400" s="58"/>
      <c r="ID400" s="58"/>
      <c r="IE400" s="58"/>
      <c r="IF400" s="58"/>
      <c r="IG400" s="58"/>
      <c r="IH400" s="58"/>
      <c r="II400" s="58"/>
      <c r="IJ400" s="58"/>
      <c r="IK400" s="58"/>
      <c r="IL400" s="58"/>
      <c r="IM400" s="58"/>
      <c r="IN400" s="58"/>
      <c r="IO400" s="58"/>
      <c r="IP400" s="58"/>
      <c r="IQ400" s="58"/>
      <c r="IR400" s="58"/>
      <c r="IS400" s="58"/>
      <c r="IT400" s="58"/>
      <c r="IU400" s="58"/>
    </row>
    <row r="401" spans="1:255" s="840" customFormat="1">
      <c r="A401" s="78" t="s">
        <v>538</v>
      </c>
      <c r="B401" s="58">
        <v>1.0999999999999999E-2</v>
      </c>
      <c r="C401" s="58">
        <v>1.0999999999999999E-2</v>
      </c>
      <c r="D401" s="58">
        <v>1.2999999999999999E-2</v>
      </c>
      <c r="E401" s="58">
        <v>1.2999999999999999E-2</v>
      </c>
      <c r="F401" s="58">
        <v>1.2999999999999999E-2</v>
      </c>
      <c r="G401" s="58">
        <v>1.6E-2</v>
      </c>
      <c r="H401" s="58">
        <v>1.9E-2</v>
      </c>
      <c r="I401" s="58">
        <v>2.1999999999999999E-2</v>
      </c>
      <c r="J401" s="58">
        <v>2.4E-2</v>
      </c>
      <c r="K401" s="58">
        <v>2.7E-2</v>
      </c>
      <c r="L401" s="58">
        <v>2.7E-2</v>
      </c>
      <c r="M401" s="58">
        <v>2.8000000000000001E-2</v>
      </c>
      <c r="N401" s="58">
        <v>0.03</v>
      </c>
      <c r="O401" s="58">
        <v>3.2000000000000001E-2</v>
      </c>
      <c r="P401" s="58">
        <v>3.3000000000000002E-2</v>
      </c>
      <c r="Q401" s="58">
        <v>3.5999999999999997E-2</v>
      </c>
      <c r="R401" s="58">
        <v>0.04</v>
      </c>
      <c r="S401" s="58">
        <v>4.8000000000000001E-2</v>
      </c>
      <c r="T401" s="58">
        <v>5.5E-2</v>
      </c>
      <c r="U401" s="58">
        <v>4.2999999999999997E-2</v>
      </c>
      <c r="V401" s="58">
        <v>4.5999999999999999E-2</v>
      </c>
      <c r="W401" s="58">
        <v>4.4999999999999998E-2</v>
      </c>
      <c r="X401" s="58">
        <v>5.8000000000000003E-2</v>
      </c>
      <c r="Y401" s="58">
        <v>5.0999999999999997E-2</v>
      </c>
      <c r="Z401" s="58">
        <v>5.5E-2</v>
      </c>
      <c r="AA401" s="58">
        <v>6.4000000000000001E-2</v>
      </c>
      <c r="AB401" s="58">
        <v>6.3E-2</v>
      </c>
      <c r="AC401" s="58">
        <v>6.0999999999999999E-2</v>
      </c>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c r="CB401" s="58"/>
      <c r="CC401" s="58"/>
      <c r="CD401" s="58"/>
      <c r="CE401" s="58"/>
      <c r="CF401" s="58"/>
      <c r="CG401" s="58"/>
      <c r="CH401" s="58"/>
      <c r="CI401" s="58"/>
      <c r="CJ401" s="58"/>
      <c r="CK401" s="58"/>
      <c r="CL401" s="58"/>
      <c r="CM401" s="58"/>
      <c r="CN401" s="58"/>
      <c r="CO401" s="58"/>
      <c r="CP401" s="58"/>
      <c r="CQ401" s="58"/>
      <c r="CR401" s="58"/>
      <c r="CS401" s="58"/>
      <c r="CT401" s="58"/>
      <c r="CU401" s="58"/>
      <c r="CV401" s="58"/>
      <c r="CW401" s="58"/>
      <c r="CX401" s="58"/>
      <c r="CY401" s="58"/>
      <c r="CZ401" s="58"/>
      <c r="DA401" s="58"/>
      <c r="DB401" s="58"/>
      <c r="DC401" s="58"/>
      <c r="DD401" s="58"/>
      <c r="DE401" s="58"/>
      <c r="DF401" s="58"/>
      <c r="DG401" s="58"/>
      <c r="DH401" s="58"/>
      <c r="DI401" s="58"/>
      <c r="DJ401" s="58"/>
      <c r="DK401" s="58"/>
      <c r="DL401" s="58"/>
      <c r="DM401" s="58"/>
      <c r="DN401" s="58"/>
      <c r="DO401" s="58"/>
      <c r="DP401" s="58"/>
      <c r="DQ401" s="58"/>
      <c r="DR401" s="58"/>
      <c r="DS401" s="58"/>
      <c r="DT401" s="58"/>
      <c r="DU401" s="58"/>
      <c r="DV401" s="58"/>
      <c r="DW401" s="58"/>
      <c r="DX401" s="58"/>
      <c r="DY401" s="58"/>
      <c r="DZ401" s="58"/>
      <c r="EA401" s="58"/>
      <c r="EB401" s="58"/>
      <c r="EC401" s="58"/>
      <c r="ED401" s="58"/>
      <c r="EE401" s="58"/>
      <c r="EF401" s="58"/>
      <c r="EG401" s="58"/>
      <c r="EH401" s="58"/>
      <c r="EI401" s="58"/>
      <c r="EJ401" s="58"/>
      <c r="EK401" s="58"/>
      <c r="EL401" s="58"/>
      <c r="EM401" s="58"/>
      <c r="EN401" s="58"/>
      <c r="EO401" s="58"/>
      <c r="EP401" s="58"/>
      <c r="EQ401" s="58"/>
      <c r="ER401" s="58"/>
      <c r="ES401" s="58"/>
      <c r="ET401" s="58"/>
      <c r="EU401" s="58"/>
      <c r="EV401" s="58"/>
      <c r="EW401" s="58"/>
      <c r="EX401" s="58"/>
      <c r="EY401" s="58"/>
      <c r="EZ401" s="58"/>
      <c r="FA401" s="58"/>
      <c r="FB401" s="58"/>
      <c r="FC401" s="58"/>
      <c r="FD401" s="58"/>
      <c r="FE401" s="58"/>
      <c r="FF401" s="58"/>
      <c r="FG401" s="58"/>
      <c r="FH401" s="58"/>
      <c r="FI401" s="58"/>
      <c r="FJ401" s="58"/>
      <c r="FK401" s="58"/>
      <c r="FL401" s="58"/>
      <c r="FM401" s="58"/>
      <c r="FN401" s="58"/>
      <c r="FO401" s="58"/>
      <c r="FP401" s="58"/>
      <c r="FQ401" s="58"/>
      <c r="FR401" s="58"/>
      <c r="FS401" s="58"/>
      <c r="FT401" s="58"/>
      <c r="FU401" s="58"/>
      <c r="FV401" s="58"/>
      <c r="FW401" s="58"/>
      <c r="FX401" s="58"/>
      <c r="FY401" s="58"/>
      <c r="FZ401" s="58"/>
      <c r="GA401" s="58"/>
      <c r="GB401" s="58"/>
      <c r="GC401" s="58"/>
      <c r="GD401" s="58"/>
      <c r="GE401" s="58"/>
      <c r="GF401" s="58"/>
      <c r="GG401" s="58"/>
      <c r="GH401" s="58"/>
      <c r="GI401" s="58"/>
      <c r="GJ401" s="58"/>
      <c r="GK401" s="58"/>
      <c r="GL401" s="58"/>
      <c r="GM401" s="58"/>
      <c r="GN401" s="58"/>
      <c r="GO401" s="58"/>
      <c r="GP401" s="58"/>
      <c r="GQ401" s="58"/>
      <c r="GR401" s="58"/>
      <c r="GS401" s="58"/>
      <c r="GT401" s="58"/>
      <c r="GU401" s="58"/>
      <c r="GV401" s="58"/>
      <c r="GW401" s="58"/>
      <c r="GX401" s="58"/>
      <c r="GY401" s="58"/>
      <c r="GZ401" s="58"/>
      <c r="HA401" s="58"/>
      <c r="HB401" s="58"/>
      <c r="HC401" s="58"/>
      <c r="HD401" s="58"/>
      <c r="HE401" s="58"/>
      <c r="HF401" s="58"/>
      <c r="HG401" s="58"/>
      <c r="HH401" s="58"/>
      <c r="HI401" s="58"/>
      <c r="HJ401" s="58"/>
      <c r="HK401" s="58"/>
      <c r="HL401" s="58"/>
      <c r="HM401" s="58"/>
      <c r="HN401" s="58"/>
      <c r="HO401" s="58"/>
      <c r="HP401" s="58"/>
      <c r="HQ401" s="58"/>
      <c r="HR401" s="58"/>
      <c r="HS401" s="58"/>
      <c r="HT401" s="58"/>
      <c r="HU401" s="58"/>
      <c r="HV401" s="58"/>
      <c r="HW401" s="58"/>
      <c r="HX401" s="58"/>
      <c r="HY401" s="58"/>
      <c r="HZ401" s="58"/>
      <c r="IA401" s="58"/>
      <c r="IB401" s="58"/>
      <c r="IC401" s="58"/>
      <c r="ID401" s="58"/>
      <c r="IE401" s="58"/>
      <c r="IF401" s="58"/>
      <c r="IG401" s="58"/>
      <c r="IH401" s="58"/>
      <c r="II401" s="58"/>
      <c r="IJ401" s="58"/>
      <c r="IK401" s="58"/>
      <c r="IL401" s="58"/>
      <c r="IM401" s="58"/>
      <c r="IN401" s="58"/>
      <c r="IO401" s="58"/>
      <c r="IP401" s="58"/>
      <c r="IQ401" s="58"/>
      <c r="IR401" s="58"/>
      <c r="IS401" s="58"/>
      <c r="IT401" s="58"/>
      <c r="IU401" s="58"/>
    </row>
    <row r="402" spans="1:255" s="840" customFormat="1">
      <c r="A402" s="78" t="s">
        <v>539</v>
      </c>
      <c r="B402" s="58"/>
      <c r="C402" s="58"/>
      <c r="D402" s="58"/>
      <c r="E402" s="58"/>
      <c r="F402" s="58"/>
      <c r="G402" s="58"/>
      <c r="H402" s="58"/>
      <c r="I402" s="58"/>
      <c r="J402" s="58"/>
      <c r="K402" s="58"/>
      <c r="L402" s="58"/>
      <c r="M402" s="58"/>
      <c r="N402" s="58"/>
      <c r="O402" s="58"/>
      <c r="P402" s="58">
        <v>1.4E-2</v>
      </c>
      <c r="Q402" s="58">
        <v>1.7000000000000001E-2</v>
      </c>
      <c r="R402" s="58">
        <v>1.9E-2</v>
      </c>
      <c r="S402" s="58">
        <v>2.1000000000000001E-2</v>
      </c>
      <c r="T402" s="58">
        <v>2.1999999999999999E-2</v>
      </c>
      <c r="U402" s="58">
        <v>2.1000000000000001E-2</v>
      </c>
      <c r="V402" s="58">
        <v>2.1999999999999999E-2</v>
      </c>
      <c r="W402" s="58">
        <v>2.3E-2</v>
      </c>
      <c r="X402" s="58">
        <v>2.3E-2</v>
      </c>
      <c r="Y402" s="58">
        <v>2.4E-2</v>
      </c>
      <c r="Z402" s="58">
        <v>2.5000000000000001E-2</v>
      </c>
      <c r="AA402" s="58">
        <v>2.4E-2</v>
      </c>
      <c r="AB402" s="58">
        <v>2.5000000000000001E-2</v>
      </c>
      <c r="AC402" s="58">
        <v>2.4E-2</v>
      </c>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c r="CB402" s="58"/>
      <c r="CC402" s="58"/>
      <c r="CD402" s="58"/>
      <c r="CE402" s="58"/>
      <c r="CF402" s="58"/>
      <c r="CG402" s="58"/>
      <c r="CH402" s="58"/>
      <c r="CI402" s="58"/>
      <c r="CJ402" s="58"/>
      <c r="CK402" s="58"/>
      <c r="CL402" s="58"/>
      <c r="CM402" s="58"/>
      <c r="CN402" s="58"/>
      <c r="CO402" s="58"/>
      <c r="CP402" s="58"/>
      <c r="CQ402" s="58"/>
      <c r="CR402" s="58"/>
      <c r="CS402" s="58"/>
      <c r="CT402" s="58"/>
      <c r="CU402" s="58"/>
      <c r="CV402" s="58"/>
      <c r="CW402" s="58"/>
      <c r="CX402" s="58"/>
      <c r="CY402" s="58"/>
      <c r="CZ402" s="58"/>
      <c r="DA402" s="58"/>
      <c r="DB402" s="58"/>
      <c r="DC402" s="58"/>
      <c r="DD402" s="58"/>
      <c r="DE402" s="58"/>
      <c r="DF402" s="58"/>
      <c r="DG402" s="58"/>
      <c r="DH402" s="58"/>
      <c r="DI402" s="58"/>
      <c r="DJ402" s="58"/>
      <c r="DK402" s="58"/>
      <c r="DL402" s="58"/>
      <c r="DM402" s="58"/>
      <c r="DN402" s="58"/>
      <c r="DO402" s="58"/>
      <c r="DP402" s="58"/>
      <c r="DQ402" s="58"/>
      <c r="DR402" s="58"/>
      <c r="DS402" s="58"/>
      <c r="DT402" s="58"/>
      <c r="DU402" s="58"/>
      <c r="DV402" s="58"/>
      <c r="DW402" s="58"/>
      <c r="DX402" s="58"/>
      <c r="DY402" s="58"/>
      <c r="DZ402" s="58"/>
      <c r="EA402" s="58"/>
      <c r="EB402" s="58"/>
      <c r="EC402" s="58"/>
      <c r="ED402" s="58"/>
      <c r="EE402" s="58"/>
      <c r="EF402" s="58"/>
      <c r="EG402" s="58"/>
      <c r="EH402" s="58"/>
      <c r="EI402" s="58"/>
      <c r="EJ402" s="58"/>
      <c r="EK402" s="58"/>
      <c r="EL402" s="58"/>
      <c r="EM402" s="58"/>
      <c r="EN402" s="58"/>
      <c r="EO402" s="58"/>
      <c r="EP402" s="58"/>
      <c r="EQ402" s="58"/>
      <c r="ER402" s="58"/>
      <c r="ES402" s="58"/>
      <c r="ET402" s="58"/>
      <c r="EU402" s="58"/>
      <c r="EV402" s="58"/>
      <c r="EW402" s="58"/>
      <c r="EX402" s="58"/>
      <c r="EY402" s="58"/>
      <c r="EZ402" s="58"/>
      <c r="FA402" s="58"/>
      <c r="FB402" s="58"/>
      <c r="FC402" s="58"/>
      <c r="FD402" s="58"/>
      <c r="FE402" s="58"/>
      <c r="FF402" s="58"/>
      <c r="FG402" s="58"/>
      <c r="FH402" s="58"/>
      <c r="FI402" s="58"/>
      <c r="FJ402" s="58"/>
      <c r="FK402" s="58"/>
      <c r="FL402" s="58"/>
      <c r="FM402" s="58"/>
      <c r="FN402" s="58"/>
      <c r="FO402" s="58"/>
      <c r="FP402" s="58"/>
      <c r="FQ402" s="58"/>
      <c r="FR402" s="58"/>
      <c r="FS402" s="58"/>
      <c r="FT402" s="58"/>
      <c r="FU402" s="58"/>
      <c r="FV402" s="58"/>
      <c r="FW402" s="58"/>
      <c r="FX402" s="58"/>
      <c r="FY402" s="58"/>
      <c r="FZ402" s="58"/>
      <c r="GA402" s="58"/>
      <c r="GB402" s="58"/>
      <c r="GC402" s="58"/>
      <c r="GD402" s="58"/>
      <c r="GE402" s="58"/>
      <c r="GF402" s="58"/>
      <c r="GG402" s="58"/>
      <c r="GH402" s="58"/>
      <c r="GI402" s="58"/>
      <c r="GJ402" s="58"/>
      <c r="GK402" s="58"/>
      <c r="GL402" s="58"/>
      <c r="GM402" s="58"/>
      <c r="GN402" s="58"/>
      <c r="GO402" s="58"/>
      <c r="GP402" s="58"/>
      <c r="GQ402" s="58"/>
      <c r="GR402" s="58"/>
      <c r="GS402" s="58"/>
      <c r="GT402" s="58"/>
      <c r="GU402" s="58"/>
      <c r="GV402" s="58"/>
      <c r="GW402" s="58"/>
      <c r="GX402" s="58"/>
      <c r="GY402" s="58"/>
      <c r="GZ402" s="58"/>
      <c r="HA402" s="58"/>
      <c r="HB402" s="58"/>
      <c r="HC402" s="58"/>
      <c r="HD402" s="58"/>
      <c r="HE402" s="58"/>
      <c r="HF402" s="58"/>
      <c r="HG402" s="58"/>
      <c r="HH402" s="58"/>
      <c r="HI402" s="58"/>
      <c r="HJ402" s="58"/>
      <c r="HK402" s="58"/>
      <c r="HL402" s="58"/>
      <c r="HM402" s="58"/>
      <c r="HN402" s="58"/>
      <c r="HO402" s="58"/>
      <c r="HP402" s="58"/>
      <c r="HQ402" s="58"/>
      <c r="HR402" s="58"/>
      <c r="HS402" s="58"/>
      <c r="HT402" s="58"/>
      <c r="HU402" s="58"/>
      <c r="HV402" s="58"/>
      <c r="HW402" s="58"/>
      <c r="HX402" s="58"/>
      <c r="HY402" s="58"/>
      <c r="HZ402" s="58"/>
      <c r="IA402" s="58"/>
      <c r="IB402" s="58"/>
      <c r="IC402" s="58"/>
      <c r="ID402" s="58"/>
      <c r="IE402" s="58"/>
      <c r="IF402" s="58"/>
      <c r="IG402" s="58"/>
      <c r="IH402" s="58"/>
      <c r="II402" s="58"/>
      <c r="IJ402" s="58"/>
      <c r="IK402" s="58"/>
      <c r="IL402" s="58"/>
      <c r="IM402" s="58"/>
      <c r="IN402" s="58"/>
      <c r="IO402" s="58"/>
      <c r="IP402" s="58"/>
      <c r="IQ402" s="58"/>
      <c r="IR402" s="58"/>
      <c r="IS402" s="58"/>
      <c r="IT402" s="58"/>
      <c r="IU402" s="58"/>
    </row>
    <row r="403" spans="1:255" s="840" customFormat="1">
      <c r="A403" s="78" t="s">
        <v>540</v>
      </c>
      <c r="B403" s="58">
        <v>4.0000000000000001E-3</v>
      </c>
      <c r="C403" s="58">
        <v>4.0000000000000001E-3</v>
      </c>
      <c r="D403" s="58">
        <v>4.0000000000000001E-3</v>
      </c>
      <c r="E403" s="58">
        <v>5.0000000000000001E-3</v>
      </c>
      <c r="F403" s="58">
        <v>5.0000000000000001E-3</v>
      </c>
      <c r="G403" s="58">
        <v>6.0000000000000001E-3</v>
      </c>
      <c r="H403" s="58">
        <v>7.0000000000000001E-3</v>
      </c>
      <c r="I403" s="58">
        <v>8.0000000000000002E-3</v>
      </c>
      <c r="J403" s="58">
        <v>8.0000000000000002E-3</v>
      </c>
      <c r="K403" s="58">
        <v>8.9999999999999993E-3</v>
      </c>
      <c r="L403" s="58">
        <v>8.9999999999999993E-3</v>
      </c>
      <c r="M403" s="58">
        <v>0.01</v>
      </c>
      <c r="N403" s="58">
        <v>0.01</v>
      </c>
      <c r="O403" s="58">
        <v>1.0999999999999999E-2</v>
      </c>
      <c r="P403" s="58"/>
      <c r="Q403" s="58"/>
      <c r="R403" s="58"/>
      <c r="S403" s="58"/>
      <c r="T403" s="58"/>
      <c r="U403" s="58"/>
      <c r="V403" s="58"/>
      <c r="W403" s="58">
        <v>1E-3</v>
      </c>
      <c r="X403" s="58">
        <v>3.0000000000000001E-3</v>
      </c>
      <c r="Y403" s="58">
        <v>2E-3</v>
      </c>
      <c r="Z403" s="58">
        <v>2E-3</v>
      </c>
      <c r="AA403" s="58">
        <v>3.0000000000000001E-3</v>
      </c>
      <c r="AB403" s="58">
        <v>3.0000000000000001E-3</v>
      </c>
      <c r="AC403" s="58">
        <v>2E-3</v>
      </c>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8"/>
      <c r="CJ403" s="58"/>
      <c r="CK403" s="58"/>
      <c r="CL403" s="58"/>
      <c r="CM403" s="58"/>
      <c r="CN403" s="58"/>
      <c r="CO403" s="58"/>
      <c r="CP403" s="58"/>
      <c r="CQ403" s="58"/>
      <c r="CR403" s="58"/>
      <c r="CS403" s="58"/>
      <c r="CT403" s="58"/>
      <c r="CU403" s="58"/>
      <c r="CV403" s="58"/>
      <c r="CW403" s="58"/>
      <c r="CX403" s="58"/>
      <c r="CY403" s="58"/>
      <c r="CZ403" s="58"/>
      <c r="DA403" s="58"/>
      <c r="DB403" s="58"/>
      <c r="DC403" s="58"/>
      <c r="DD403" s="58"/>
      <c r="DE403" s="58"/>
      <c r="DF403" s="58"/>
      <c r="DG403" s="58"/>
      <c r="DH403" s="58"/>
      <c r="DI403" s="58"/>
      <c r="DJ403" s="58"/>
      <c r="DK403" s="58"/>
      <c r="DL403" s="58"/>
      <c r="DM403" s="58"/>
      <c r="DN403" s="58"/>
      <c r="DO403" s="58"/>
      <c r="DP403" s="58"/>
      <c r="DQ403" s="58"/>
      <c r="DR403" s="58"/>
      <c r="DS403" s="58"/>
      <c r="DT403" s="58"/>
      <c r="DU403" s="58"/>
      <c r="DV403" s="58"/>
      <c r="DW403" s="58"/>
      <c r="DX403" s="58"/>
      <c r="DY403" s="58"/>
      <c r="DZ403" s="58"/>
      <c r="EA403" s="58"/>
      <c r="EB403" s="58"/>
      <c r="EC403" s="58"/>
      <c r="ED403" s="58"/>
      <c r="EE403" s="58"/>
      <c r="EF403" s="58"/>
      <c r="EG403" s="58"/>
      <c r="EH403" s="58"/>
      <c r="EI403" s="58"/>
      <c r="EJ403" s="58"/>
      <c r="EK403" s="58"/>
      <c r="EL403" s="58"/>
      <c r="EM403" s="58"/>
      <c r="EN403" s="58"/>
      <c r="EO403" s="58"/>
      <c r="EP403" s="58"/>
      <c r="EQ403" s="58"/>
      <c r="ER403" s="58"/>
      <c r="ES403" s="58"/>
      <c r="ET403" s="58"/>
      <c r="EU403" s="58"/>
      <c r="EV403" s="58"/>
      <c r="EW403" s="58"/>
      <c r="EX403" s="58"/>
      <c r="EY403" s="58"/>
      <c r="EZ403" s="58"/>
      <c r="FA403" s="58"/>
      <c r="FB403" s="58"/>
      <c r="FC403" s="58"/>
      <c r="FD403" s="58"/>
      <c r="FE403" s="58"/>
      <c r="FF403" s="58"/>
      <c r="FG403" s="58"/>
      <c r="FH403" s="58"/>
      <c r="FI403" s="58"/>
      <c r="FJ403" s="58"/>
      <c r="FK403" s="58"/>
      <c r="FL403" s="58"/>
      <c r="FM403" s="58"/>
      <c r="FN403" s="58"/>
      <c r="FO403" s="58"/>
      <c r="FP403" s="58"/>
      <c r="FQ403" s="58"/>
      <c r="FR403" s="58"/>
      <c r="FS403" s="58"/>
      <c r="FT403" s="58"/>
      <c r="FU403" s="58"/>
      <c r="FV403" s="58"/>
      <c r="FW403" s="58"/>
      <c r="FX403" s="58"/>
      <c r="FY403" s="58"/>
      <c r="FZ403" s="58"/>
      <c r="GA403" s="58"/>
      <c r="GB403" s="58"/>
      <c r="GC403" s="58"/>
      <c r="GD403" s="58"/>
      <c r="GE403" s="58"/>
      <c r="GF403" s="58"/>
      <c r="GG403" s="58"/>
      <c r="GH403" s="58"/>
      <c r="GI403" s="58"/>
      <c r="GJ403" s="58"/>
      <c r="GK403" s="58"/>
      <c r="GL403" s="58"/>
      <c r="GM403" s="58"/>
      <c r="GN403" s="58"/>
      <c r="GO403" s="58"/>
      <c r="GP403" s="58"/>
      <c r="GQ403" s="58"/>
      <c r="GR403" s="58"/>
      <c r="GS403" s="58"/>
      <c r="GT403" s="58"/>
      <c r="GU403" s="58"/>
      <c r="GV403" s="58"/>
      <c r="GW403" s="58"/>
      <c r="GX403" s="58"/>
      <c r="GY403" s="58"/>
      <c r="GZ403" s="58"/>
      <c r="HA403" s="58"/>
      <c r="HB403" s="58"/>
      <c r="HC403" s="58"/>
      <c r="HD403" s="58"/>
      <c r="HE403" s="58"/>
      <c r="HF403" s="58"/>
      <c r="HG403" s="58"/>
      <c r="HH403" s="58"/>
      <c r="HI403" s="58"/>
      <c r="HJ403" s="58"/>
      <c r="HK403" s="58"/>
      <c r="HL403" s="58"/>
      <c r="HM403" s="58"/>
      <c r="HN403" s="58"/>
      <c r="HO403" s="58"/>
      <c r="HP403" s="58"/>
      <c r="HQ403" s="58"/>
      <c r="HR403" s="58"/>
      <c r="HS403" s="58"/>
      <c r="HT403" s="58"/>
      <c r="HU403" s="58"/>
      <c r="HV403" s="58"/>
      <c r="HW403" s="58"/>
      <c r="HX403" s="58"/>
      <c r="HY403" s="58"/>
      <c r="HZ403" s="58"/>
      <c r="IA403" s="58"/>
      <c r="IB403" s="58"/>
      <c r="IC403" s="58"/>
      <c r="ID403" s="58"/>
      <c r="IE403" s="58"/>
      <c r="IF403" s="58"/>
      <c r="IG403" s="58"/>
      <c r="IH403" s="58"/>
      <c r="II403" s="58"/>
      <c r="IJ403" s="58"/>
      <c r="IK403" s="58"/>
      <c r="IL403" s="58"/>
      <c r="IM403" s="58"/>
      <c r="IN403" s="58"/>
      <c r="IO403" s="58"/>
      <c r="IP403" s="58"/>
      <c r="IQ403" s="58"/>
      <c r="IR403" s="58"/>
      <c r="IS403" s="58"/>
      <c r="IT403" s="58"/>
      <c r="IU403" s="58"/>
    </row>
    <row r="404" spans="1:255" s="840" customFormat="1">
      <c r="A404" s="78" t="s">
        <v>541</v>
      </c>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8"/>
      <c r="CJ404" s="58"/>
      <c r="CK404" s="58"/>
      <c r="CL404" s="58"/>
      <c r="CM404" s="58"/>
      <c r="CN404" s="58"/>
      <c r="CO404" s="58"/>
      <c r="CP404" s="58"/>
      <c r="CQ404" s="58"/>
      <c r="CR404" s="58"/>
      <c r="CS404" s="58"/>
      <c r="CT404" s="58"/>
      <c r="CU404" s="58"/>
      <c r="CV404" s="58"/>
      <c r="CW404" s="58"/>
      <c r="CX404" s="58"/>
      <c r="CY404" s="58"/>
      <c r="CZ404" s="58"/>
      <c r="DA404" s="58"/>
      <c r="DB404" s="58"/>
      <c r="DC404" s="58"/>
      <c r="DD404" s="58"/>
      <c r="DE404" s="58"/>
      <c r="DF404" s="58"/>
      <c r="DG404" s="58"/>
      <c r="DH404" s="58"/>
      <c r="DI404" s="58"/>
      <c r="DJ404" s="58"/>
      <c r="DK404" s="58"/>
      <c r="DL404" s="58"/>
      <c r="DM404" s="58"/>
      <c r="DN404" s="58"/>
      <c r="DO404" s="58"/>
      <c r="DP404" s="58"/>
      <c r="DQ404" s="58"/>
      <c r="DR404" s="58"/>
      <c r="DS404" s="58"/>
      <c r="DT404" s="58"/>
      <c r="DU404" s="58"/>
      <c r="DV404" s="58"/>
      <c r="DW404" s="58"/>
      <c r="DX404" s="58"/>
      <c r="DY404" s="58"/>
      <c r="DZ404" s="58"/>
      <c r="EA404" s="58"/>
      <c r="EB404" s="58"/>
      <c r="EC404" s="58"/>
      <c r="ED404" s="58"/>
      <c r="EE404" s="58"/>
      <c r="EF404" s="58"/>
      <c r="EG404" s="58"/>
      <c r="EH404" s="58"/>
      <c r="EI404" s="58"/>
      <c r="EJ404" s="58"/>
      <c r="EK404" s="58"/>
      <c r="EL404" s="58"/>
      <c r="EM404" s="58"/>
      <c r="EN404" s="58"/>
      <c r="EO404" s="58"/>
      <c r="EP404" s="58"/>
      <c r="EQ404" s="58"/>
      <c r="ER404" s="58"/>
      <c r="ES404" s="58"/>
      <c r="ET404" s="58"/>
      <c r="EU404" s="58"/>
      <c r="EV404" s="58"/>
      <c r="EW404" s="58"/>
      <c r="EX404" s="58"/>
      <c r="EY404" s="58"/>
      <c r="EZ404" s="58"/>
      <c r="FA404" s="58"/>
      <c r="FB404" s="58"/>
      <c r="FC404" s="58"/>
      <c r="FD404" s="58"/>
      <c r="FE404" s="58"/>
      <c r="FF404" s="58"/>
      <c r="FG404" s="58"/>
      <c r="FH404" s="58"/>
      <c r="FI404" s="58"/>
      <c r="FJ404" s="58"/>
      <c r="FK404" s="58"/>
      <c r="FL404" s="58"/>
      <c r="FM404" s="58"/>
      <c r="FN404" s="58"/>
      <c r="FO404" s="58"/>
      <c r="FP404" s="58"/>
      <c r="FQ404" s="58"/>
      <c r="FR404" s="58"/>
      <c r="FS404" s="58"/>
      <c r="FT404" s="58"/>
      <c r="FU404" s="58"/>
      <c r="FV404" s="58"/>
      <c r="FW404" s="58"/>
      <c r="FX404" s="58"/>
      <c r="FY404" s="58"/>
      <c r="FZ404" s="58"/>
      <c r="GA404" s="58"/>
      <c r="GB404" s="58"/>
      <c r="GC404" s="58"/>
      <c r="GD404" s="58"/>
      <c r="GE404" s="58"/>
      <c r="GF404" s="58"/>
      <c r="GG404" s="58"/>
      <c r="GH404" s="58"/>
      <c r="GI404" s="58"/>
      <c r="GJ404" s="58"/>
      <c r="GK404" s="58"/>
      <c r="GL404" s="58"/>
      <c r="GM404" s="58"/>
      <c r="GN404" s="58"/>
      <c r="GO404" s="58"/>
      <c r="GP404" s="58"/>
      <c r="GQ404" s="58"/>
      <c r="GR404" s="58"/>
      <c r="GS404" s="58"/>
      <c r="GT404" s="58"/>
      <c r="GU404" s="58"/>
      <c r="GV404" s="58"/>
      <c r="GW404" s="58"/>
      <c r="GX404" s="58"/>
      <c r="GY404" s="58"/>
      <c r="GZ404" s="58"/>
      <c r="HA404" s="58"/>
      <c r="HB404" s="58"/>
      <c r="HC404" s="58"/>
      <c r="HD404" s="58"/>
      <c r="HE404" s="58"/>
      <c r="HF404" s="58"/>
      <c r="HG404" s="58"/>
      <c r="HH404" s="58"/>
      <c r="HI404" s="58"/>
      <c r="HJ404" s="58"/>
      <c r="HK404" s="58"/>
      <c r="HL404" s="58"/>
      <c r="HM404" s="58"/>
      <c r="HN404" s="58"/>
      <c r="HO404" s="58"/>
      <c r="HP404" s="58"/>
      <c r="HQ404" s="58"/>
      <c r="HR404" s="58"/>
      <c r="HS404" s="58"/>
      <c r="HT404" s="58"/>
      <c r="HU404" s="58"/>
      <c r="HV404" s="58"/>
      <c r="HW404" s="58"/>
      <c r="HX404" s="58"/>
      <c r="HY404" s="58"/>
      <c r="HZ404" s="58"/>
      <c r="IA404" s="58"/>
      <c r="IB404" s="58"/>
      <c r="IC404" s="58"/>
      <c r="ID404" s="58"/>
      <c r="IE404" s="58"/>
      <c r="IF404" s="58"/>
      <c r="IG404" s="58"/>
      <c r="IH404" s="58"/>
      <c r="II404" s="58"/>
      <c r="IJ404" s="58"/>
      <c r="IK404" s="58"/>
      <c r="IL404" s="58"/>
      <c r="IM404" s="58"/>
      <c r="IN404" s="58"/>
      <c r="IO404" s="58"/>
      <c r="IP404" s="58"/>
      <c r="IQ404" s="58"/>
      <c r="IR404" s="58"/>
      <c r="IS404" s="58"/>
      <c r="IT404" s="58"/>
      <c r="IU404" s="58"/>
    </row>
    <row r="405" spans="1:255" s="840" customFormat="1">
      <c r="A405" s="78" t="s">
        <v>542</v>
      </c>
      <c r="B405" s="58">
        <v>2E-3</v>
      </c>
      <c r="C405" s="58">
        <v>2E-3</v>
      </c>
      <c r="D405" s="58">
        <v>2E-3</v>
      </c>
      <c r="E405" s="58">
        <v>2E-3</v>
      </c>
      <c r="F405" s="58">
        <v>2E-3</v>
      </c>
      <c r="G405" s="58">
        <v>3.0000000000000001E-3</v>
      </c>
      <c r="H405" s="58">
        <v>3.0000000000000001E-3</v>
      </c>
      <c r="I405" s="58">
        <v>4.0000000000000001E-3</v>
      </c>
      <c r="J405" s="58">
        <v>4.0000000000000001E-3</v>
      </c>
      <c r="K405" s="58">
        <v>5.0000000000000001E-3</v>
      </c>
      <c r="L405" s="58">
        <v>5.0000000000000001E-3</v>
      </c>
      <c r="M405" s="58">
        <v>5.0000000000000001E-3</v>
      </c>
      <c r="N405" s="58">
        <v>7.0000000000000001E-3</v>
      </c>
      <c r="O405" s="58">
        <v>6.0000000000000001E-3</v>
      </c>
      <c r="P405" s="58">
        <v>1E-3</v>
      </c>
      <c r="Q405" s="58">
        <v>1E-3</v>
      </c>
      <c r="R405" s="58">
        <v>1E-3</v>
      </c>
      <c r="S405" s="58">
        <v>1E-3</v>
      </c>
      <c r="T405" s="58">
        <v>1E-3</v>
      </c>
      <c r="U405" s="58">
        <v>2E-3</v>
      </c>
      <c r="V405" s="58">
        <v>1E-3</v>
      </c>
      <c r="W405" s="58">
        <v>4.0000000000000001E-3</v>
      </c>
      <c r="X405" s="58">
        <v>4.0000000000000001E-3</v>
      </c>
      <c r="Y405" s="58">
        <v>3.0000000000000001E-3</v>
      </c>
      <c r="Z405" s="58">
        <v>2E-3</v>
      </c>
      <c r="AA405" s="58">
        <v>3.0000000000000001E-3</v>
      </c>
      <c r="AB405" s="58">
        <v>2E-3</v>
      </c>
      <c r="AC405" s="58">
        <v>3.0000000000000001E-3</v>
      </c>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8"/>
      <c r="CJ405" s="58"/>
      <c r="CK405" s="58"/>
      <c r="CL405" s="58"/>
      <c r="CM405" s="58"/>
      <c r="CN405" s="58"/>
      <c r="CO405" s="58"/>
      <c r="CP405" s="58"/>
      <c r="CQ405" s="58"/>
      <c r="CR405" s="58"/>
      <c r="CS405" s="58"/>
      <c r="CT405" s="58"/>
      <c r="CU405" s="58"/>
      <c r="CV405" s="58"/>
      <c r="CW405" s="58"/>
      <c r="CX405" s="58"/>
      <c r="CY405" s="58"/>
      <c r="CZ405" s="58"/>
      <c r="DA405" s="58"/>
      <c r="DB405" s="58"/>
      <c r="DC405" s="58"/>
      <c r="DD405" s="58"/>
      <c r="DE405" s="58"/>
      <c r="DF405" s="58"/>
      <c r="DG405" s="58"/>
      <c r="DH405" s="58"/>
      <c r="DI405" s="58"/>
      <c r="DJ405" s="58"/>
      <c r="DK405" s="58"/>
      <c r="DL405" s="58"/>
      <c r="DM405" s="58"/>
      <c r="DN405" s="58"/>
      <c r="DO405" s="58"/>
      <c r="DP405" s="58"/>
      <c r="DQ405" s="58"/>
      <c r="DR405" s="58"/>
      <c r="DS405" s="58"/>
      <c r="DT405" s="58"/>
      <c r="DU405" s="58"/>
      <c r="DV405" s="58"/>
      <c r="DW405" s="58"/>
      <c r="DX405" s="58"/>
      <c r="DY405" s="58"/>
      <c r="DZ405" s="58"/>
      <c r="EA405" s="58"/>
      <c r="EB405" s="58"/>
      <c r="EC405" s="58"/>
      <c r="ED405" s="58"/>
      <c r="EE405" s="58"/>
      <c r="EF405" s="58"/>
      <c r="EG405" s="58"/>
      <c r="EH405" s="58"/>
      <c r="EI405" s="58"/>
      <c r="EJ405" s="58"/>
      <c r="EK405" s="58"/>
      <c r="EL405" s="58"/>
      <c r="EM405" s="58"/>
      <c r="EN405" s="58"/>
      <c r="EO405" s="58"/>
      <c r="EP405" s="58"/>
      <c r="EQ405" s="58"/>
      <c r="ER405" s="58"/>
      <c r="ES405" s="58"/>
      <c r="ET405" s="58"/>
      <c r="EU405" s="58"/>
      <c r="EV405" s="58"/>
      <c r="EW405" s="58"/>
      <c r="EX405" s="58"/>
      <c r="EY405" s="58"/>
      <c r="EZ405" s="58"/>
      <c r="FA405" s="58"/>
      <c r="FB405" s="58"/>
      <c r="FC405" s="58"/>
      <c r="FD405" s="58"/>
      <c r="FE405" s="58"/>
      <c r="FF405" s="58"/>
      <c r="FG405" s="58"/>
      <c r="FH405" s="58"/>
      <c r="FI405" s="58"/>
      <c r="FJ405" s="58"/>
      <c r="FK405" s="58"/>
      <c r="FL405" s="58"/>
      <c r="FM405" s="58"/>
      <c r="FN405" s="58"/>
      <c r="FO405" s="58"/>
      <c r="FP405" s="58"/>
      <c r="FQ405" s="58"/>
      <c r="FR405" s="58"/>
      <c r="FS405" s="58"/>
      <c r="FT405" s="58"/>
      <c r="FU405" s="58"/>
      <c r="FV405" s="58"/>
      <c r="FW405" s="58"/>
      <c r="FX405" s="58"/>
      <c r="FY405" s="58"/>
      <c r="FZ405" s="58"/>
      <c r="GA405" s="58"/>
      <c r="GB405" s="58"/>
      <c r="GC405" s="58"/>
      <c r="GD405" s="58"/>
      <c r="GE405" s="58"/>
      <c r="GF405" s="58"/>
      <c r="GG405" s="58"/>
      <c r="GH405" s="58"/>
      <c r="GI405" s="58"/>
      <c r="GJ405" s="58"/>
      <c r="GK405" s="58"/>
      <c r="GL405" s="58"/>
      <c r="GM405" s="58"/>
      <c r="GN405" s="58"/>
      <c r="GO405" s="58"/>
      <c r="GP405" s="58"/>
      <c r="GQ405" s="58"/>
      <c r="GR405" s="58"/>
      <c r="GS405" s="58"/>
      <c r="GT405" s="58"/>
      <c r="GU405" s="58"/>
      <c r="GV405" s="58"/>
      <c r="GW405" s="58"/>
      <c r="GX405" s="58"/>
      <c r="GY405" s="58"/>
      <c r="GZ405" s="58"/>
      <c r="HA405" s="58"/>
      <c r="HB405" s="58"/>
      <c r="HC405" s="58"/>
      <c r="HD405" s="58"/>
      <c r="HE405" s="58"/>
      <c r="HF405" s="58"/>
      <c r="HG405" s="58"/>
      <c r="HH405" s="58"/>
      <c r="HI405" s="58"/>
      <c r="HJ405" s="58"/>
      <c r="HK405" s="58"/>
      <c r="HL405" s="58"/>
      <c r="HM405" s="58"/>
      <c r="HN405" s="58"/>
      <c r="HO405" s="58"/>
      <c r="HP405" s="58"/>
      <c r="HQ405" s="58"/>
      <c r="HR405" s="58"/>
      <c r="HS405" s="58"/>
      <c r="HT405" s="58"/>
      <c r="HU405" s="58"/>
      <c r="HV405" s="58"/>
      <c r="HW405" s="58"/>
      <c r="HX405" s="58"/>
      <c r="HY405" s="58"/>
      <c r="HZ405" s="58"/>
      <c r="IA405" s="58"/>
      <c r="IB405" s="58"/>
      <c r="IC405" s="58"/>
      <c r="ID405" s="58"/>
      <c r="IE405" s="58"/>
      <c r="IF405" s="58"/>
      <c r="IG405" s="58"/>
      <c r="IH405" s="58"/>
      <c r="II405" s="58"/>
      <c r="IJ405" s="58"/>
      <c r="IK405" s="58"/>
      <c r="IL405" s="58"/>
      <c r="IM405" s="58"/>
      <c r="IN405" s="58"/>
      <c r="IO405" s="58"/>
      <c r="IP405" s="58"/>
      <c r="IQ405" s="58"/>
      <c r="IR405" s="58"/>
      <c r="IS405" s="58"/>
      <c r="IT405" s="58"/>
      <c r="IU405" s="58"/>
    </row>
    <row r="406" spans="1:255" s="840" customFormat="1">
      <c r="A406" s="78" t="s">
        <v>543</v>
      </c>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c r="CB406" s="58"/>
      <c r="CC406" s="58"/>
      <c r="CD406" s="58"/>
      <c r="CE406" s="58"/>
      <c r="CF406" s="58"/>
      <c r="CG406" s="58"/>
      <c r="CH406" s="58"/>
      <c r="CI406" s="58"/>
      <c r="CJ406" s="58"/>
      <c r="CK406" s="58"/>
      <c r="CL406" s="58"/>
      <c r="CM406" s="58"/>
      <c r="CN406" s="58"/>
      <c r="CO406" s="58"/>
      <c r="CP406" s="58"/>
      <c r="CQ406" s="58"/>
      <c r="CR406" s="58"/>
      <c r="CS406" s="58"/>
      <c r="CT406" s="58"/>
      <c r="CU406" s="58"/>
      <c r="CV406" s="58"/>
      <c r="CW406" s="58"/>
      <c r="CX406" s="58"/>
      <c r="CY406" s="58"/>
      <c r="CZ406" s="58"/>
      <c r="DA406" s="58"/>
      <c r="DB406" s="58"/>
      <c r="DC406" s="58"/>
      <c r="DD406" s="58"/>
      <c r="DE406" s="58"/>
      <c r="DF406" s="58"/>
      <c r="DG406" s="58"/>
      <c r="DH406" s="58"/>
      <c r="DI406" s="58"/>
      <c r="DJ406" s="58"/>
      <c r="DK406" s="58"/>
      <c r="DL406" s="58"/>
      <c r="DM406" s="58"/>
      <c r="DN406" s="58"/>
      <c r="DO406" s="58"/>
      <c r="DP406" s="58"/>
      <c r="DQ406" s="58"/>
      <c r="DR406" s="58"/>
      <c r="DS406" s="58"/>
      <c r="DT406" s="58"/>
      <c r="DU406" s="58"/>
      <c r="DV406" s="58"/>
      <c r="DW406" s="58"/>
      <c r="DX406" s="58"/>
      <c r="DY406" s="58"/>
      <c r="DZ406" s="58"/>
      <c r="EA406" s="58"/>
      <c r="EB406" s="58"/>
      <c r="EC406" s="58"/>
      <c r="ED406" s="58"/>
      <c r="EE406" s="58"/>
      <c r="EF406" s="58"/>
      <c r="EG406" s="58"/>
      <c r="EH406" s="58"/>
      <c r="EI406" s="58"/>
      <c r="EJ406" s="58"/>
      <c r="EK406" s="58"/>
      <c r="EL406" s="58"/>
      <c r="EM406" s="58"/>
      <c r="EN406" s="58"/>
      <c r="EO406" s="58"/>
      <c r="EP406" s="58"/>
      <c r="EQ406" s="58"/>
      <c r="ER406" s="58"/>
      <c r="ES406" s="58"/>
      <c r="ET406" s="58"/>
      <c r="EU406" s="58"/>
      <c r="EV406" s="58"/>
      <c r="EW406" s="58"/>
      <c r="EX406" s="58"/>
      <c r="EY406" s="58"/>
      <c r="EZ406" s="58"/>
      <c r="FA406" s="58"/>
      <c r="FB406" s="58"/>
      <c r="FC406" s="58"/>
      <c r="FD406" s="58"/>
      <c r="FE406" s="58"/>
      <c r="FF406" s="58"/>
      <c r="FG406" s="58"/>
      <c r="FH406" s="58"/>
      <c r="FI406" s="58"/>
      <c r="FJ406" s="58"/>
      <c r="FK406" s="58"/>
      <c r="FL406" s="58"/>
      <c r="FM406" s="58"/>
      <c r="FN406" s="58"/>
      <c r="FO406" s="58"/>
      <c r="FP406" s="58"/>
      <c r="FQ406" s="58"/>
      <c r="FR406" s="58"/>
      <c r="FS406" s="58"/>
      <c r="FT406" s="58"/>
      <c r="FU406" s="58"/>
      <c r="FV406" s="58"/>
      <c r="FW406" s="58"/>
      <c r="FX406" s="58"/>
      <c r="FY406" s="58"/>
      <c r="FZ406" s="58"/>
      <c r="GA406" s="58"/>
      <c r="GB406" s="58"/>
      <c r="GC406" s="58"/>
      <c r="GD406" s="58"/>
      <c r="GE406" s="58"/>
      <c r="GF406" s="58"/>
      <c r="GG406" s="58"/>
      <c r="GH406" s="58"/>
      <c r="GI406" s="58"/>
      <c r="GJ406" s="58"/>
      <c r="GK406" s="58"/>
      <c r="GL406" s="58"/>
      <c r="GM406" s="58"/>
      <c r="GN406" s="58"/>
      <c r="GO406" s="58"/>
      <c r="GP406" s="58"/>
      <c r="GQ406" s="58"/>
      <c r="GR406" s="58"/>
      <c r="GS406" s="58"/>
      <c r="GT406" s="58"/>
      <c r="GU406" s="58"/>
      <c r="GV406" s="58"/>
      <c r="GW406" s="58"/>
      <c r="GX406" s="58"/>
      <c r="GY406" s="58"/>
      <c r="GZ406" s="58"/>
      <c r="HA406" s="58"/>
      <c r="HB406" s="58"/>
      <c r="HC406" s="58"/>
      <c r="HD406" s="58"/>
      <c r="HE406" s="58"/>
      <c r="HF406" s="58"/>
      <c r="HG406" s="58"/>
      <c r="HH406" s="58"/>
      <c r="HI406" s="58"/>
      <c r="HJ406" s="58"/>
      <c r="HK406" s="58"/>
      <c r="HL406" s="58"/>
      <c r="HM406" s="58"/>
      <c r="HN406" s="58"/>
      <c r="HO406" s="58"/>
      <c r="HP406" s="58"/>
      <c r="HQ406" s="58"/>
      <c r="HR406" s="58"/>
      <c r="HS406" s="58"/>
      <c r="HT406" s="58"/>
      <c r="HU406" s="58"/>
      <c r="HV406" s="58"/>
      <c r="HW406" s="58"/>
      <c r="HX406" s="58"/>
      <c r="HY406" s="58"/>
      <c r="HZ406" s="58"/>
      <c r="IA406" s="58"/>
      <c r="IB406" s="58"/>
      <c r="IC406" s="58"/>
      <c r="ID406" s="58"/>
      <c r="IE406" s="58"/>
      <c r="IF406" s="58"/>
      <c r="IG406" s="58"/>
      <c r="IH406" s="58"/>
      <c r="II406" s="58"/>
      <c r="IJ406" s="58"/>
      <c r="IK406" s="58"/>
      <c r="IL406" s="58"/>
      <c r="IM406" s="58"/>
      <c r="IN406" s="58"/>
      <c r="IO406" s="58"/>
      <c r="IP406" s="58"/>
      <c r="IQ406" s="58"/>
      <c r="IR406" s="58"/>
      <c r="IS406" s="58"/>
      <c r="IT406" s="58"/>
      <c r="IU406" s="58"/>
    </row>
    <row r="407" spans="1:255" s="840" customFormat="1">
      <c r="A407" s="78" t="s">
        <v>544</v>
      </c>
      <c r="B407" s="58">
        <v>1E-3</v>
      </c>
      <c r="C407" s="58">
        <v>1E-3</v>
      </c>
      <c r="D407" s="58">
        <v>1E-3</v>
      </c>
      <c r="E407" s="58">
        <v>1E-3</v>
      </c>
      <c r="F407" s="58">
        <v>1E-3</v>
      </c>
      <c r="G407" s="58">
        <v>1E-3</v>
      </c>
      <c r="H407" s="58">
        <v>1E-3</v>
      </c>
      <c r="I407" s="58">
        <v>2E-3</v>
      </c>
      <c r="J407" s="58">
        <v>2E-3</v>
      </c>
      <c r="K407" s="58">
        <v>2E-3</v>
      </c>
      <c r="L407" s="58">
        <v>2E-3</v>
      </c>
      <c r="M407" s="58">
        <v>2E-3</v>
      </c>
      <c r="N407" s="58">
        <v>1E-3</v>
      </c>
      <c r="O407" s="58">
        <v>1E-3</v>
      </c>
      <c r="P407" s="58"/>
      <c r="Q407" s="58"/>
      <c r="R407" s="58"/>
      <c r="S407" s="58"/>
      <c r="T407" s="58"/>
      <c r="U407" s="58"/>
      <c r="V407" s="58"/>
      <c r="W407" s="58"/>
      <c r="X407" s="58"/>
      <c r="Y407" s="58"/>
      <c r="Z407" s="58"/>
      <c r="AA407" s="58">
        <v>0</v>
      </c>
      <c r="AB407" s="58">
        <v>0</v>
      </c>
      <c r="AC407" s="58">
        <v>1E-3</v>
      </c>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c r="CB407" s="58"/>
      <c r="CC407" s="58"/>
      <c r="CD407" s="58"/>
      <c r="CE407" s="58"/>
      <c r="CF407" s="58"/>
      <c r="CG407" s="58"/>
      <c r="CH407" s="58"/>
      <c r="CI407" s="58"/>
      <c r="CJ407" s="58"/>
      <c r="CK407" s="58"/>
      <c r="CL407" s="58"/>
      <c r="CM407" s="58"/>
      <c r="CN407" s="58"/>
      <c r="CO407" s="58"/>
      <c r="CP407" s="58"/>
      <c r="CQ407" s="58"/>
      <c r="CR407" s="58"/>
      <c r="CS407" s="58"/>
      <c r="CT407" s="58"/>
      <c r="CU407" s="58"/>
      <c r="CV407" s="58"/>
      <c r="CW407" s="58"/>
      <c r="CX407" s="58"/>
      <c r="CY407" s="58"/>
      <c r="CZ407" s="58"/>
      <c r="DA407" s="58"/>
      <c r="DB407" s="58"/>
      <c r="DC407" s="58"/>
      <c r="DD407" s="58"/>
      <c r="DE407" s="58"/>
      <c r="DF407" s="58"/>
      <c r="DG407" s="58"/>
      <c r="DH407" s="58"/>
      <c r="DI407" s="58"/>
      <c r="DJ407" s="58"/>
      <c r="DK407" s="58"/>
      <c r="DL407" s="58"/>
      <c r="DM407" s="58"/>
      <c r="DN407" s="58"/>
      <c r="DO407" s="58"/>
      <c r="DP407" s="58"/>
      <c r="DQ407" s="58"/>
      <c r="DR407" s="58"/>
      <c r="DS407" s="58"/>
      <c r="DT407" s="58"/>
      <c r="DU407" s="58"/>
      <c r="DV407" s="58"/>
      <c r="DW407" s="58"/>
      <c r="DX407" s="58"/>
      <c r="DY407" s="58"/>
      <c r="DZ407" s="58"/>
      <c r="EA407" s="58"/>
      <c r="EB407" s="58"/>
      <c r="EC407" s="58"/>
      <c r="ED407" s="58"/>
      <c r="EE407" s="58"/>
      <c r="EF407" s="58"/>
      <c r="EG407" s="58"/>
      <c r="EH407" s="58"/>
      <c r="EI407" s="58"/>
      <c r="EJ407" s="58"/>
      <c r="EK407" s="58"/>
      <c r="EL407" s="58"/>
      <c r="EM407" s="58"/>
      <c r="EN407" s="58"/>
      <c r="EO407" s="58"/>
      <c r="EP407" s="58"/>
      <c r="EQ407" s="58"/>
      <c r="ER407" s="58"/>
      <c r="ES407" s="58"/>
      <c r="ET407" s="58"/>
      <c r="EU407" s="58"/>
      <c r="EV407" s="58"/>
      <c r="EW407" s="58"/>
      <c r="EX407" s="58"/>
      <c r="EY407" s="58"/>
      <c r="EZ407" s="58"/>
      <c r="FA407" s="58"/>
      <c r="FB407" s="58"/>
      <c r="FC407" s="58"/>
      <c r="FD407" s="58"/>
      <c r="FE407" s="58"/>
      <c r="FF407" s="58"/>
      <c r="FG407" s="58"/>
      <c r="FH407" s="58"/>
      <c r="FI407" s="58"/>
      <c r="FJ407" s="58"/>
      <c r="FK407" s="58"/>
      <c r="FL407" s="58"/>
      <c r="FM407" s="58"/>
      <c r="FN407" s="58"/>
      <c r="FO407" s="58"/>
      <c r="FP407" s="58"/>
      <c r="FQ407" s="58"/>
      <c r="FR407" s="58"/>
      <c r="FS407" s="58"/>
      <c r="FT407" s="58"/>
      <c r="FU407" s="58"/>
      <c r="FV407" s="58"/>
      <c r="FW407" s="58"/>
      <c r="FX407" s="58"/>
      <c r="FY407" s="58"/>
      <c r="FZ407" s="58"/>
      <c r="GA407" s="58"/>
      <c r="GB407" s="58"/>
      <c r="GC407" s="58"/>
      <c r="GD407" s="58"/>
      <c r="GE407" s="58"/>
      <c r="GF407" s="58"/>
      <c r="GG407" s="58"/>
      <c r="GH407" s="58"/>
      <c r="GI407" s="58"/>
      <c r="GJ407" s="58"/>
      <c r="GK407" s="58"/>
      <c r="GL407" s="58"/>
      <c r="GM407" s="58"/>
      <c r="GN407" s="58"/>
      <c r="GO407" s="58"/>
      <c r="GP407" s="58"/>
      <c r="GQ407" s="58"/>
      <c r="GR407" s="58"/>
      <c r="GS407" s="58"/>
      <c r="GT407" s="58"/>
      <c r="GU407" s="58"/>
      <c r="GV407" s="58"/>
      <c r="GW407" s="58"/>
      <c r="GX407" s="58"/>
      <c r="GY407" s="58"/>
      <c r="GZ407" s="58"/>
      <c r="HA407" s="58"/>
      <c r="HB407" s="58"/>
      <c r="HC407" s="58"/>
      <c r="HD407" s="58"/>
      <c r="HE407" s="58"/>
      <c r="HF407" s="58"/>
      <c r="HG407" s="58"/>
      <c r="HH407" s="58"/>
      <c r="HI407" s="58"/>
      <c r="HJ407" s="58"/>
      <c r="HK407" s="58"/>
      <c r="HL407" s="58"/>
      <c r="HM407" s="58"/>
      <c r="HN407" s="58"/>
      <c r="HO407" s="58"/>
      <c r="HP407" s="58"/>
      <c r="HQ407" s="58"/>
      <c r="HR407" s="58"/>
      <c r="HS407" s="58"/>
      <c r="HT407" s="58"/>
      <c r="HU407" s="58"/>
      <c r="HV407" s="58"/>
      <c r="HW407" s="58"/>
      <c r="HX407" s="58"/>
      <c r="HY407" s="58"/>
      <c r="HZ407" s="58"/>
      <c r="IA407" s="58"/>
      <c r="IB407" s="58"/>
      <c r="IC407" s="58"/>
      <c r="ID407" s="58"/>
      <c r="IE407" s="58"/>
      <c r="IF407" s="58"/>
      <c r="IG407" s="58"/>
      <c r="IH407" s="58"/>
      <c r="II407" s="58"/>
      <c r="IJ407" s="58"/>
      <c r="IK407" s="58"/>
      <c r="IL407" s="58"/>
      <c r="IM407" s="58"/>
      <c r="IN407" s="58"/>
      <c r="IO407" s="58"/>
      <c r="IP407" s="58"/>
      <c r="IQ407" s="58"/>
      <c r="IR407" s="58"/>
      <c r="IS407" s="58"/>
      <c r="IT407" s="58"/>
      <c r="IU407" s="58"/>
    </row>
    <row r="408" spans="1:255" s="840" customFormat="1">
      <c r="A408" s="78" t="s">
        <v>545</v>
      </c>
      <c r="B408" s="58">
        <v>4.0000000000000001E-3</v>
      </c>
      <c r="C408" s="58">
        <v>4.0000000000000001E-3</v>
      </c>
      <c r="D408" s="58">
        <v>6.0000000000000001E-3</v>
      </c>
      <c r="E408" s="58">
        <v>5.0000000000000001E-3</v>
      </c>
      <c r="F408" s="58">
        <v>5.0000000000000001E-3</v>
      </c>
      <c r="G408" s="58">
        <v>7.0000000000000001E-3</v>
      </c>
      <c r="H408" s="58">
        <v>8.0000000000000002E-3</v>
      </c>
      <c r="I408" s="58">
        <v>8.9999999999999993E-3</v>
      </c>
      <c r="J408" s="58">
        <v>0.01</v>
      </c>
      <c r="K408" s="58">
        <v>1.0999999999999999E-2</v>
      </c>
      <c r="L408" s="58">
        <v>1.0999999999999999E-2</v>
      </c>
      <c r="M408" s="58">
        <v>1.0999999999999999E-2</v>
      </c>
      <c r="N408" s="58">
        <v>1.2E-2</v>
      </c>
      <c r="O408" s="58">
        <v>1.4E-2</v>
      </c>
      <c r="P408" s="58"/>
      <c r="Q408" s="58"/>
      <c r="R408" s="58"/>
      <c r="S408" s="58">
        <v>8.0000000000000002E-3</v>
      </c>
      <c r="T408" s="58">
        <v>7.0000000000000001E-3</v>
      </c>
      <c r="U408" s="58">
        <v>5.0000000000000001E-3</v>
      </c>
      <c r="V408" s="58">
        <v>6.0000000000000001E-3</v>
      </c>
      <c r="W408" s="58">
        <v>4.0000000000000001E-3</v>
      </c>
      <c r="X408" s="58">
        <v>1.6E-2</v>
      </c>
      <c r="Y408" s="58">
        <v>1.2E-2</v>
      </c>
      <c r="Z408" s="58">
        <v>1.6E-2</v>
      </c>
      <c r="AA408" s="58">
        <v>2.3E-2</v>
      </c>
      <c r="AB408" s="58">
        <v>2.1000000000000001E-2</v>
      </c>
      <c r="AC408" s="58">
        <v>2.1999999999999999E-2</v>
      </c>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8"/>
      <c r="CJ408" s="58"/>
      <c r="CK408" s="58"/>
      <c r="CL408" s="58"/>
      <c r="CM408" s="58"/>
      <c r="CN408" s="58"/>
      <c r="CO408" s="58"/>
      <c r="CP408" s="58"/>
      <c r="CQ408" s="58"/>
      <c r="CR408" s="58"/>
      <c r="CS408" s="58"/>
      <c r="CT408" s="58"/>
      <c r="CU408" s="58"/>
      <c r="CV408" s="58"/>
      <c r="CW408" s="58"/>
      <c r="CX408" s="58"/>
      <c r="CY408" s="58"/>
      <c r="CZ408" s="58"/>
      <c r="DA408" s="58"/>
      <c r="DB408" s="58"/>
      <c r="DC408" s="58"/>
      <c r="DD408" s="58"/>
      <c r="DE408" s="58"/>
      <c r="DF408" s="58"/>
      <c r="DG408" s="58"/>
      <c r="DH408" s="58"/>
      <c r="DI408" s="58"/>
      <c r="DJ408" s="58"/>
      <c r="DK408" s="58"/>
      <c r="DL408" s="58"/>
      <c r="DM408" s="58"/>
      <c r="DN408" s="58"/>
      <c r="DO408" s="58"/>
      <c r="DP408" s="58"/>
      <c r="DQ408" s="58"/>
      <c r="DR408" s="58"/>
      <c r="DS408" s="58"/>
      <c r="DT408" s="58"/>
      <c r="DU408" s="58"/>
      <c r="DV408" s="58"/>
      <c r="DW408" s="58"/>
      <c r="DX408" s="58"/>
      <c r="DY408" s="58"/>
      <c r="DZ408" s="58"/>
      <c r="EA408" s="58"/>
      <c r="EB408" s="58"/>
      <c r="EC408" s="58"/>
      <c r="ED408" s="58"/>
      <c r="EE408" s="58"/>
      <c r="EF408" s="58"/>
      <c r="EG408" s="58"/>
      <c r="EH408" s="58"/>
      <c r="EI408" s="58"/>
      <c r="EJ408" s="58"/>
      <c r="EK408" s="58"/>
      <c r="EL408" s="58"/>
      <c r="EM408" s="58"/>
      <c r="EN408" s="58"/>
      <c r="EO408" s="58"/>
      <c r="EP408" s="58"/>
      <c r="EQ408" s="58"/>
      <c r="ER408" s="58"/>
      <c r="ES408" s="58"/>
      <c r="ET408" s="58"/>
      <c r="EU408" s="58"/>
      <c r="EV408" s="58"/>
      <c r="EW408" s="58"/>
      <c r="EX408" s="58"/>
      <c r="EY408" s="58"/>
      <c r="EZ408" s="58"/>
      <c r="FA408" s="58"/>
      <c r="FB408" s="58"/>
      <c r="FC408" s="58"/>
      <c r="FD408" s="58"/>
      <c r="FE408" s="58"/>
      <c r="FF408" s="58"/>
      <c r="FG408" s="58"/>
      <c r="FH408" s="58"/>
      <c r="FI408" s="58"/>
      <c r="FJ408" s="58"/>
      <c r="FK408" s="58"/>
      <c r="FL408" s="58"/>
      <c r="FM408" s="58"/>
      <c r="FN408" s="58"/>
      <c r="FO408" s="58"/>
      <c r="FP408" s="58"/>
      <c r="FQ408" s="58"/>
      <c r="FR408" s="58"/>
      <c r="FS408" s="58"/>
      <c r="FT408" s="58"/>
      <c r="FU408" s="58"/>
      <c r="FV408" s="58"/>
      <c r="FW408" s="58"/>
      <c r="FX408" s="58"/>
      <c r="FY408" s="58"/>
      <c r="FZ408" s="58"/>
      <c r="GA408" s="58"/>
      <c r="GB408" s="58"/>
      <c r="GC408" s="58"/>
      <c r="GD408" s="58"/>
      <c r="GE408" s="58"/>
      <c r="GF408" s="58"/>
      <c r="GG408" s="58"/>
      <c r="GH408" s="58"/>
      <c r="GI408" s="58"/>
      <c r="GJ408" s="58"/>
      <c r="GK408" s="58"/>
      <c r="GL408" s="58"/>
      <c r="GM408" s="58"/>
      <c r="GN408" s="58"/>
      <c r="GO408" s="58"/>
      <c r="GP408" s="58"/>
      <c r="GQ408" s="58"/>
      <c r="GR408" s="58"/>
      <c r="GS408" s="58"/>
      <c r="GT408" s="58"/>
      <c r="GU408" s="58"/>
      <c r="GV408" s="58"/>
      <c r="GW408" s="58"/>
      <c r="GX408" s="58"/>
      <c r="GY408" s="58"/>
      <c r="GZ408" s="58"/>
      <c r="HA408" s="58"/>
      <c r="HB408" s="58"/>
      <c r="HC408" s="58"/>
      <c r="HD408" s="58"/>
      <c r="HE408" s="58"/>
      <c r="HF408" s="58"/>
      <c r="HG408" s="58"/>
      <c r="HH408" s="58"/>
      <c r="HI408" s="58"/>
      <c r="HJ408" s="58"/>
      <c r="HK408" s="58"/>
      <c r="HL408" s="58"/>
      <c r="HM408" s="58"/>
      <c r="HN408" s="58"/>
      <c r="HO408" s="58"/>
      <c r="HP408" s="58"/>
      <c r="HQ408" s="58"/>
      <c r="HR408" s="58"/>
      <c r="HS408" s="58"/>
      <c r="HT408" s="58"/>
      <c r="HU408" s="58"/>
      <c r="HV408" s="58"/>
      <c r="HW408" s="58"/>
      <c r="HX408" s="58"/>
      <c r="HY408" s="58"/>
      <c r="HZ408" s="58"/>
      <c r="IA408" s="58"/>
      <c r="IB408" s="58"/>
      <c r="IC408" s="58"/>
      <c r="ID408" s="58"/>
      <c r="IE408" s="58"/>
      <c r="IF408" s="58"/>
      <c r="IG408" s="58"/>
      <c r="IH408" s="58"/>
      <c r="II408" s="58"/>
      <c r="IJ408" s="58"/>
      <c r="IK408" s="58"/>
      <c r="IL408" s="58"/>
      <c r="IM408" s="58"/>
      <c r="IN408" s="58"/>
      <c r="IO408" s="58"/>
      <c r="IP408" s="58"/>
      <c r="IQ408" s="58"/>
      <c r="IR408" s="58"/>
      <c r="IS408" s="58"/>
      <c r="IT408" s="58"/>
      <c r="IU408" s="58"/>
    </row>
    <row r="409" spans="1:255" s="840" customFormat="1">
      <c r="A409" s="78" t="s">
        <v>546</v>
      </c>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c r="CB409" s="58"/>
      <c r="CC409" s="58"/>
      <c r="CD409" s="58"/>
      <c r="CE409" s="58"/>
      <c r="CF409" s="58"/>
      <c r="CG409" s="58"/>
      <c r="CH409" s="58"/>
      <c r="CI409" s="58"/>
      <c r="CJ409" s="58"/>
      <c r="CK409" s="58"/>
      <c r="CL409" s="58"/>
      <c r="CM409" s="58"/>
      <c r="CN409" s="58"/>
      <c r="CO409" s="58"/>
      <c r="CP409" s="58"/>
      <c r="CQ409" s="58"/>
      <c r="CR409" s="58"/>
      <c r="CS409" s="58"/>
      <c r="CT409" s="58"/>
      <c r="CU409" s="58"/>
      <c r="CV409" s="58"/>
      <c r="CW409" s="58"/>
      <c r="CX409" s="58"/>
      <c r="CY409" s="58"/>
      <c r="CZ409" s="58"/>
      <c r="DA409" s="58"/>
      <c r="DB409" s="58"/>
      <c r="DC409" s="58"/>
      <c r="DD409" s="58"/>
      <c r="DE409" s="58"/>
      <c r="DF409" s="58"/>
      <c r="DG409" s="58"/>
      <c r="DH409" s="58"/>
      <c r="DI409" s="58"/>
      <c r="DJ409" s="58"/>
      <c r="DK409" s="58"/>
      <c r="DL409" s="58"/>
      <c r="DM409" s="58"/>
      <c r="DN409" s="58"/>
      <c r="DO409" s="58"/>
      <c r="DP409" s="58"/>
      <c r="DQ409" s="58"/>
      <c r="DR409" s="58"/>
      <c r="DS409" s="58"/>
      <c r="DT409" s="58"/>
      <c r="DU409" s="58"/>
      <c r="DV409" s="58"/>
      <c r="DW409" s="58"/>
      <c r="DX409" s="58"/>
      <c r="DY409" s="58"/>
      <c r="DZ409" s="58"/>
      <c r="EA409" s="58"/>
      <c r="EB409" s="58"/>
      <c r="EC409" s="58"/>
      <c r="ED409" s="58"/>
      <c r="EE409" s="58"/>
      <c r="EF409" s="58"/>
      <c r="EG409" s="58"/>
      <c r="EH409" s="58"/>
      <c r="EI409" s="58"/>
      <c r="EJ409" s="58"/>
      <c r="EK409" s="58"/>
      <c r="EL409" s="58"/>
      <c r="EM409" s="58"/>
      <c r="EN409" s="58"/>
      <c r="EO409" s="58"/>
      <c r="EP409" s="58"/>
      <c r="EQ409" s="58"/>
      <c r="ER409" s="58"/>
      <c r="ES409" s="58"/>
      <c r="ET409" s="58"/>
      <c r="EU409" s="58"/>
      <c r="EV409" s="58"/>
      <c r="EW409" s="58"/>
      <c r="EX409" s="58"/>
      <c r="EY409" s="58"/>
      <c r="EZ409" s="58"/>
      <c r="FA409" s="58"/>
      <c r="FB409" s="58"/>
      <c r="FC409" s="58"/>
      <c r="FD409" s="58"/>
      <c r="FE409" s="58"/>
      <c r="FF409" s="58"/>
      <c r="FG409" s="58"/>
      <c r="FH409" s="58"/>
      <c r="FI409" s="58"/>
      <c r="FJ409" s="58"/>
      <c r="FK409" s="58"/>
      <c r="FL409" s="58"/>
      <c r="FM409" s="58"/>
      <c r="FN409" s="58"/>
      <c r="FO409" s="58"/>
      <c r="FP409" s="58"/>
      <c r="FQ409" s="58"/>
      <c r="FR409" s="58"/>
      <c r="FS409" s="58"/>
      <c r="FT409" s="58"/>
      <c r="FU409" s="58"/>
      <c r="FV409" s="58"/>
      <c r="FW409" s="58"/>
      <c r="FX409" s="58"/>
      <c r="FY409" s="58"/>
      <c r="FZ409" s="58"/>
      <c r="GA409" s="58"/>
      <c r="GB409" s="58"/>
      <c r="GC409" s="58"/>
      <c r="GD409" s="58"/>
      <c r="GE409" s="58"/>
      <c r="GF409" s="58"/>
      <c r="GG409" s="58"/>
      <c r="GH409" s="58"/>
      <c r="GI409" s="58"/>
      <c r="GJ409" s="58"/>
      <c r="GK409" s="58"/>
      <c r="GL409" s="58"/>
      <c r="GM409" s="58"/>
      <c r="GN409" s="58"/>
      <c r="GO409" s="58"/>
      <c r="GP409" s="58"/>
      <c r="GQ409" s="58"/>
      <c r="GR409" s="58"/>
      <c r="GS409" s="58"/>
      <c r="GT409" s="58"/>
      <c r="GU409" s="58"/>
      <c r="GV409" s="58"/>
      <c r="GW409" s="58"/>
      <c r="GX409" s="58"/>
      <c r="GY409" s="58"/>
      <c r="GZ409" s="58"/>
      <c r="HA409" s="58"/>
      <c r="HB409" s="58"/>
      <c r="HC409" s="58"/>
      <c r="HD409" s="58"/>
      <c r="HE409" s="58"/>
      <c r="HF409" s="58"/>
      <c r="HG409" s="58"/>
      <c r="HH409" s="58"/>
      <c r="HI409" s="58"/>
      <c r="HJ409" s="58"/>
      <c r="HK409" s="58"/>
      <c r="HL409" s="58"/>
      <c r="HM409" s="58"/>
      <c r="HN409" s="58"/>
      <c r="HO409" s="58"/>
      <c r="HP409" s="58"/>
      <c r="HQ409" s="58"/>
      <c r="HR409" s="58"/>
      <c r="HS409" s="58"/>
      <c r="HT409" s="58"/>
      <c r="HU409" s="58"/>
      <c r="HV409" s="58"/>
      <c r="HW409" s="58"/>
      <c r="HX409" s="58"/>
      <c r="HY409" s="58"/>
      <c r="HZ409" s="58"/>
      <c r="IA409" s="58"/>
      <c r="IB409" s="58"/>
      <c r="IC409" s="58"/>
      <c r="ID409" s="58"/>
      <c r="IE409" s="58"/>
      <c r="IF409" s="58"/>
      <c r="IG409" s="58"/>
      <c r="IH409" s="58"/>
      <c r="II409" s="58"/>
      <c r="IJ409" s="58"/>
      <c r="IK409" s="58"/>
      <c r="IL409" s="58"/>
      <c r="IM409" s="58"/>
      <c r="IN409" s="58"/>
      <c r="IO409" s="58"/>
      <c r="IP409" s="58"/>
      <c r="IQ409" s="58"/>
      <c r="IR409" s="58"/>
      <c r="IS409" s="58"/>
      <c r="IT409" s="58"/>
      <c r="IU409" s="58"/>
    </row>
    <row r="410" spans="1:255" s="840" customFormat="1">
      <c r="A410" s="78" t="s">
        <v>547</v>
      </c>
      <c r="B410" s="58"/>
      <c r="C410" s="58"/>
      <c r="D410" s="58"/>
      <c r="E410" s="58"/>
      <c r="F410" s="58"/>
      <c r="G410" s="58"/>
      <c r="H410" s="58"/>
      <c r="I410" s="58"/>
      <c r="J410" s="58"/>
      <c r="K410" s="58"/>
      <c r="L410" s="58"/>
      <c r="M410" s="58"/>
      <c r="N410" s="58"/>
      <c r="O410" s="58"/>
      <c r="P410" s="58">
        <v>1.7999999999999999E-2</v>
      </c>
      <c r="Q410" s="58">
        <v>1.7000000000000001E-2</v>
      </c>
      <c r="R410" s="58">
        <v>1.9E-2</v>
      </c>
      <c r="S410" s="58">
        <v>1.7999999999999999E-2</v>
      </c>
      <c r="T410" s="58">
        <v>2.5000000000000001E-2</v>
      </c>
      <c r="U410" s="58">
        <v>1.6E-2</v>
      </c>
      <c r="V410" s="58">
        <v>1.7000000000000001E-2</v>
      </c>
      <c r="W410" s="58">
        <v>1.2E-2</v>
      </c>
      <c r="X410" s="58">
        <v>1.0999999999999999E-2</v>
      </c>
      <c r="Y410" s="58">
        <v>1.0999999999999999E-2</v>
      </c>
      <c r="Z410" s="58">
        <v>0.01</v>
      </c>
      <c r="AA410" s="58">
        <v>1.0999999999999999E-2</v>
      </c>
      <c r="AB410" s="58">
        <v>1.2E-2</v>
      </c>
      <c r="AC410" s="58">
        <v>8.9999999999999993E-3</v>
      </c>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8"/>
      <c r="CJ410" s="58"/>
      <c r="CK410" s="58"/>
      <c r="CL410" s="58"/>
      <c r="CM410" s="58"/>
      <c r="CN410" s="58"/>
      <c r="CO410" s="58"/>
      <c r="CP410" s="58"/>
      <c r="CQ410" s="58"/>
      <c r="CR410" s="58"/>
      <c r="CS410" s="58"/>
      <c r="CT410" s="58"/>
      <c r="CU410" s="58"/>
      <c r="CV410" s="58"/>
      <c r="CW410" s="58"/>
      <c r="CX410" s="58"/>
      <c r="CY410" s="58"/>
      <c r="CZ410" s="58"/>
      <c r="DA410" s="58"/>
      <c r="DB410" s="58"/>
      <c r="DC410" s="58"/>
      <c r="DD410" s="58"/>
      <c r="DE410" s="58"/>
      <c r="DF410" s="58"/>
      <c r="DG410" s="58"/>
      <c r="DH410" s="58"/>
      <c r="DI410" s="58"/>
      <c r="DJ410" s="58"/>
      <c r="DK410" s="58"/>
      <c r="DL410" s="58"/>
      <c r="DM410" s="58"/>
      <c r="DN410" s="58"/>
      <c r="DO410" s="58"/>
      <c r="DP410" s="58"/>
      <c r="DQ410" s="58"/>
      <c r="DR410" s="58"/>
      <c r="DS410" s="58"/>
      <c r="DT410" s="58"/>
      <c r="DU410" s="58"/>
      <c r="DV410" s="58"/>
      <c r="DW410" s="58"/>
      <c r="DX410" s="58"/>
      <c r="DY410" s="58"/>
      <c r="DZ410" s="58"/>
      <c r="EA410" s="58"/>
      <c r="EB410" s="58"/>
      <c r="EC410" s="58"/>
      <c r="ED410" s="58"/>
      <c r="EE410" s="58"/>
      <c r="EF410" s="58"/>
      <c r="EG410" s="58"/>
      <c r="EH410" s="58"/>
      <c r="EI410" s="58"/>
      <c r="EJ410" s="58"/>
      <c r="EK410" s="58"/>
      <c r="EL410" s="58"/>
      <c r="EM410" s="58"/>
      <c r="EN410" s="58"/>
      <c r="EO410" s="58"/>
      <c r="EP410" s="58"/>
      <c r="EQ410" s="58"/>
      <c r="ER410" s="58"/>
      <c r="ES410" s="58"/>
      <c r="ET410" s="58"/>
      <c r="EU410" s="58"/>
      <c r="EV410" s="58"/>
      <c r="EW410" s="58"/>
      <c r="EX410" s="58"/>
      <c r="EY410" s="58"/>
      <c r="EZ410" s="58"/>
      <c r="FA410" s="58"/>
      <c r="FB410" s="58"/>
      <c r="FC410" s="58"/>
      <c r="FD410" s="58"/>
      <c r="FE410" s="58"/>
      <c r="FF410" s="58"/>
      <c r="FG410" s="58"/>
      <c r="FH410" s="58"/>
      <c r="FI410" s="58"/>
      <c r="FJ410" s="58"/>
      <c r="FK410" s="58"/>
      <c r="FL410" s="58"/>
      <c r="FM410" s="58"/>
      <c r="FN410" s="58"/>
      <c r="FO410" s="58"/>
      <c r="FP410" s="58"/>
      <c r="FQ410" s="58"/>
      <c r="FR410" s="58"/>
      <c r="FS410" s="58"/>
      <c r="FT410" s="58"/>
      <c r="FU410" s="58"/>
      <c r="FV410" s="58"/>
      <c r="FW410" s="58"/>
      <c r="FX410" s="58"/>
      <c r="FY410" s="58"/>
      <c r="FZ410" s="58"/>
      <c r="GA410" s="58"/>
      <c r="GB410" s="58"/>
      <c r="GC410" s="58"/>
      <c r="GD410" s="58"/>
      <c r="GE410" s="58"/>
      <c r="GF410" s="58"/>
      <c r="GG410" s="58"/>
      <c r="GH410" s="58"/>
      <c r="GI410" s="58"/>
      <c r="GJ410" s="58"/>
      <c r="GK410" s="58"/>
      <c r="GL410" s="58"/>
      <c r="GM410" s="58"/>
      <c r="GN410" s="58"/>
      <c r="GO410" s="58"/>
      <c r="GP410" s="58"/>
      <c r="GQ410" s="58"/>
      <c r="GR410" s="58"/>
      <c r="GS410" s="58"/>
      <c r="GT410" s="58"/>
      <c r="GU410" s="58"/>
      <c r="GV410" s="58"/>
      <c r="GW410" s="58"/>
      <c r="GX410" s="58"/>
      <c r="GY410" s="58"/>
      <c r="GZ410" s="58"/>
      <c r="HA410" s="58"/>
      <c r="HB410" s="58"/>
      <c r="HC410" s="58"/>
      <c r="HD410" s="58"/>
      <c r="HE410" s="58"/>
      <c r="HF410" s="58"/>
      <c r="HG410" s="58"/>
      <c r="HH410" s="58"/>
      <c r="HI410" s="58"/>
      <c r="HJ410" s="58"/>
      <c r="HK410" s="58"/>
      <c r="HL410" s="58"/>
      <c r="HM410" s="58"/>
      <c r="HN410" s="58"/>
      <c r="HO410" s="58"/>
      <c r="HP410" s="58"/>
      <c r="HQ410" s="58"/>
      <c r="HR410" s="58"/>
      <c r="HS410" s="58"/>
      <c r="HT410" s="58"/>
      <c r="HU410" s="58"/>
      <c r="HV410" s="58"/>
      <c r="HW410" s="58"/>
      <c r="HX410" s="58"/>
      <c r="HY410" s="58"/>
      <c r="HZ410" s="58"/>
      <c r="IA410" s="58"/>
      <c r="IB410" s="58"/>
      <c r="IC410" s="58"/>
      <c r="ID410" s="58"/>
      <c r="IE410" s="58"/>
      <c r="IF410" s="58"/>
      <c r="IG410" s="58"/>
      <c r="IH410" s="58"/>
      <c r="II410" s="58"/>
      <c r="IJ410" s="58"/>
      <c r="IK410" s="58"/>
      <c r="IL410" s="58"/>
      <c r="IM410" s="58"/>
      <c r="IN410" s="58"/>
      <c r="IO410" s="58"/>
      <c r="IP410" s="58"/>
      <c r="IQ410" s="58"/>
      <c r="IR410" s="58"/>
      <c r="IS410" s="58"/>
      <c r="IT410" s="58"/>
      <c r="IU410" s="58"/>
    </row>
    <row r="411" spans="1:255" s="840" customFormat="1">
      <c r="A411" s="78" t="s">
        <v>112</v>
      </c>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c r="EK411" s="58"/>
      <c r="EL411" s="58"/>
      <c r="EM411" s="58"/>
      <c r="EN411" s="58"/>
      <c r="EO411" s="58"/>
      <c r="EP411" s="58"/>
      <c r="EQ411" s="58"/>
      <c r="ER411" s="58"/>
      <c r="ES411" s="58"/>
      <c r="ET411" s="58"/>
      <c r="EU411" s="58"/>
      <c r="EV411" s="58"/>
      <c r="EW411" s="58"/>
      <c r="EX411" s="58"/>
      <c r="EY411" s="58"/>
      <c r="EZ411" s="58"/>
      <c r="FA411" s="58"/>
      <c r="FB411" s="58"/>
      <c r="FC411" s="58"/>
      <c r="FD411" s="58"/>
      <c r="FE411" s="58"/>
      <c r="FF411" s="58"/>
      <c r="FG411" s="58"/>
      <c r="FH411" s="58"/>
      <c r="FI411" s="58"/>
      <c r="FJ411" s="58"/>
      <c r="FK411" s="58"/>
      <c r="FL411" s="58"/>
      <c r="FM411" s="58"/>
      <c r="FN411" s="58"/>
      <c r="FO411" s="58"/>
      <c r="FP411" s="58"/>
      <c r="FQ411" s="58"/>
      <c r="FR411" s="58"/>
      <c r="FS411" s="58"/>
      <c r="FT411" s="58"/>
      <c r="FU411" s="58"/>
      <c r="FV411" s="58"/>
      <c r="FW411" s="58"/>
      <c r="FX411" s="58"/>
      <c r="FY411" s="58"/>
      <c r="FZ411" s="58"/>
      <c r="GA411" s="58"/>
      <c r="GB411" s="58"/>
      <c r="GC411" s="58"/>
      <c r="GD411" s="58"/>
      <c r="GE411" s="58"/>
      <c r="GF411" s="58"/>
      <c r="GG411" s="58"/>
      <c r="GH411" s="58"/>
      <c r="GI411" s="58"/>
      <c r="GJ411" s="58"/>
      <c r="GK411" s="58"/>
      <c r="GL411" s="58"/>
      <c r="GM411" s="58"/>
      <c r="GN411" s="58"/>
      <c r="GO411" s="58"/>
      <c r="GP411" s="58"/>
      <c r="GQ411" s="58"/>
      <c r="GR411" s="58"/>
      <c r="GS411" s="58"/>
      <c r="GT411" s="58"/>
      <c r="GU411" s="58"/>
      <c r="GV411" s="58"/>
      <c r="GW411" s="58"/>
      <c r="GX411" s="58"/>
      <c r="GY411" s="58"/>
      <c r="GZ411" s="58"/>
      <c r="HA411" s="58"/>
      <c r="HB411" s="58"/>
      <c r="HC411" s="58"/>
      <c r="HD411" s="58"/>
      <c r="HE411" s="58"/>
      <c r="HF411" s="58"/>
      <c r="HG411" s="58"/>
      <c r="HH411" s="58"/>
      <c r="HI411" s="58"/>
      <c r="HJ411" s="58"/>
      <c r="HK411" s="58"/>
      <c r="HL411" s="58"/>
      <c r="HM411" s="58"/>
      <c r="HN411" s="58"/>
      <c r="HO411" s="58"/>
      <c r="HP411" s="58"/>
      <c r="HQ411" s="58"/>
      <c r="HR411" s="58"/>
      <c r="HS411" s="58"/>
      <c r="HT411" s="58"/>
      <c r="HU411" s="58"/>
      <c r="HV411" s="58"/>
      <c r="HW411" s="58"/>
      <c r="HX411" s="58"/>
      <c r="HY411" s="58"/>
      <c r="HZ411" s="58"/>
      <c r="IA411" s="58"/>
      <c r="IB411" s="58"/>
      <c r="IC411" s="58"/>
      <c r="ID411" s="58"/>
      <c r="IE411" s="58"/>
      <c r="IF411" s="58"/>
      <c r="IG411" s="58"/>
      <c r="IH411" s="58"/>
      <c r="II411" s="58"/>
      <c r="IJ411" s="58"/>
      <c r="IK411" s="58"/>
      <c r="IL411" s="58"/>
      <c r="IM411" s="58"/>
      <c r="IN411" s="58"/>
      <c r="IO411" s="58"/>
      <c r="IP411" s="58"/>
      <c r="IQ411" s="58"/>
      <c r="IR411" s="58"/>
      <c r="IS411" s="58"/>
      <c r="IT411" s="58"/>
      <c r="IU411" s="58"/>
    </row>
    <row r="412" spans="1:255" s="840" customFormat="1">
      <c r="A412" s="78" t="s">
        <v>549</v>
      </c>
      <c r="B412" s="58">
        <v>6.03</v>
      </c>
      <c r="C412" s="58">
        <v>6.3310000000000004</v>
      </c>
      <c r="D412" s="58">
        <v>5.7789999999999999</v>
      </c>
      <c r="E412" s="58">
        <v>5.202</v>
      </c>
      <c r="F412" s="58">
        <v>3.9550000000000001</v>
      </c>
      <c r="G412" s="58">
        <v>3.6629999999999998</v>
      </c>
      <c r="H412" s="58">
        <v>4.8</v>
      </c>
      <c r="I412" s="58">
        <v>4.319</v>
      </c>
      <c r="J412" s="58">
        <v>3.7959999999999998</v>
      </c>
      <c r="K412" s="58">
        <v>3.6880000000000002</v>
      </c>
      <c r="L412" s="58">
        <v>3.3319999999999999</v>
      </c>
      <c r="M412" s="58">
        <v>4.1189999999999998</v>
      </c>
      <c r="N412" s="58">
        <v>5.3140000000000001</v>
      </c>
      <c r="O412" s="58">
        <v>6.5629999999999997</v>
      </c>
      <c r="P412" s="58">
        <v>4.2679999999999998</v>
      </c>
      <c r="Q412" s="58">
        <v>2.931</v>
      </c>
      <c r="R412" s="58">
        <v>3.4630000000000001</v>
      </c>
      <c r="S412" s="58">
        <v>3.4119999999999999</v>
      </c>
      <c r="T412" s="58">
        <v>3.0510000000000002</v>
      </c>
      <c r="U412" s="58">
        <v>2.4540000000000002</v>
      </c>
      <c r="V412" s="58">
        <v>2.2370000000000001</v>
      </c>
      <c r="W412" s="58">
        <v>1.794</v>
      </c>
      <c r="X412" s="58">
        <v>1.361</v>
      </c>
      <c r="Y412" s="58">
        <v>1.47</v>
      </c>
      <c r="Z412" s="58">
        <v>1.496</v>
      </c>
      <c r="AA412" s="949">
        <v>1.262</v>
      </c>
      <c r="AB412" s="949">
        <v>1.1819999999999999</v>
      </c>
      <c r="AC412" s="949">
        <v>1.8939999999999999</v>
      </c>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8"/>
      <c r="CJ412" s="58"/>
      <c r="CK412" s="58"/>
      <c r="CL412" s="58"/>
      <c r="CM412" s="58"/>
      <c r="CN412" s="58"/>
      <c r="CO412" s="58"/>
      <c r="CP412" s="58"/>
      <c r="CQ412" s="58"/>
      <c r="CR412" s="58"/>
      <c r="CS412" s="58"/>
      <c r="CT412" s="58"/>
      <c r="CU412" s="58"/>
      <c r="CV412" s="58"/>
      <c r="CW412" s="58"/>
      <c r="CX412" s="58"/>
      <c r="CY412" s="58"/>
      <c r="CZ412" s="58"/>
      <c r="DA412" s="58"/>
      <c r="DB412" s="58"/>
      <c r="DC412" s="58"/>
      <c r="DD412" s="58"/>
      <c r="DE412" s="58"/>
      <c r="DF412" s="58"/>
      <c r="DG412" s="58"/>
      <c r="DH412" s="58"/>
      <c r="DI412" s="58"/>
      <c r="DJ412" s="58"/>
      <c r="DK412" s="58"/>
      <c r="DL412" s="58"/>
      <c r="DM412" s="58"/>
      <c r="DN412" s="58"/>
      <c r="DO412" s="58"/>
      <c r="DP412" s="58"/>
      <c r="DQ412" s="58"/>
      <c r="DR412" s="58"/>
      <c r="DS412" s="58"/>
      <c r="DT412" s="58"/>
      <c r="DU412" s="58"/>
      <c r="DV412" s="58"/>
      <c r="DW412" s="58"/>
      <c r="DX412" s="58"/>
      <c r="DY412" s="58"/>
      <c r="DZ412" s="58"/>
      <c r="EA412" s="58"/>
      <c r="EB412" s="58"/>
      <c r="EC412" s="58"/>
      <c r="ED412" s="58"/>
      <c r="EE412" s="58"/>
      <c r="EF412" s="58"/>
      <c r="EG412" s="58"/>
      <c r="EH412" s="58"/>
      <c r="EI412" s="58"/>
      <c r="EJ412" s="58"/>
      <c r="EK412" s="58"/>
      <c r="EL412" s="58"/>
      <c r="EM412" s="58"/>
      <c r="EN412" s="58"/>
      <c r="EO412" s="58"/>
      <c r="EP412" s="58"/>
      <c r="EQ412" s="58"/>
      <c r="ER412" s="58"/>
      <c r="ES412" s="58"/>
      <c r="ET412" s="58"/>
      <c r="EU412" s="58"/>
      <c r="EV412" s="58"/>
      <c r="EW412" s="58"/>
      <c r="EX412" s="58"/>
      <c r="EY412" s="58"/>
      <c r="EZ412" s="58"/>
      <c r="FA412" s="58"/>
      <c r="FB412" s="58"/>
      <c r="FC412" s="58"/>
      <c r="FD412" s="58"/>
      <c r="FE412" s="58"/>
      <c r="FF412" s="58"/>
      <c r="FG412" s="58"/>
      <c r="FH412" s="58"/>
      <c r="FI412" s="58"/>
      <c r="FJ412" s="58"/>
      <c r="FK412" s="58"/>
      <c r="FL412" s="58"/>
      <c r="FM412" s="58"/>
      <c r="FN412" s="58"/>
      <c r="FO412" s="58"/>
      <c r="FP412" s="58"/>
      <c r="FQ412" s="58"/>
      <c r="FR412" s="58"/>
      <c r="FS412" s="58"/>
      <c r="FT412" s="58"/>
      <c r="FU412" s="58"/>
      <c r="FV412" s="58"/>
      <c r="FW412" s="58"/>
      <c r="FX412" s="58"/>
      <c r="FY412" s="58"/>
      <c r="FZ412" s="58"/>
      <c r="GA412" s="58"/>
      <c r="GB412" s="58"/>
      <c r="GC412" s="58"/>
      <c r="GD412" s="58"/>
      <c r="GE412" s="58"/>
      <c r="GF412" s="58"/>
      <c r="GG412" s="58"/>
      <c r="GH412" s="58"/>
      <c r="GI412" s="58"/>
      <c r="GJ412" s="58"/>
      <c r="GK412" s="58"/>
      <c r="GL412" s="58"/>
      <c r="GM412" s="58"/>
      <c r="GN412" s="58"/>
      <c r="GO412" s="58"/>
      <c r="GP412" s="58"/>
      <c r="GQ412" s="58"/>
      <c r="GR412" s="58"/>
      <c r="GS412" s="58"/>
      <c r="GT412" s="58"/>
      <c r="GU412" s="58"/>
      <c r="GV412" s="58"/>
      <c r="GW412" s="58"/>
      <c r="GX412" s="58"/>
      <c r="GY412" s="58"/>
      <c r="GZ412" s="58"/>
      <c r="HA412" s="58"/>
      <c r="HB412" s="58"/>
      <c r="HC412" s="58"/>
      <c r="HD412" s="58"/>
      <c r="HE412" s="58"/>
      <c r="HF412" s="58"/>
      <c r="HG412" s="58"/>
      <c r="HH412" s="58"/>
      <c r="HI412" s="58"/>
      <c r="HJ412" s="58"/>
      <c r="HK412" s="58"/>
      <c r="HL412" s="58"/>
      <c r="HM412" s="58"/>
      <c r="HN412" s="58"/>
      <c r="HO412" s="58"/>
      <c r="HP412" s="58"/>
      <c r="HQ412" s="58"/>
      <c r="HR412" s="58"/>
      <c r="HS412" s="58"/>
      <c r="HT412" s="58"/>
      <c r="HU412" s="58"/>
      <c r="HV412" s="58"/>
      <c r="HW412" s="58"/>
      <c r="HX412" s="58"/>
      <c r="HY412" s="58"/>
      <c r="HZ412" s="58"/>
      <c r="IA412" s="58"/>
      <c r="IB412" s="58"/>
      <c r="IC412" s="58"/>
      <c r="ID412" s="58"/>
      <c r="IE412" s="58"/>
      <c r="IF412" s="58"/>
      <c r="IG412" s="58"/>
      <c r="IH412" s="58"/>
      <c r="II412" s="58"/>
      <c r="IJ412" s="58"/>
      <c r="IK412" s="58"/>
      <c r="IL412" s="58"/>
      <c r="IM412" s="58"/>
      <c r="IN412" s="58"/>
      <c r="IO412" s="58"/>
      <c r="IP412" s="58"/>
      <c r="IQ412" s="58"/>
      <c r="IR412" s="58"/>
      <c r="IS412" s="58"/>
      <c r="IT412" s="58"/>
      <c r="IU412" s="58"/>
    </row>
    <row r="413" spans="1:255" s="840" customFormat="1">
      <c r="A413" s="78" t="s">
        <v>469</v>
      </c>
      <c r="B413" s="58">
        <v>5.8710000000000004</v>
      </c>
      <c r="C413" s="58">
        <v>6.1669999999999998</v>
      </c>
      <c r="D413" s="58">
        <v>5.6390000000000002</v>
      </c>
      <c r="E413" s="58">
        <v>5.0670000000000002</v>
      </c>
      <c r="F413" s="58">
        <v>3.8439999999999999</v>
      </c>
      <c r="G413" s="58">
        <v>3.5649999999999999</v>
      </c>
      <c r="H413" s="58">
        <v>4.6959999999999997</v>
      </c>
      <c r="I413" s="58">
        <v>4.2190000000000003</v>
      </c>
      <c r="J413" s="58">
        <v>3.702</v>
      </c>
      <c r="K413" s="58">
        <v>3.5619999999999998</v>
      </c>
      <c r="L413" s="58">
        <v>3.2450000000000001</v>
      </c>
      <c r="M413" s="58">
        <v>4.0090000000000003</v>
      </c>
      <c r="N413" s="58">
        <v>5.1719999999999997</v>
      </c>
      <c r="O413" s="58">
        <v>6.3760000000000003</v>
      </c>
      <c r="P413" s="58">
        <v>4.1559999999999997</v>
      </c>
      <c r="Q413" s="58">
        <v>2.8149999999999999</v>
      </c>
      <c r="R413" s="58">
        <v>3.34</v>
      </c>
      <c r="S413" s="58">
        <v>3.2810000000000001</v>
      </c>
      <c r="T413" s="58">
        <v>2.93</v>
      </c>
      <c r="U413" s="58">
        <v>2.3319999999999999</v>
      </c>
      <c r="V413" s="58">
        <v>2.1139999999999999</v>
      </c>
      <c r="W413" s="58">
        <v>1.6659999999999999</v>
      </c>
      <c r="X413" s="58">
        <v>1.228</v>
      </c>
      <c r="Y413" s="58">
        <v>1.3260000000000001</v>
      </c>
      <c r="Z413" s="58">
        <v>1.343</v>
      </c>
      <c r="AA413" s="949">
        <v>1.1040000000000001</v>
      </c>
      <c r="AB413" s="949">
        <v>1.0269999999999999</v>
      </c>
      <c r="AC413" s="949">
        <v>1.7230000000000001</v>
      </c>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c r="CM413" s="58"/>
      <c r="CN413" s="58"/>
      <c r="CO413" s="58"/>
      <c r="CP413" s="58"/>
      <c r="CQ413" s="58"/>
      <c r="CR413" s="58"/>
      <c r="CS413" s="58"/>
      <c r="CT413" s="58"/>
      <c r="CU413" s="58"/>
      <c r="CV413" s="58"/>
      <c r="CW413" s="58"/>
      <c r="CX413" s="58"/>
      <c r="CY413" s="58"/>
      <c r="CZ413" s="58"/>
      <c r="DA413" s="58"/>
      <c r="DB413" s="58"/>
      <c r="DC413" s="58"/>
      <c r="DD413" s="58"/>
      <c r="DE413" s="58"/>
      <c r="DF413" s="58"/>
      <c r="DG413" s="58"/>
      <c r="DH413" s="58"/>
      <c r="DI413" s="58"/>
      <c r="DJ413" s="58"/>
      <c r="DK413" s="58"/>
      <c r="DL413" s="58"/>
      <c r="DM413" s="58"/>
      <c r="DN413" s="58"/>
      <c r="DO413" s="58"/>
      <c r="DP413" s="58"/>
      <c r="DQ413" s="58"/>
      <c r="DR413" s="58"/>
      <c r="DS413" s="58"/>
      <c r="DT413" s="58"/>
      <c r="DU413" s="58"/>
      <c r="DV413" s="58"/>
      <c r="DW413" s="58"/>
      <c r="DX413" s="58"/>
      <c r="DY413" s="58"/>
      <c r="DZ413" s="58"/>
      <c r="EA413" s="58"/>
      <c r="EB413" s="58"/>
      <c r="EC413" s="58"/>
      <c r="ED413" s="58"/>
      <c r="EE413" s="58"/>
      <c r="EF413" s="58"/>
      <c r="EG413" s="58"/>
      <c r="EH413" s="58"/>
      <c r="EI413" s="58"/>
      <c r="EJ413" s="58"/>
      <c r="EK413" s="58"/>
      <c r="EL413" s="58"/>
      <c r="EM413" s="58"/>
      <c r="EN413" s="58"/>
      <c r="EO413" s="58"/>
      <c r="EP413" s="58"/>
      <c r="EQ413" s="58"/>
      <c r="ER413" s="58"/>
      <c r="ES413" s="58"/>
      <c r="ET413" s="58"/>
      <c r="EU413" s="58"/>
      <c r="EV413" s="58"/>
      <c r="EW413" s="58"/>
      <c r="EX413" s="58"/>
      <c r="EY413" s="58"/>
      <c r="EZ413" s="58"/>
      <c r="FA413" s="58"/>
      <c r="FB413" s="58"/>
      <c r="FC413" s="58"/>
      <c r="FD413" s="58"/>
      <c r="FE413" s="58"/>
      <c r="FF413" s="58"/>
      <c r="FG413" s="58"/>
      <c r="FH413" s="58"/>
      <c r="FI413" s="58"/>
      <c r="FJ413" s="58"/>
      <c r="FK413" s="58"/>
      <c r="FL413" s="58"/>
      <c r="FM413" s="58"/>
      <c r="FN413" s="58"/>
      <c r="FO413" s="58"/>
      <c r="FP413" s="58"/>
      <c r="FQ413" s="58"/>
      <c r="FR413" s="58"/>
      <c r="FS413" s="58"/>
      <c r="FT413" s="58"/>
      <c r="FU413" s="58"/>
      <c r="FV413" s="58"/>
      <c r="FW413" s="58"/>
      <c r="FX413" s="58"/>
      <c r="FY413" s="58"/>
      <c r="FZ413" s="58"/>
      <c r="GA413" s="58"/>
      <c r="GB413" s="58"/>
      <c r="GC413" s="58"/>
      <c r="GD413" s="58"/>
      <c r="GE413" s="58"/>
      <c r="GF413" s="58"/>
      <c r="GG413" s="58"/>
      <c r="GH413" s="58"/>
      <c r="GI413" s="58"/>
      <c r="GJ413" s="58"/>
      <c r="GK413" s="58"/>
      <c r="GL413" s="58"/>
      <c r="GM413" s="58"/>
      <c r="GN413" s="58"/>
      <c r="GO413" s="58"/>
      <c r="GP413" s="58"/>
      <c r="GQ413" s="58"/>
      <c r="GR413" s="58"/>
      <c r="GS413" s="58"/>
      <c r="GT413" s="58"/>
      <c r="GU413" s="58"/>
      <c r="GV413" s="58"/>
      <c r="GW413" s="58"/>
      <c r="GX413" s="58"/>
      <c r="GY413" s="58"/>
      <c r="GZ413" s="58"/>
      <c r="HA413" s="58"/>
      <c r="HB413" s="58"/>
      <c r="HC413" s="58"/>
      <c r="HD413" s="58"/>
      <c r="HE413" s="58"/>
      <c r="HF413" s="58"/>
      <c r="HG413" s="58"/>
      <c r="HH413" s="58"/>
      <c r="HI413" s="58"/>
      <c r="HJ413" s="58"/>
      <c r="HK413" s="58"/>
      <c r="HL413" s="58"/>
      <c r="HM413" s="58"/>
      <c r="HN413" s="58"/>
      <c r="HO413" s="58"/>
      <c r="HP413" s="58"/>
      <c r="HQ413" s="58"/>
      <c r="HR413" s="58"/>
      <c r="HS413" s="58"/>
      <c r="HT413" s="58"/>
      <c r="HU413" s="58"/>
      <c r="HV413" s="58"/>
      <c r="HW413" s="58"/>
      <c r="HX413" s="58"/>
      <c r="HY413" s="58"/>
      <c r="HZ413" s="58"/>
      <c r="IA413" s="58"/>
      <c r="IB413" s="58"/>
      <c r="IC413" s="58"/>
      <c r="ID413" s="58"/>
      <c r="IE413" s="58"/>
      <c r="IF413" s="58"/>
      <c r="IG413" s="58"/>
      <c r="IH413" s="58"/>
      <c r="II413" s="58"/>
      <c r="IJ413" s="58"/>
      <c r="IK413" s="58"/>
      <c r="IL413" s="58"/>
      <c r="IM413" s="58"/>
      <c r="IN413" s="58"/>
      <c r="IO413" s="58"/>
      <c r="IP413" s="58"/>
      <c r="IQ413" s="58"/>
      <c r="IR413" s="58"/>
      <c r="IS413" s="58"/>
      <c r="IT413" s="58"/>
      <c r="IU413" s="58"/>
    </row>
    <row r="414" spans="1:255" s="840" customFormat="1">
      <c r="A414" s="78" t="s">
        <v>470</v>
      </c>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949"/>
      <c r="AB414" s="949"/>
      <c r="AC414" s="949"/>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c r="CB414" s="58"/>
      <c r="CC414" s="58"/>
      <c r="CD414" s="58"/>
      <c r="CE414" s="58"/>
      <c r="CF414" s="58"/>
      <c r="CG414" s="58"/>
      <c r="CH414" s="58"/>
      <c r="CI414" s="58"/>
      <c r="CJ414" s="58"/>
      <c r="CK414" s="58"/>
      <c r="CL414" s="58"/>
      <c r="CM414" s="58"/>
      <c r="CN414" s="58"/>
      <c r="CO414" s="58"/>
      <c r="CP414" s="58"/>
      <c r="CQ414" s="58"/>
      <c r="CR414" s="58"/>
      <c r="CS414" s="58"/>
      <c r="CT414" s="58"/>
      <c r="CU414" s="58"/>
      <c r="CV414" s="58"/>
      <c r="CW414" s="58"/>
      <c r="CX414" s="58"/>
      <c r="CY414" s="58"/>
      <c r="CZ414" s="58"/>
      <c r="DA414" s="58"/>
      <c r="DB414" s="58"/>
      <c r="DC414" s="58"/>
      <c r="DD414" s="58"/>
      <c r="DE414" s="58"/>
      <c r="DF414" s="58"/>
      <c r="DG414" s="58"/>
      <c r="DH414" s="58"/>
      <c r="DI414" s="58"/>
      <c r="DJ414" s="58"/>
      <c r="DK414" s="58"/>
      <c r="DL414" s="58"/>
      <c r="DM414" s="58"/>
      <c r="DN414" s="58"/>
      <c r="DO414" s="58"/>
      <c r="DP414" s="58"/>
      <c r="DQ414" s="58"/>
      <c r="DR414" s="58"/>
      <c r="DS414" s="58"/>
      <c r="DT414" s="58"/>
      <c r="DU414" s="58"/>
      <c r="DV414" s="58"/>
      <c r="DW414" s="58"/>
      <c r="DX414" s="58"/>
      <c r="DY414" s="58"/>
      <c r="DZ414" s="58"/>
      <c r="EA414" s="58"/>
      <c r="EB414" s="58"/>
      <c r="EC414" s="58"/>
      <c r="ED414" s="58"/>
      <c r="EE414" s="58"/>
      <c r="EF414" s="58"/>
      <c r="EG414" s="58"/>
      <c r="EH414" s="58"/>
      <c r="EI414" s="58"/>
      <c r="EJ414" s="58"/>
      <c r="EK414" s="58"/>
      <c r="EL414" s="58"/>
      <c r="EM414" s="58"/>
      <c r="EN414" s="58"/>
      <c r="EO414" s="58"/>
      <c r="EP414" s="58"/>
      <c r="EQ414" s="58"/>
      <c r="ER414" s="58"/>
      <c r="ES414" s="58"/>
      <c r="ET414" s="58"/>
      <c r="EU414" s="58"/>
      <c r="EV414" s="58"/>
      <c r="EW414" s="58"/>
      <c r="EX414" s="58"/>
      <c r="EY414" s="58"/>
      <c r="EZ414" s="58"/>
      <c r="FA414" s="58"/>
      <c r="FB414" s="58"/>
      <c r="FC414" s="58"/>
      <c r="FD414" s="58"/>
      <c r="FE414" s="58"/>
      <c r="FF414" s="58"/>
      <c r="FG414" s="58"/>
      <c r="FH414" s="58"/>
      <c r="FI414" s="58"/>
      <c r="FJ414" s="58"/>
      <c r="FK414" s="58"/>
      <c r="FL414" s="58"/>
      <c r="FM414" s="58"/>
      <c r="FN414" s="58"/>
      <c r="FO414" s="58"/>
      <c r="FP414" s="58"/>
      <c r="FQ414" s="58"/>
      <c r="FR414" s="58"/>
      <c r="FS414" s="58"/>
      <c r="FT414" s="58"/>
      <c r="FU414" s="58"/>
      <c r="FV414" s="58"/>
      <c r="FW414" s="58"/>
      <c r="FX414" s="58"/>
      <c r="FY414" s="58"/>
      <c r="FZ414" s="58"/>
      <c r="GA414" s="58"/>
      <c r="GB414" s="58"/>
      <c r="GC414" s="58"/>
      <c r="GD414" s="58"/>
      <c r="GE414" s="58"/>
      <c r="GF414" s="58"/>
      <c r="GG414" s="58"/>
      <c r="GH414" s="58"/>
      <c r="GI414" s="58"/>
      <c r="GJ414" s="58"/>
      <c r="GK414" s="58"/>
      <c r="GL414" s="58"/>
      <c r="GM414" s="58"/>
      <c r="GN414" s="58"/>
      <c r="GO414" s="58"/>
      <c r="GP414" s="58"/>
      <c r="GQ414" s="58"/>
      <c r="GR414" s="58"/>
      <c r="GS414" s="58"/>
      <c r="GT414" s="58"/>
      <c r="GU414" s="58"/>
      <c r="GV414" s="58"/>
      <c r="GW414" s="58"/>
      <c r="GX414" s="58"/>
      <c r="GY414" s="58"/>
      <c r="GZ414" s="58"/>
      <c r="HA414" s="58"/>
      <c r="HB414" s="58"/>
      <c r="HC414" s="58"/>
      <c r="HD414" s="58"/>
      <c r="HE414" s="58"/>
      <c r="HF414" s="58"/>
      <c r="HG414" s="58"/>
      <c r="HH414" s="58"/>
      <c r="HI414" s="58"/>
      <c r="HJ414" s="58"/>
      <c r="HK414" s="58"/>
      <c r="HL414" s="58"/>
      <c r="HM414" s="58"/>
      <c r="HN414" s="58"/>
      <c r="HO414" s="58"/>
      <c r="HP414" s="58"/>
      <c r="HQ414" s="58"/>
      <c r="HR414" s="58"/>
      <c r="HS414" s="58"/>
      <c r="HT414" s="58"/>
      <c r="HU414" s="58"/>
      <c r="HV414" s="58"/>
      <c r="HW414" s="58"/>
      <c r="HX414" s="58"/>
      <c r="HY414" s="58"/>
      <c r="HZ414" s="58"/>
      <c r="IA414" s="58"/>
      <c r="IB414" s="58"/>
      <c r="IC414" s="58"/>
      <c r="ID414" s="58"/>
      <c r="IE414" s="58"/>
      <c r="IF414" s="58"/>
      <c r="IG414" s="58"/>
      <c r="IH414" s="58"/>
      <c r="II414" s="58"/>
      <c r="IJ414" s="58"/>
      <c r="IK414" s="58"/>
      <c r="IL414" s="58"/>
      <c r="IM414" s="58"/>
      <c r="IN414" s="58"/>
      <c r="IO414" s="58"/>
      <c r="IP414" s="58"/>
      <c r="IQ414" s="58"/>
      <c r="IR414" s="58"/>
      <c r="IS414" s="58"/>
      <c r="IT414" s="58"/>
      <c r="IU414" s="58"/>
    </row>
    <row r="415" spans="1:255" s="840" customFormat="1">
      <c r="A415" s="78" t="s">
        <v>471</v>
      </c>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949"/>
      <c r="AB415" s="949"/>
      <c r="AC415" s="949"/>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c r="CB415" s="58"/>
      <c r="CC415" s="58"/>
      <c r="CD415" s="58"/>
      <c r="CE415" s="58"/>
      <c r="CF415" s="58"/>
      <c r="CG415" s="58"/>
      <c r="CH415" s="58"/>
      <c r="CI415" s="58"/>
      <c r="CJ415" s="58"/>
      <c r="CK415" s="58"/>
      <c r="CL415" s="58"/>
      <c r="CM415" s="58"/>
      <c r="CN415" s="58"/>
      <c r="CO415" s="58"/>
      <c r="CP415" s="58"/>
      <c r="CQ415" s="58"/>
      <c r="CR415" s="58"/>
      <c r="CS415" s="58"/>
      <c r="CT415" s="58"/>
      <c r="CU415" s="58"/>
      <c r="CV415" s="58"/>
      <c r="CW415" s="58"/>
      <c r="CX415" s="58"/>
      <c r="CY415" s="58"/>
      <c r="CZ415" s="58"/>
      <c r="DA415" s="58"/>
      <c r="DB415" s="58"/>
      <c r="DC415" s="58"/>
      <c r="DD415" s="58"/>
      <c r="DE415" s="58"/>
      <c r="DF415" s="58"/>
      <c r="DG415" s="58"/>
      <c r="DH415" s="58"/>
      <c r="DI415" s="58"/>
      <c r="DJ415" s="58"/>
      <c r="DK415" s="58"/>
      <c r="DL415" s="58"/>
      <c r="DM415" s="58"/>
      <c r="DN415" s="58"/>
      <c r="DO415" s="58"/>
      <c r="DP415" s="58"/>
      <c r="DQ415" s="58"/>
      <c r="DR415" s="58"/>
      <c r="DS415" s="58"/>
      <c r="DT415" s="58"/>
      <c r="DU415" s="58"/>
      <c r="DV415" s="58"/>
      <c r="DW415" s="58"/>
      <c r="DX415" s="58"/>
      <c r="DY415" s="58"/>
      <c r="DZ415" s="58"/>
      <c r="EA415" s="58"/>
      <c r="EB415" s="58"/>
      <c r="EC415" s="58"/>
      <c r="ED415" s="58"/>
      <c r="EE415" s="58"/>
      <c r="EF415" s="58"/>
      <c r="EG415" s="58"/>
      <c r="EH415" s="58"/>
      <c r="EI415" s="58"/>
      <c r="EJ415" s="58"/>
      <c r="EK415" s="58"/>
      <c r="EL415" s="58"/>
      <c r="EM415" s="58"/>
      <c r="EN415" s="58"/>
      <c r="EO415" s="58"/>
      <c r="EP415" s="58"/>
      <c r="EQ415" s="58"/>
      <c r="ER415" s="58"/>
      <c r="ES415" s="58"/>
      <c r="ET415" s="58"/>
      <c r="EU415" s="58"/>
      <c r="EV415" s="58"/>
      <c r="EW415" s="58"/>
      <c r="EX415" s="58"/>
      <c r="EY415" s="58"/>
      <c r="EZ415" s="58"/>
      <c r="FA415" s="58"/>
      <c r="FB415" s="58"/>
      <c r="FC415" s="58"/>
      <c r="FD415" s="58"/>
      <c r="FE415" s="58"/>
      <c r="FF415" s="58"/>
      <c r="FG415" s="58"/>
      <c r="FH415" s="58"/>
      <c r="FI415" s="58"/>
      <c r="FJ415" s="58"/>
      <c r="FK415" s="58"/>
      <c r="FL415" s="58"/>
      <c r="FM415" s="58"/>
      <c r="FN415" s="58"/>
      <c r="FO415" s="58"/>
      <c r="FP415" s="58"/>
      <c r="FQ415" s="58"/>
      <c r="FR415" s="58"/>
      <c r="FS415" s="58"/>
      <c r="FT415" s="58"/>
      <c r="FU415" s="58"/>
      <c r="FV415" s="58"/>
      <c r="FW415" s="58"/>
      <c r="FX415" s="58"/>
      <c r="FY415" s="58"/>
      <c r="FZ415" s="58"/>
      <c r="GA415" s="58"/>
      <c r="GB415" s="58"/>
      <c r="GC415" s="58"/>
      <c r="GD415" s="58"/>
      <c r="GE415" s="58"/>
      <c r="GF415" s="58"/>
      <c r="GG415" s="58"/>
      <c r="GH415" s="58"/>
      <c r="GI415" s="58"/>
      <c r="GJ415" s="58"/>
      <c r="GK415" s="58"/>
      <c r="GL415" s="58"/>
      <c r="GM415" s="58"/>
      <c r="GN415" s="58"/>
      <c r="GO415" s="58"/>
      <c r="GP415" s="58"/>
      <c r="GQ415" s="58"/>
      <c r="GR415" s="58"/>
      <c r="GS415" s="58"/>
      <c r="GT415" s="58"/>
      <c r="GU415" s="58"/>
      <c r="GV415" s="58"/>
      <c r="GW415" s="58"/>
      <c r="GX415" s="58"/>
      <c r="GY415" s="58"/>
      <c r="GZ415" s="58"/>
      <c r="HA415" s="58"/>
      <c r="HB415" s="58"/>
      <c r="HC415" s="58"/>
      <c r="HD415" s="58"/>
      <c r="HE415" s="58"/>
      <c r="HF415" s="58"/>
      <c r="HG415" s="58"/>
      <c r="HH415" s="58"/>
      <c r="HI415" s="58"/>
      <c r="HJ415" s="58"/>
      <c r="HK415" s="58"/>
      <c r="HL415" s="58"/>
      <c r="HM415" s="58"/>
      <c r="HN415" s="58"/>
      <c r="HO415" s="58"/>
      <c r="HP415" s="58"/>
      <c r="HQ415" s="58"/>
      <c r="HR415" s="58"/>
      <c r="HS415" s="58"/>
      <c r="HT415" s="58"/>
      <c r="HU415" s="58"/>
      <c r="HV415" s="58"/>
      <c r="HW415" s="58"/>
      <c r="HX415" s="58"/>
      <c r="HY415" s="58"/>
      <c r="HZ415" s="58"/>
      <c r="IA415" s="58"/>
      <c r="IB415" s="58"/>
      <c r="IC415" s="58"/>
      <c r="ID415" s="58"/>
      <c r="IE415" s="58"/>
      <c r="IF415" s="58"/>
      <c r="IG415" s="58"/>
      <c r="IH415" s="58"/>
      <c r="II415" s="58"/>
      <c r="IJ415" s="58"/>
      <c r="IK415" s="58"/>
      <c r="IL415" s="58"/>
      <c r="IM415" s="58"/>
      <c r="IN415" s="58"/>
      <c r="IO415" s="58"/>
      <c r="IP415" s="58"/>
      <c r="IQ415" s="58"/>
      <c r="IR415" s="58"/>
      <c r="IS415" s="58"/>
      <c r="IT415" s="58"/>
      <c r="IU415" s="58"/>
    </row>
    <row r="416" spans="1:255" s="840" customFormat="1">
      <c r="A416" s="78" t="s">
        <v>472</v>
      </c>
      <c r="B416" s="58">
        <v>1.2E-2</v>
      </c>
      <c r="C416" s="58">
        <v>1.2E-2</v>
      </c>
      <c r="D416" s="58">
        <v>1.0999999999999999E-2</v>
      </c>
      <c r="E416" s="58">
        <v>0.01</v>
      </c>
      <c r="F416" s="58">
        <v>8.0000000000000002E-3</v>
      </c>
      <c r="G416" s="58">
        <v>7.0000000000000001E-3</v>
      </c>
      <c r="H416" s="58">
        <v>8.9999999999999993E-3</v>
      </c>
      <c r="I416" s="58">
        <v>8.0000000000000002E-3</v>
      </c>
      <c r="J416" s="58">
        <v>7.0000000000000001E-3</v>
      </c>
      <c r="K416" s="58">
        <v>7.0000000000000001E-3</v>
      </c>
      <c r="L416" s="58">
        <v>6.0000000000000001E-3</v>
      </c>
      <c r="M416" s="58">
        <v>8.0000000000000002E-3</v>
      </c>
      <c r="N416" s="58">
        <v>0.01</v>
      </c>
      <c r="O416" s="58">
        <v>1.2E-2</v>
      </c>
      <c r="P416" s="58">
        <v>8.0000000000000002E-3</v>
      </c>
      <c r="Q416" s="58">
        <v>5.0000000000000001E-3</v>
      </c>
      <c r="R416" s="58">
        <v>6.0000000000000001E-3</v>
      </c>
      <c r="S416" s="58">
        <v>6.0000000000000001E-3</v>
      </c>
      <c r="T416" s="58">
        <v>7.0000000000000001E-3</v>
      </c>
      <c r="U416" s="58">
        <v>8.0000000000000002E-3</v>
      </c>
      <c r="V416" s="58">
        <v>8.9999999999999993E-3</v>
      </c>
      <c r="W416" s="58">
        <v>8.9999999999999993E-3</v>
      </c>
      <c r="X416" s="58">
        <v>1.2E-2</v>
      </c>
      <c r="Y416" s="58">
        <v>1.4E-2</v>
      </c>
      <c r="Z416" s="58">
        <v>1.9E-2</v>
      </c>
      <c r="AA416" s="949">
        <v>2.5000000000000001E-2</v>
      </c>
      <c r="AB416" s="949">
        <v>2.3E-2</v>
      </c>
      <c r="AC416" s="949">
        <v>3.3000000000000002E-2</v>
      </c>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8"/>
      <c r="CJ416" s="58"/>
      <c r="CK416" s="58"/>
      <c r="CL416" s="58"/>
      <c r="CM416" s="58"/>
      <c r="CN416" s="58"/>
      <c r="CO416" s="58"/>
      <c r="CP416" s="58"/>
      <c r="CQ416" s="58"/>
      <c r="CR416" s="58"/>
      <c r="CS416" s="58"/>
      <c r="CT416" s="58"/>
      <c r="CU416" s="58"/>
      <c r="CV416" s="58"/>
      <c r="CW416" s="58"/>
      <c r="CX416" s="58"/>
      <c r="CY416" s="58"/>
      <c r="CZ416" s="58"/>
      <c r="DA416" s="58"/>
      <c r="DB416" s="58"/>
      <c r="DC416" s="58"/>
      <c r="DD416" s="58"/>
      <c r="DE416" s="58"/>
      <c r="DF416" s="58"/>
      <c r="DG416" s="58"/>
      <c r="DH416" s="58"/>
      <c r="DI416" s="58"/>
      <c r="DJ416" s="58"/>
      <c r="DK416" s="58"/>
      <c r="DL416" s="58"/>
      <c r="DM416" s="58"/>
      <c r="DN416" s="58"/>
      <c r="DO416" s="58"/>
      <c r="DP416" s="58"/>
      <c r="DQ416" s="58"/>
      <c r="DR416" s="58"/>
      <c r="DS416" s="58"/>
      <c r="DT416" s="58"/>
      <c r="DU416" s="58"/>
      <c r="DV416" s="58"/>
      <c r="DW416" s="58"/>
      <c r="DX416" s="58"/>
      <c r="DY416" s="58"/>
      <c r="DZ416" s="58"/>
      <c r="EA416" s="58"/>
      <c r="EB416" s="58"/>
      <c r="EC416" s="58"/>
      <c r="ED416" s="58"/>
      <c r="EE416" s="58"/>
      <c r="EF416" s="58"/>
      <c r="EG416" s="58"/>
      <c r="EH416" s="58"/>
      <c r="EI416" s="58"/>
      <c r="EJ416" s="58"/>
      <c r="EK416" s="58"/>
      <c r="EL416" s="58"/>
      <c r="EM416" s="58"/>
      <c r="EN416" s="58"/>
      <c r="EO416" s="58"/>
      <c r="EP416" s="58"/>
      <c r="EQ416" s="58"/>
      <c r="ER416" s="58"/>
      <c r="ES416" s="58"/>
      <c r="ET416" s="58"/>
      <c r="EU416" s="58"/>
      <c r="EV416" s="58"/>
      <c r="EW416" s="58"/>
      <c r="EX416" s="58"/>
      <c r="EY416" s="58"/>
      <c r="EZ416" s="58"/>
      <c r="FA416" s="58"/>
      <c r="FB416" s="58"/>
      <c r="FC416" s="58"/>
      <c r="FD416" s="58"/>
      <c r="FE416" s="58"/>
      <c r="FF416" s="58"/>
      <c r="FG416" s="58"/>
      <c r="FH416" s="58"/>
      <c r="FI416" s="58"/>
      <c r="FJ416" s="58"/>
      <c r="FK416" s="58"/>
      <c r="FL416" s="58"/>
      <c r="FM416" s="58"/>
      <c r="FN416" s="58"/>
      <c r="FO416" s="58"/>
      <c r="FP416" s="58"/>
      <c r="FQ416" s="58"/>
      <c r="FR416" s="58"/>
      <c r="FS416" s="58"/>
      <c r="FT416" s="58"/>
      <c r="FU416" s="58"/>
      <c r="FV416" s="58"/>
      <c r="FW416" s="58"/>
      <c r="FX416" s="58"/>
      <c r="FY416" s="58"/>
      <c r="FZ416" s="58"/>
      <c r="GA416" s="58"/>
      <c r="GB416" s="58"/>
      <c r="GC416" s="58"/>
      <c r="GD416" s="58"/>
      <c r="GE416" s="58"/>
      <c r="GF416" s="58"/>
      <c r="GG416" s="58"/>
      <c r="GH416" s="58"/>
      <c r="GI416" s="58"/>
      <c r="GJ416" s="58"/>
      <c r="GK416" s="58"/>
      <c r="GL416" s="58"/>
      <c r="GM416" s="58"/>
      <c r="GN416" s="58"/>
      <c r="GO416" s="58"/>
      <c r="GP416" s="58"/>
      <c r="GQ416" s="58"/>
      <c r="GR416" s="58"/>
      <c r="GS416" s="58"/>
      <c r="GT416" s="58"/>
      <c r="GU416" s="58"/>
      <c r="GV416" s="58"/>
      <c r="GW416" s="58"/>
      <c r="GX416" s="58"/>
      <c r="GY416" s="58"/>
      <c r="GZ416" s="58"/>
      <c r="HA416" s="58"/>
      <c r="HB416" s="58"/>
      <c r="HC416" s="58"/>
      <c r="HD416" s="58"/>
      <c r="HE416" s="58"/>
      <c r="HF416" s="58"/>
      <c r="HG416" s="58"/>
      <c r="HH416" s="58"/>
      <c r="HI416" s="58"/>
      <c r="HJ416" s="58"/>
      <c r="HK416" s="58"/>
      <c r="HL416" s="58"/>
      <c r="HM416" s="58"/>
      <c r="HN416" s="58"/>
      <c r="HO416" s="58"/>
      <c r="HP416" s="58"/>
      <c r="HQ416" s="58"/>
      <c r="HR416" s="58"/>
      <c r="HS416" s="58"/>
      <c r="HT416" s="58"/>
      <c r="HU416" s="58"/>
      <c r="HV416" s="58"/>
      <c r="HW416" s="58"/>
      <c r="HX416" s="58"/>
      <c r="HY416" s="58"/>
      <c r="HZ416" s="58"/>
      <c r="IA416" s="58"/>
      <c r="IB416" s="58"/>
      <c r="IC416" s="58"/>
      <c r="ID416" s="58"/>
      <c r="IE416" s="58"/>
      <c r="IF416" s="58"/>
      <c r="IG416" s="58"/>
      <c r="IH416" s="58"/>
      <c r="II416" s="58"/>
      <c r="IJ416" s="58"/>
      <c r="IK416" s="58"/>
      <c r="IL416" s="58"/>
      <c r="IM416" s="58"/>
      <c r="IN416" s="58"/>
      <c r="IO416" s="58"/>
      <c r="IP416" s="58"/>
      <c r="IQ416" s="58"/>
      <c r="IR416" s="58"/>
      <c r="IS416" s="58"/>
      <c r="IT416" s="58"/>
      <c r="IU416" s="58"/>
    </row>
    <row r="417" spans="1:255" s="840" customFormat="1">
      <c r="A417" s="78" t="s">
        <v>473</v>
      </c>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949"/>
      <c r="AB417" s="949"/>
      <c r="AC417" s="949"/>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8"/>
      <c r="CJ417" s="58"/>
      <c r="CK417" s="58"/>
      <c r="CL417" s="58"/>
      <c r="CM417" s="58"/>
      <c r="CN417" s="58"/>
      <c r="CO417" s="58"/>
      <c r="CP417" s="58"/>
      <c r="CQ417" s="58"/>
      <c r="CR417" s="58"/>
      <c r="CS417" s="58"/>
      <c r="CT417" s="58"/>
      <c r="CU417" s="58"/>
      <c r="CV417" s="58"/>
      <c r="CW417" s="58"/>
      <c r="CX417" s="58"/>
      <c r="CY417" s="58"/>
      <c r="CZ417" s="58"/>
      <c r="DA417" s="58"/>
      <c r="DB417" s="58"/>
      <c r="DC417" s="58"/>
      <c r="DD417" s="58"/>
      <c r="DE417" s="58"/>
      <c r="DF417" s="58"/>
      <c r="DG417" s="58"/>
      <c r="DH417" s="58"/>
      <c r="DI417" s="58"/>
      <c r="DJ417" s="58"/>
      <c r="DK417" s="58"/>
      <c r="DL417" s="58"/>
      <c r="DM417" s="58"/>
      <c r="DN417" s="58"/>
      <c r="DO417" s="58"/>
      <c r="DP417" s="58"/>
      <c r="DQ417" s="58"/>
      <c r="DR417" s="58"/>
      <c r="DS417" s="58"/>
      <c r="DT417" s="58"/>
      <c r="DU417" s="58"/>
      <c r="DV417" s="58"/>
      <c r="DW417" s="58"/>
      <c r="DX417" s="58"/>
      <c r="DY417" s="58"/>
      <c r="DZ417" s="58"/>
      <c r="EA417" s="58"/>
      <c r="EB417" s="58"/>
      <c r="EC417" s="58"/>
      <c r="ED417" s="58"/>
      <c r="EE417" s="58"/>
      <c r="EF417" s="58"/>
      <c r="EG417" s="58"/>
      <c r="EH417" s="58"/>
      <c r="EI417" s="58"/>
      <c r="EJ417" s="58"/>
      <c r="EK417" s="58"/>
      <c r="EL417" s="58"/>
      <c r="EM417" s="58"/>
      <c r="EN417" s="58"/>
      <c r="EO417" s="58"/>
      <c r="EP417" s="58"/>
      <c r="EQ417" s="58"/>
      <c r="ER417" s="58"/>
      <c r="ES417" s="58"/>
      <c r="ET417" s="58"/>
      <c r="EU417" s="58"/>
      <c r="EV417" s="58"/>
      <c r="EW417" s="58"/>
      <c r="EX417" s="58"/>
      <c r="EY417" s="58"/>
      <c r="EZ417" s="58"/>
      <c r="FA417" s="58"/>
      <c r="FB417" s="58"/>
      <c r="FC417" s="58"/>
      <c r="FD417" s="58"/>
      <c r="FE417" s="58"/>
      <c r="FF417" s="58"/>
      <c r="FG417" s="58"/>
      <c r="FH417" s="58"/>
      <c r="FI417" s="58"/>
      <c r="FJ417" s="58"/>
      <c r="FK417" s="58"/>
      <c r="FL417" s="58"/>
      <c r="FM417" s="58"/>
      <c r="FN417" s="58"/>
      <c r="FO417" s="58"/>
      <c r="FP417" s="58"/>
      <c r="FQ417" s="58"/>
      <c r="FR417" s="58"/>
      <c r="FS417" s="58"/>
      <c r="FT417" s="58"/>
      <c r="FU417" s="58"/>
      <c r="FV417" s="58"/>
      <c r="FW417" s="58"/>
      <c r="FX417" s="58"/>
      <c r="FY417" s="58"/>
      <c r="FZ417" s="58"/>
      <c r="GA417" s="58"/>
      <c r="GB417" s="58"/>
      <c r="GC417" s="58"/>
      <c r="GD417" s="58"/>
      <c r="GE417" s="58"/>
      <c r="GF417" s="58"/>
      <c r="GG417" s="58"/>
      <c r="GH417" s="58"/>
      <c r="GI417" s="58"/>
      <c r="GJ417" s="58"/>
      <c r="GK417" s="58"/>
      <c r="GL417" s="58"/>
      <c r="GM417" s="58"/>
      <c r="GN417" s="58"/>
      <c r="GO417" s="58"/>
      <c r="GP417" s="58"/>
      <c r="GQ417" s="58"/>
      <c r="GR417" s="58"/>
      <c r="GS417" s="58"/>
      <c r="GT417" s="58"/>
      <c r="GU417" s="58"/>
      <c r="GV417" s="58"/>
      <c r="GW417" s="58"/>
      <c r="GX417" s="58"/>
      <c r="GY417" s="58"/>
      <c r="GZ417" s="58"/>
      <c r="HA417" s="58"/>
      <c r="HB417" s="58"/>
      <c r="HC417" s="58"/>
      <c r="HD417" s="58"/>
      <c r="HE417" s="58"/>
      <c r="HF417" s="58"/>
      <c r="HG417" s="58"/>
      <c r="HH417" s="58"/>
      <c r="HI417" s="58"/>
      <c r="HJ417" s="58"/>
      <c r="HK417" s="58"/>
      <c r="HL417" s="58"/>
      <c r="HM417" s="58"/>
      <c r="HN417" s="58"/>
      <c r="HO417" s="58"/>
      <c r="HP417" s="58"/>
      <c r="HQ417" s="58"/>
      <c r="HR417" s="58"/>
      <c r="HS417" s="58"/>
      <c r="HT417" s="58"/>
      <c r="HU417" s="58"/>
      <c r="HV417" s="58"/>
      <c r="HW417" s="58"/>
      <c r="HX417" s="58"/>
      <c r="HY417" s="58"/>
      <c r="HZ417" s="58"/>
      <c r="IA417" s="58"/>
      <c r="IB417" s="58"/>
      <c r="IC417" s="58"/>
      <c r="ID417" s="58"/>
      <c r="IE417" s="58"/>
      <c r="IF417" s="58"/>
      <c r="IG417" s="58"/>
      <c r="IH417" s="58"/>
      <c r="II417" s="58"/>
      <c r="IJ417" s="58"/>
      <c r="IK417" s="58"/>
      <c r="IL417" s="58"/>
      <c r="IM417" s="58"/>
      <c r="IN417" s="58"/>
      <c r="IO417" s="58"/>
      <c r="IP417" s="58"/>
      <c r="IQ417" s="58"/>
      <c r="IR417" s="58"/>
      <c r="IS417" s="58"/>
      <c r="IT417" s="58"/>
      <c r="IU417" s="58"/>
    </row>
    <row r="418" spans="1:255" s="840" customFormat="1">
      <c r="A418" s="78" t="s">
        <v>474</v>
      </c>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949"/>
      <c r="AB418" s="949"/>
      <c r="AC418" s="949"/>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c r="EA418" s="58"/>
      <c r="EB418" s="58"/>
      <c r="EC418" s="58"/>
      <c r="ED418" s="58"/>
      <c r="EE418" s="58"/>
      <c r="EF418" s="58"/>
      <c r="EG418" s="58"/>
      <c r="EH418" s="58"/>
      <c r="EI418" s="58"/>
      <c r="EJ418" s="58"/>
      <c r="EK418" s="58"/>
      <c r="EL418" s="58"/>
      <c r="EM418" s="58"/>
      <c r="EN418" s="58"/>
      <c r="EO418" s="58"/>
      <c r="EP418" s="58"/>
      <c r="EQ418" s="58"/>
      <c r="ER418" s="58"/>
      <c r="ES418" s="58"/>
      <c r="ET418" s="58"/>
      <c r="EU418" s="58"/>
      <c r="EV418" s="58"/>
      <c r="EW418" s="58"/>
      <c r="EX418" s="58"/>
      <c r="EY418" s="58"/>
      <c r="EZ418" s="58"/>
      <c r="FA418" s="58"/>
      <c r="FB418" s="58"/>
      <c r="FC418" s="58"/>
      <c r="FD418" s="58"/>
      <c r="FE418" s="58"/>
      <c r="FF418" s="58"/>
      <c r="FG418" s="58"/>
      <c r="FH418" s="58"/>
      <c r="FI418" s="58"/>
      <c r="FJ418" s="58"/>
      <c r="FK418" s="58"/>
      <c r="FL418" s="58"/>
      <c r="FM418" s="58"/>
      <c r="FN418" s="58"/>
      <c r="FO418" s="58"/>
      <c r="FP418" s="58"/>
      <c r="FQ418" s="58"/>
      <c r="FR418" s="58"/>
      <c r="FS418" s="58"/>
      <c r="FT418" s="58"/>
      <c r="FU418" s="58"/>
      <c r="FV418" s="58"/>
      <c r="FW418" s="58"/>
      <c r="FX418" s="58"/>
      <c r="FY418" s="58"/>
      <c r="FZ418" s="58"/>
      <c r="GA418" s="58"/>
      <c r="GB418" s="58"/>
      <c r="GC418" s="58"/>
      <c r="GD418" s="58"/>
      <c r="GE418" s="58"/>
      <c r="GF418" s="58"/>
      <c r="GG418" s="58"/>
      <c r="GH418" s="58"/>
      <c r="GI418" s="58"/>
      <c r="GJ418" s="58"/>
      <c r="GK418" s="58"/>
      <c r="GL418" s="58"/>
      <c r="GM418" s="58"/>
      <c r="GN418" s="58"/>
      <c r="GO418" s="58"/>
      <c r="GP418" s="58"/>
      <c r="GQ418" s="58"/>
      <c r="GR418" s="58"/>
      <c r="GS418" s="58"/>
      <c r="GT418" s="58"/>
      <c r="GU418" s="58"/>
      <c r="GV418" s="58"/>
      <c r="GW418" s="58"/>
      <c r="GX418" s="58"/>
      <c r="GY418" s="58"/>
      <c r="GZ418" s="58"/>
      <c r="HA418" s="58"/>
      <c r="HB418" s="58"/>
      <c r="HC418" s="58"/>
      <c r="HD418" s="58"/>
      <c r="HE418" s="58"/>
      <c r="HF418" s="58"/>
      <c r="HG418" s="58"/>
      <c r="HH418" s="58"/>
      <c r="HI418" s="58"/>
      <c r="HJ418" s="58"/>
      <c r="HK418" s="58"/>
      <c r="HL418" s="58"/>
      <c r="HM418" s="58"/>
      <c r="HN418" s="58"/>
      <c r="HO418" s="58"/>
      <c r="HP418" s="58"/>
      <c r="HQ418" s="58"/>
      <c r="HR418" s="58"/>
      <c r="HS418" s="58"/>
      <c r="HT418" s="58"/>
      <c r="HU418" s="58"/>
      <c r="HV418" s="58"/>
      <c r="HW418" s="58"/>
      <c r="HX418" s="58"/>
      <c r="HY418" s="58"/>
      <c r="HZ418" s="58"/>
      <c r="IA418" s="58"/>
      <c r="IB418" s="58"/>
      <c r="IC418" s="58"/>
      <c r="ID418" s="58"/>
      <c r="IE418" s="58"/>
      <c r="IF418" s="58"/>
      <c r="IG418" s="58"/>
      <c r="IH418" s="58"/>
      <c r="II418" s="58"/>
      <c r="IJ418" s="58"/>
      <c r="IK418" s="58"/>
      <c r="IL418" s="58"/>
      <c r="IM418" s="58"/>
      <c r="IN418" s="58"/>
      <c r="IO418" s="58"/>
      <c r="IP418" s="58"/>
      <c r="IQ418" s="58"/>
      <c r="IR418" s="58"/>
      <c r="IS418" s="58"/>
      <c r="IT418" s="58"/>
      <c r="IU418" s="58"/>
    </row>
    <row r="419" spans="1:255" s="840" customFormat="1">
      <c r="A419" s="78" t="s">
        <v>475</v>
      </c>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949"/>
      <c r="AB419" s="949"/>
      <c r="AC419" s="949"/>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c r="EA419" s="58"/>
      <c r="EB419" s="58"/>
      <c r="EC419" s="58"/>
      <c r="ED419" s="58"/>
      <c r="EE419" s="58"/>
      <c r="EF419" s="58"/>
      <c r="EG419" s="58"/>
      <c r="EH419" s="58"/>
      <c r="EI419" s="58"/>
      <c r="EJ419" s="58"/>
      <c r="EK419" s="58"/>
      <c r="EL419" s="58"/>
      <c r="EM419" s="58"/>
      <c r="EN419" s="58"/>
      <c r="EO419" s="58"/>
      <c r="EP419" s="58"/>
      <c r="EQ419" s="58"/>
      <c r="ER419" s="58"/>
      <c r="ES419" s="58"/>
      <c r="ET419" s="58"/>
      <c r="EU419" s="58"/>
      <c r="EV419" s="58"/>
      <c r="EW419" s="58"/>
      <c r="EX419" s="58"/>
      <c r="EY419" s="58"/>
      <c r="EZ419" s="58"/>
      <c r="FA419" s="58"/>
      <c r="FB419" s="58"/>
      <c r="FC419" s="58"/>
      <c r="FD419" s="58"/>
      <c r="FE419" s="58"/>
      <c r="FF419" s="58"/>
      <c r="FG419" s="58"/>
      <c r="FH419" s="58"/>
      <c r="FI419" s="58"/>
      <c r="FJ419" s="58"/>
      <c r="FK419" s="58"/>
      <c r="FL419" s="58"/>
      <c r="FM419" s="58"/>
      <c r="FN419" s="58"/>
      <c r="FO419" s="58"/>
      <c r="FP419" s="58"/>
      <c r="FQ419" s="58"/>
      <c r="FR419" s="58"/>
      <c r="FS419" s="58"/>
      <c r="FT419" s="58"/>
      <c r="FU419" s="58"/>
      <c r="FV419" s="58"/>
      <c r="FW419" s="58"/>
      <c r="FX419" s="58"/>
      <c r="FY419" s="58"/>
      <c r="FZ419" s="58"/>
      <c r="GA419" s="58"/>
      <c r="GB419" s="58"/>
      <c r="GC419" s="58"/>
      <c r="GD419" s="58"/>
      <c r="GE419" s="58"/>
      <c r="GF419" s="58"/>
      <c r="GG419" s="58"/>
      <c r="GH419" s="58"/>
      <c r="GI419" s="58"/>
      <c r="GJ419" s="58"/>
      <c r="GK419" s="58"/>
      <c r="GL419" s="58"/>
      <c r="GM419" s="58"/>
      <c r="GN419" s="58"/>
      <c r="GO419" s="58"/>
      <c r="GP419" s="58"/>
      <c r="GQ419" s="58"/>
      <c r="GR419" s="58"/>
      <c r="GS419" s="58"/>
      <c r="GT419" s="58"/>
      <c r="GU419" s="58"/>
      <c r="GV419" s="58"/>
      <c r="GW419" s="58"/>
      <c r="GX419" s="58"/>
      <c r="GY419" s="58"/>
      <c r="GZ419" s="58"/>
      <c r="HA419" s="58"/>
      <c r="HB419" s="58"/>
      <c r="HC419" s="58"/>
      <c r="HD419" s="58"/>
      <c r="HE419" s="58"/>
      <c r="HF419" s="58"/>
      <c r="HG419" s="58"/>
      <c r="HH419" s="58"/>
      <c r="HI419" s="58"/>
      <c r="HJ419" s="58"/>
      <c r="HK419" s="58"/>
      <c r="HL419" s="58"/>
      <c r="HM419" s="58"/>
      <c r="HN419" s="58"/>
      <c r="HO419" s="58"/>
      <c r="HP419" s="58"/>
      <c r="HQ419" s="58"/>
      <c r="HR419" s="58"/>
      <c r="HS419" s="58"/>
      <c r="HT419" s="58"/>
      <c r="HU419" s="58"/>
      <c r="HV419" s="58"/>
      <c r="HW419" s="58"/>
      <c r="HX419" s="58"/>
      <c r="HY419" s="58"/>
      <c r="HZ419" s="58"/>
      <c r="IA419" s="58"/>
      <c r="IB419" s="58"/>
      <c r="IC419" s="58"/>
      <c r="ID419" s="58"/>
      <c r="IE419" s="58"/>
      <c r="IF419" s="58"/>
      <c r="IG419" s="58"/>
      <c r="IH419" s="58"/>
      <c r="II419" s="58"/>
      <c r="IJ419" s="58"/>
      <c r="IK419" s="58"/>
      <c r="IL419" s="58"/>
      <c r="IM419" s="58"/>
      <c r="IN419" s="58"/>
      <c r="IO419" s="58"/>
      <c r="IP419" s="58"/>
      <c r="IQ419" s="58"/>
      <c r="IR419" s="58"/>
      <c r="IS419" s="58"/>
      <c r="IT419" s="58"/>
      <c r="IU419" s="58"/>
    </row>
    <row r="420" spans="1:255" s="840" customFormat="1">
      <c r="A420" s="78" t="s">
        <v>476</v>
      </c>
      <c r="B420" s="58">
        <v>5.859</v>
      </c>
      <c r="C420" s="58">
        <v>6.1550000000000002</v>
      </c>
      <c r="D420" s="58">
        <v>5.6280000000000001</v>
      </c>
      <c r="E420" s="58">
        <v>5.0570000000000004</v>
      </c>
      <c r="F420" s="58">
        <v>3.8359999999999999</v>
      </c>
      <c r="G420" s="58">
        <v>3.5579999999999998</v>
      </c>
      <c r="H420" s="58">
        <v>4.6870000000000003</v>
      </c>
      <c r="I420" s="58">
        <v>4.2110000000000003</v>
      </c>
      <c r="J420" s="58">
        <v>3.6949999999999998</v>
      </c>
      <c r="K420" s="58">
        <v>3.5550000000000002</v>
      </c>
      <c r="L420" s="58">
        <v>3.2389999999999999</v>
      </c>
      <c r="M420" s="58">
        <v>4.0010000000000003</v>
      </c>
      <c r="N420" s="58">
        <v>5.1609999999999996</v>
      </c>
      <c r="O420" s="58">
        <v>6.3639999999999999</v>
      </c>
      <c r="P420" s="58">
        <v>4.1479999999999997</v>
      </c>
      <c r="Q420" s="58">
        <v>2.81</v>
      </c>
      <c r="R420" s="58">
        <v>3.3340000000000001</v>
      </c>
      <c r="S420" s="58">
        <v>3.2749999999999999</v>
      </c>
      <c r="T420" s="58">
        <v>2.923</v>
      </c>
      <c r="U420" s="58">
        <v>2.3239999999999998</v>
      </c>
      <c r="V420" s="58">
        <v>2.1040000000000001</v>
      </c>
      <c r="W420" s="58">
        <v>1.657</v>
      </c>
      <c r="X420" s="58">
        <v>1.216</v>
      </c>
      <c r="Y420" s="58">
        <v>1.3109999999999999</v>
      </c>
      <c r="Z420" s="58">
        <v>1.3240000000000001</v>
      </c>
      <c r="AA420" s="949">
        <v>1.079</v>
      </c>
      <c r="AB420" s="949">
        <v>1.004</v>
      </c>
      <c r="AC420" s="949">
        <v>1.69</v>
      </c>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c r="EA420" s="58"/>
      <c r="EB420" s="58"/>
      <c r="EC420" s="58"/>
      <c r="ED420" s="58"/>
      <c r="EE420" s="58"/>
      <c r="EF420" s="58"/>
      <c r="EG420" s="58"/>
      <c r="EH420" s="58"/>
      <c r="EI420" s="58"/>
      <c r="EJ420" s="58"/>
      <c r="EK420" s="58"/>
      <c r="EL420" s="58"/>
      <c r="EM420" s="58"/>
      <c r="EN420" s="58"/>
      <c r="EO420" s="58"/>
      <c r="EP420" s="58"/>
      <c r="EQ420" s="58"/>
      <c r="ER420" s="58"/>
      <c r="ES420" s="58"/>
      <c r="ET420" s="58"/>
      <c r="EU420" s="58"/>
      <c r="EV420" s="58"/>
      <c r="EW420" s="58"/>
      <c r="EX420" s="58"/>
      <c r="EY420" s="58"/>
      <c r="EZ420" s="58"/>
      <c r="FA420" s="58"/>
      <c r="FB420" s="58"/>
      <c r="FC420" s="58"/>
      <c r="FD420" s="58"/>
      <c r="FE420" s="58"/>
      <c r="FF420" s="58"/>
      <c r="FG420" s="58"/>
      <c r="FH420" s="58"/>
      <c r="FI420" s="58"/>
      <c r="FJ420" s="58"/>
      <c r="FK420" s="58"/>
      <c r="FL420" s="58"/>
      <c r="FM420" s="58"/>
      <c r="FN420" s="58"/>
      <c r="FO420" s="58"/>
      <c r="FP420" s="58"/>
      <c r="FQ420" s="58"/>
      <c r="FR420" s="58"/>
      <c r="FS420" s="58"/>
      <c r="FT420" s="58"/>
      <c r="FU420" s="58"/>
      <c r="FV420" s="58"/>
      <c r="FW420" s="58"/>
      <c r="FX420" s="58"/>
      <c r="FY420" s="58"/>
      <c r="FZ420" s="58"/>
      <c r="GA420" s="58"/>
      <c r="GB420" s="58"/>
      <c r="GC420" s="58"/>
      <c r="GD420" s="58"/>
      <c r="GE420" s="58"/>
      <c r="GF420" s="58"/>
      <c r="GG420" s="58"/>
      <c r="GH420" s="58"/>
      <c r="GI420" s="58"/>
      <c r="GJ420" s="58"/>
      <c r="GK420" s="58"/>
      <c r="GL420" s="58"/>
      <c r="GM420" s="58"/>
      <c r="GN420" s="58"/>
      <c r="GO420" s="58"/>
      <c r="GP420" s="58"/>
      <c r="GQ420" s="58"/>
      <c r="GR420" s="58"/>
      <c r="GS420" s="58"/>
      <c r="GT420" s="58"/>
      <c r="GU420" s="58"/>
      <c r="GV420" s="58"/>
      <c r="GW420" s="58"/>
      <c r="GX420" s="58"/>
      <c r="GY420" s="58"/>
      <c r="GZ420" s="58"/>
      <c r="HA420" s="58"/>
      <c r="HB420" s="58"/>
      <c r="HC420" s="58"/>
      <c r="HD420" s="58"/>
      <c r="HE420" s="58"/>
      <c r="HF420" s="58"/>
      <c r="HG420" s="58"/>
      <c r="HH420" s="58"/>
      <c r="HI420" s="58"/>
      <c r="HJ420" s="58"/>
      <c r="HK420" s="58"/>
      <c r="HL420" s="58"/>
      <c r="HM420" s="58"/>
      <c r="HN420" s="58"/>
      <c r="HO420" s="58"/>
      <c r="HP420" s="58"/>
      <c r="HQ420" s="58"/>
      <c r="HR420" s="58"/>
      <c r="HS420" s="58"/>
      <c r="HT420" s="58"/>
      <c r="HU420" s="58"/>
      <c r="HV420" s="58"/>
      <c r="HW420" s="58"/>
      <c r="HX420" s="58"/>
      <c r="HY420" s="58"/>
      <c r="HZ420" s="58"/>
      <c r="IA420" s="58"/>
      <c r="IB420" s="58"/>
      <c r="IC420" s="58"/>
      <c r="ID420" s="58"/>
      <c r="IE420" s="58"/>
      <c r="IF420" s="58"/>
      <c r="IG420" s="58"/>
      <c r="IH420" s="58"/>
      <c r="II420" s="58"/>
      <c r="IJ420" s="58"/>
      <c r="IK420" s="58"/>
      <c r="IL420" s="58"/>
      <c r="IM420" s="58"/>
      <c r="IN420" s="58"/>
      <c r="IO420" s="58"/>
      <c r="IP420" s="58"/>
      <c r="IQ420" s="58"/>
      <c r="IR420" s="58"/>
      <c r="IS420" s="58"/>
      <c r="IT420" s="58"/>
      <c r="IU420" s="58"/>
    </row>
    <row r="421" spans="1:255" s="840" customFormat="1">
      <c r="A421" s="78" t="s">
        <v>477</v>
      </c>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949"/>
      <c r="AB421" s="949"/>
      <c r="AC421" s="949"/>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c r="EA421" s="58"/>
      <c r="EB421" s="58"/>
      <c r="EC421" s="58"/>
      <c r="ED421" s="58"/>
      <c r="EE421" s="58"/>
      <c r="EF421" s="58"/>
      <c r="EG421" s="58"/>
      <c r="EH421" s="58"/>
      <c r="EI421" s="58"/>
      <c r="EJ421" s="58"/>
      <c r="EK421" s="58"/>
      <c r="EL421" s="58"/>
      <c r="EM421" s="58"/>
      <c r="EN421" s="58"/>
      <c r="EO421" s="58"/>
      <c r="EP421" s="58"/>
      <c r="EQ421" s="58"/>
      <c r="ER421" s="58"/>
      <c r="ES421" s="58"/>
      <c r="ET421" s="58"/>
      <c r="EU421" s="58"/>
      <c r="EV421" s="58"/>
      <c r="EW421" s="58"/>
      <c r="EX421" s="58"/>
      <c r="EY421" s="58"/>
      <c r="EZ421" s="58"/>
      <c r="FA421" s="58"/>
      <c r="FB421" s="58"/>
      <c r="FC421" s="58"/>
      <c r="FD421" s="58"/>
      <c r="FE421" s="58"/>
      <c r="FF421" s="58"/>
      <c r="FG421" s="58"/>
      <c r="FH421" s="58"/>
      <c r="FI421" s="58"/>
      <c r="FJ421" s="58"/>
      <c r="FK421" s="58"/>
      <c r="FL421" s="58"/>
      <c r="FM421" s="58"/>
      <c r="FN421" s="58"/>
      <c r="FO421" s="58"/>
      <c r="FP421" s="58"/>
      <c r="FQ421" s="58"/>
      <c r="FR421" s="58"/>
      <c r="FS421" s="58"/>
      <c r="FT421" s="58"/>
      <c r="FU421" s="58"/>
      <c r="FV421" s="58"/>
      <c r="FW421" s="58"/>
      <c r="FX421" s="58"/>
      <c r="FY421" s="58"/>
      <c r="FZ421" s="58"/>
      <c r="GA421" s="58"/>
      <c r="GB421" s="58"/>
      <c r="GC421" s="58"/>
      <c r="GD421" s="58"/>
      <c r="GE421" s="58"/>
      <c r="GF421" s="58"/>
      <c r="GG421" s="58"/>
      <c r="GH421" s="58"/>
      <c r="GI421" s="58"/>
      <c r="GJ421" s="58"/>
      <c r="GK421" s="58"/>
      <c r="GL421" s="58"/>
      <c r="GM421" s="58"/>
      <c r="GN421" s="58"/>
      <c r="GO421" s="58"/>
      <c r="GP421" s="58"/>
      <c r="GQ421" s="58"/>
      <c r="GR421" s="58"/>
      <c r="GS421" s="58"/>
      <c r="GT421" s="58"/>
      <c r="GU421" s="58"/>
      <c r="GV421" s="58"/>
      <c r="GW421" s="58"/>
      <c r="GX421" s="58"/>
      <c r="GY421" s="58"/>
      <c r="GZ421" s="58"/>
      <c r="HA421" s="58"/>
      <c r="HB421" s="58"/>
      <c r="HC421" s="58"/>
      <c r="HD421" s="58"/>
      <c r="HE421" s="58"/>
      <c r="HF421" s="58"/>
      <c r="HG421" s="58"/>
      <c r="HH421" s="58"/>
      <c r="HI421" s="58"/>
      <c r="HJ421" s="58"/>
      <c r="HK421" s="58"/>
      <c r="HL421" s="58"/>
      <c r="HM421" s="58"/>
      <c r="HN421" s="58"/>
      <c r="HO421" s="58"/>
      <c r="HP421" s="58"/>
      <c r="HQ421" s="58"/>
      <c r="HR421" s="58"/>
      <c r="HS421" s="58"/>
      <c r="HT421" s="58"/>
      <c r="HU421" s="58"/>
      <c r="HV421" s="58"/>
      <c r="HW421" s="58"/>
      <c r="HX421" s="58"/>
      <c r="HY421" s="58"/>
      <c r="HZ421" s="58"/>
      <c r="IA421" s="58"/>
      <c r="IB421" s="58"/>
      <c r="IC421" s="58"/>
      <c r="ID421" s="58"/>
      <c r="IE421" s="58"/>
      <c r="IF421" s="58"/>
      <c r="IG421" s="58"/>
      <c r="IH421" s="58"/>
      <c r="II421" s="58"/>
      <c r="IJ421" s="58"/>
      <c r="IK421" s="58"/>
      <c r="IL421" s="58"/>
      <c r="IM421" s="58"/>
      <c r="IN421" s="58"/>
      <c r="IO421" s="58"/>
      <c r="IP421" s="58"/>
      <c r="IQ421" s="58"/>
      <c r="IR421" s="58"/>
      <c r="IS421" s="58"/>
      <c r="IT421" s="58"/>
      <c r="IU421" s="58"/>
    </row>
    <row r="422" spans="1:255" s="840" customFormat="1">
      <c r="A422" s="78" t="s">
        <v>478</v>
      </c>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949"/>
      <c r="AB422" s="949"/>
      <c r="AC422" s="949"/>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c r="EA422" s="58"/>
      <c r="EB422" s="58"/>
      <c r="EC422" s="58"/>
      <c r="ED422" s="58"/>
      <c r="EE422" s="58"/>
      <c r="EF422" s="58"/>
      <c r="EG422" s="58"/>
      <c r="EH422" s="58"/>
      <c r="EI422" s="58"/>
      <c r="EJ422" s="58"/>
      <c r="EK422" s="58"/>
      <c r="EL422" s="58"/>
      <c r="EM422" s="58"/>
      <c r="EN422" s="58"/>
      <c r="EO422" s="58"/>
      <c r="EP422" s="58"/>
      <c r="EQ422" s="58"/>
      <c r="ER422" s="58"/>
      <c r="ES422" s="58"/>
      <c r="ET422" s="58"/>
      <c r="EU422" s="58"/>
      <c r="EV422" s="58"/>
      <c r="EW422" s="58"/>
      <c r="EX422" s="58"/>
      <c r="EY422" s="58"/>
      <c r="EZ422" s="58"/>
      <c r="FA422" s="58"/>
      <c r="FB422" s="58"/>
      <c r="FC422" s="58"/>
      <c r="FD422" s="58"/>
      <c r="FE422" s="58"/>
      <c r="FF422" s="58"/>
      <c r="FG422" s="58"/>
      <c r="FH422" s="58"/>
      <c r="FI422" s="58"/>
      <c r="FJ422" s="58"/>
      <c r="FK422" s="58"/>
      <c r="FL422" s="58"/>
      <c r="FM422" s="58"/>
      <c r="FN422" s="58"/>
      <c r="FO422" s="58"/>
      <c r="FP422" s="58"/>
      <c r="FQ422" s="58"/>
      <c r="FR422" s="58"/>
      <c r="FS422" s="58"/>
      <c r="FT422" s="58"/>
      <c r="FU422" s="58"/>
      <c r="FV422" s="58"/>
      <c r="FW422" s="58"/>
      <c r="FX422" s="58"/>
      <c r="FY422" s="58"/>
      <c r="FZ422" s="58"/>
      <c r="GA422" s="58"/>
      <c r="GB422" s="58"/>
      <c r="GC422" s="58"/>
      <c r="GD422" s="58"/>
      <c r="GE422" s="58"/>
      <c r="GF422" s="58"/>
      <c r="GG422" s="58"/>
      <c r="GH422" s="58"/>
      <c r="GI422" s="58"/>
      <c r="GJ422" s="58"/>
      <c r="GK422" s="58"/>
      <c r="GL422" s="58"/>
      <c r="GM422" s="58"/>
      <c r="GN422" s="58"/>
      <c r="GO422" s="58"/>
      <c r="GP422" s="58"/>
      <c r="GQ422" s="58"/>
      <c r="GR422" s="58"/>
      <c r="GS422" s="58"/>
      <c r="GT422" s="58"/>
      <c r="GU422" s="58"/>
      <c r="GV422" s="58"/>
      <c r="GW422" s="58"/>
      <c r="GX422" s="58"/>
      <c r="GY422" s="58"/>
      <c r="GZ422" s="58"/>
      <c r="HA422" s="58"/>
      <c r="HB422" s="58"/>
      <c r="HC422" s="58"/>
      <c r="HD422" s="58"/>
      <c r="HE422" s="58"/>
      <c r="HF422" s="58"/>
      <c r="HG422" s="58"/>
      <c r="HH422" s="58"/>
      <c r="HI422" s="58"/>
      <c r="HJ422" s="58"/>
      <c r="HK422" s="58"/>
      <c r="HL422" s="58"/>
      <c r="HM422" s="58"/>
      <c r="HN422" s="58"/>
      <c r="HO422" s="58"/>
      <c r="HP422" s="58"/>
      <c r="HQ422" s="58"/>
      <c r="HR422" s="58"/>
      <c r="HS422" s="58"/>
      <c r="HT422" s="58"/>
      <c r="HU422" s="58"/>
      <c r="HV422" s="58"/>
      <c r="HW422" s="58"/>
      <c r="HX422" s="58"/>
      <c r="HY422" s="58"/>
      <c r="HZ422" s="58"/>
      <c r="IA422" s="58"/>
      <c r="IB422" s="58"/>
      <c r="IC422" s="58"/>
      <c r="ID422" s="58"/>
      <c r="IE422" s="58"/>
      <c r="IF422" s="58"/>
      <c r="IG422" s="58"/>
      <c r="IH422" s="58"/>
      <c r="II422" s="58"/>
      <c r="IJ422" s="58"/>
      <c r="IK422" s="58"/>
      <c r="IL422" s="58"/>
      <c r="IM422" s="58"/>
      <c r="IN422" s="58"/>
      <c r="IO422" s="58"/>
      <c r="IP422" s="58"/>
      <c r="IQ422" s="58"/>
      <c r="IR422" s="58"/>
      <c r="IS422" s="58"/>
      <c r="IT422" s="58"/>
      <c r="IU422" s="58"/>
    </row>
    <row r="423" spans="1:255" s="840" customFormat="1">
      <c r="A423" s="78" t="s">
        <v>479</v>
      </c>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949"/>
      <c r="AB423" s="949"/>
      <c r="AC423" s="949"/>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58"/>
      <c r="BG423" s="58"/>
      <c r="BH423" s="58"/>
      <c r="BI423" s="58"/>
      <c r="BJ423" s="58"/>
      <c r="BK423" s="58"/>
      <c r="BL423" s="58"/>
      <c r="BM423" s="58"/>
      <c r="BN423" s="58"/>
      <c r="BO423" s="58"/>
      <c r="BP423" s="58"/>
      <c r="BQ423" s="58"/>
      <c r="BR423" s="58"/>
      <c r="BS423" s="58"/>
      <c r="BT423" s="58"/>
      <c r="BU423" s="58"/>
      <c r="BV423" s="58"/>
      <c r="BW423" s="58"/>
      <c r="BX423" s="58"/>
      <c r="BY423" s="58"/>
      <c r="BZ423" s="58"/>
      <c r="CA423" s="58"/>
      <c r="CB423" s="58"/>
      <c r="CC423" s="58"/>
      <c r="CD423" s="58"/>
      <c r="CE423" s="58"/>
      <c r="CF423" s="58"/>
      <c r="CG423" s="58"/>
      <c r="CH423" s="58"/>
      <c r="CI423" s="58"/>
      <c r="CJ423" s="58"/>
      <c r="CK423" s="58"/>
      <c r="CL423" s="58"/>
      <c r="CM423" s="58"/>
      <c r="CN423" s="58"/>
      <c r="CO423" s="58"/>
      <c r="CP423" s="58"/>
      <c r="CQ423" s="58"/>
      <c r="CR423" s="58"/>
      <c r="CS423" s="58"/>
      <c r="CT423" s="58"/>
      <c r="CU423" s="58"/>
      <c r="CV423" s="58"/>
      <c r="CW423" s="58"/>
      <c r="CX423" s="58"/>
      <c r="CY423" s="58"/>
      <c r="CZ423" s="58"/>
      <c r="DA423" s="58"/>
      <c r="DB423" s="58"/>
      <c r="DC423" s="58"/>
      <c r="DD423" s="58"/>
      <c r="DE423" s="58"/>
      <c r="DF423" s="58"/>
      <c r="DG423" s="58"/>
      <c r="DH423" s="58"/>
      <c r="DI423" s="58"/>
      <c r="DJ423" s="58"/>
      <c r="DK423" s="58"/>
      <c r="DL423" s="58"/>
      <c r="DM423" s="58"/>
      <c r="DN423" s="58"/>
      <c r="DO423" s="58"/>
      <c r="DP423" s="58"/>
      <c r="DQ423" s="58"/>
      <c r="DR423" s="58"/>
      <c r="DS423" s="58"/>
      <c r="DT423" s="58"/>
      <c r="DU423" s="58"/>
      <c r="DV423" s="58"/>
      <c r="DW423" s="58"/>
      <c r="DX423" s="58"/>
      <c r="DY423" s="58"/>
      <c r="DZ423" s="58"/>
      <c r="EA423" s="58"/>
      <c r="EB423" s="58"/>
      <c r="EC423" s="58"/>
      <c r="ED423" s="58"/>
      <c r="EE423" s="58"/>
      <c r="EF423" s="58"/>
      <c r="EG423" s="58"/>
      <c r="EH423" s="58"/>
      <c r="EI423" s="58"/>
      <c r="EJ423" s="58"/>
      <c r="EK423" s="58"/>
      <c r="EL423" s="58"/>
      <c r="EM423" s="58"/>
      <c r="EN423" s="58"/>
      <c r="EO423" s="58"/>
      <c r="EP423" s="58"/>
      <c r="EQ423" s="58"/>
      <c r="ER423" s="58"/>
      <c r="ES423" s="58"/>
      <c r="ET423" s="58"/>
      <c r="EU423" s="58"/>
      <c r="EV423" s="58"/>
      <c r="EW423" s="58"/>
      <c r="EX423" s="58"/>
      <c r="EY423" s="58"/>
      <c r="EZ423" s="58"/>
      <c r="FA423" s="58"/>
      <c r="FB423" s="58"/>
      <c r="FC423" s="58"/>
      <c r="FD423" s="58"/>
      <c r="FE423" s="58"/>
      <c r="FF423" s="58"/>
      <c r="FG423" s="58"/>
      <c r="FH423" s="58"/>
      <c r="FI423" s="58"/>
      <c r="FJ423" s="58"/>
      <c r="FK423" s="58"/>
      <c r="FL423" s="58"/>
      <c r="FM423" s="58"/>
      <c r="FN423" s="58"/>
      <c r="FO423" s="58"/>
      <c r="FP423" s="58"/>
      <c r="FQ423" s="58"/>
      <c r="FR423" s="58"/>
      <c r="FS423" s="58"/>
      <c r="FT423" s="58"/>
      <c r="FU423" s="58"/>
      <c r="FV423" s="58"/>
      <c r="FW423" s="58"/>
      <c r="FX423" s="58"/>
      <c r="FY423" s="58"/>
      <c r="FZ423" s="58"/>
      <c r="GA423" s="58"/>
      <c r="GB423" s="58"/>
      <c r="GC423" s="58"/>
      <c r="GD423" s="58"/>
      <c r="GE423" s="58"/>
      <c r="GF423" s="58"/>
      <c r="GG423" s="58"/>
      <c r="GH423" s="58"/>
      <c r="GI423" s="58"/>
      <c r="GJ423" s="58"/>
      <c r="GK423" s="58"/>
      <c r="GL423" s="58"/>
      <c r="GM423" s="58"/>
      <c r="GN423" s="58"/>
      <c r="GO423" s="58"/>
      <c r="GP423" s="58"/>
      <c r="GQ423" s="58"/>
      <c r="GR423" s="58"/>
      <c r="GS423" s="58"/>
      <c r="GT423" s="58"/>
      <c r="GU423" s="58"/>
      <c r="GV423" s="58"/>
      <c r="GW423" s="58"/>
      <c r="GX423" s="58"/>
      <c r="GY423" s="58"/>
      <c r="GZ423" s="58"/>
      <c r="HA423" s="58"/>
      <c r="HB423" s="58"/>
      <c r="HC423" s="58"/>
      <c r="HD423" s="58"/>
      <c r="HE423" s="58"/>
      <c r="HF423" s="58"/>
      <c r="HG423" s="58"/>
      <c r="HH423" s="58"/>
      <c r="HI423" s="58"/>
      <c r="HJ423" s="58"/>
      <c r="HK423" s="58"/>
      <c r="HL423" s="58"/>
      <c r="HM423" s="58"/>
      <c r="HN423" s="58"/>
      <c r="HO423" s="58"/>
      <c r="HP423" s="58"/>
      <c r="HQ423" s="58"/>
      <c r="HR423" s="58"/>
      <c r="HS423" s="58"/>
      <c r="HT423" s="58"/>
      <c r="HU423" s="58"/>
      <c r="HV423" s="58"/>
      <c r="HW423" s="58"/>
      <c r="HX423" s="58"/>
      <c r="HY423" s="58"/>
      <c r="HZ423" s="58"/>
      <c r="IA423" s="58"/>
      <c r="IB423" s="58"/>
      <c r="IC423" s="58"/>
      <c r="ID423" s="58"/>
      <c r="IE423" s="58"/>
      <c r="IF423" s="58"/>
      <c r="IG423" s="58"/>
      <c r="IH423" s="58"/>
      <c r="II423" s="58"/>
      <c r="IJ423" s="58"/>
      <c r="IK423" s="58"/>
      <c r="IL423" s="58"/>
      <c r="IM423" s="58"/>
      <c r="IN423" s="58"/>
      <c r="IO423" s="58"/>
      <c r="IP423" s="58"/>
      <c r="IQ423" s="58"/>
      <c r="IR423" s="58"/>
      <c r="IS423" s="58"/>
      <c r="IT423" s="58"/>
      <c r="IU423" s="58"/>
    </row>
    <row r="424" spans="1:255" s="840" customFormat="1">
      <c r="A424" s="78" t="s">
        <v>480</v>
      </c>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949"/>
      <c r="AB424" s="949"/>
      <c r="AC424" s="949"/>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c r="BF424" s="58"/>
      <c r="BG424" s="58"/>
      <c r="BH424" s="58"/>
      <c r="BI424" s="58"/>
      <c r="BJ424" s="58"/>
      <c r="BK424" s="58"/>
      <c r="BL424" s="58"/>
      <c r="BM424" s="58"/>
      <c r="BN424" s="58"/>
      <c r="BO424" s="58"/>
      <c r="BP424" s="58"/>
      <c r="BQ424" s="58"/>
      <c r="BR424" s="58"/>
      <c r="BS424" s="58"/>
      <c r="BT424" s="58"/>
      <c r="BU424" s="58"/>
      <c r="BV424" s="58"/>
      <c r="BW424" s="58"/>
      <c r="BX424" s="58"/>
      <c r="BY424" s="58"/>
      <c r="BZ424" s="58"/>
      <c r="CA424" s="58"/>
      <c r="CB424" s="58"/>
      <c r="CC424" s="58"/>
      <c r="CD424" s="58"/>
      <c r="CE424" s="58"/>
      <c r="CF424" s="58"/>
      <c r="CG424" s="58"/>
      <c r="CH424" s="58"/>
      <c r="CI424" s="58"/>
      <c r="CJ424" s="58"/>
      <c r="CK424" s="58"/>
      <c r="CL424" s="58"/>
      <c r="CM424" s="58"/>
      <c r="CN424" s="58"/>
      <c r="CO424" s="58"/>
      <c r="CP424" s="58"/>
      <c r="CQ424" s="58"/>
      <c r="CR424" s="58"/>
      <c r="CS424" s="58"/>
      <c r="CT424" s="58"/>
      <c r="CU424" s="58"/>
      <c r="CV424" s="58"/>
      <c r="CW424" s="58"/>
      <c r="CX424" s="58"/>
      <c r="CY424" s="58"/>
      <c r="CZ424" s="58"/>
      <c r="DA424" s="58"/>
      <c r="DB424" s="58"/>
      <c r="DC424" s="58"/>
      <c r="DD424" s="58"/>
      <c r="DE424" s="58"/>
      <c r="DF424" s="58"/>
      <c r="DG424" s="58"/>
      <c r="DH424" s="58"/>
      <c r="DI424" s="58"/>
      <c r="DJ424" s="58"/>
      <c r="DK424" s="58"/>
      <c r="DL424" s="58"/>
      <c r="DM424" s="58"/>
      <c r="DN424" s="58"/>
      <c r="DO424" s="58"/>
      <c r="DP424" s="58"/>
      <c r="DQ424" s="58"/>
      <c r="DR424" s="58"/>
      <c r="DS424" s="58"/>
      <c r="DT424" s="58"/>
      <c r="DU424" s="58"/>
      <c r="DV424" s="58"/>
      <c r="DW424" s="58"/>
      <c r="DX424" s="58"/>
      <c r="DY424" s="58"/>
      <c r="DZ424" s="58"/>
      <c r="EA424" s="58"/>
      <c r="EB424" s="58"/>
      <c r="EC424" s="58"/>
      <c r="ED424" s="58"/>
      <c r="EE424" s="58"/>
      <c r="EF424" s="58"/>
      <c r="EG424" s="58"/>
      <c r="EH424" s="58"/>
      <c r="EI424" s="58"/>
      <c r="EJ424" s="58"/>
      <c r="EK424" s="58"/>
      <c r="EL424" s="58"/>
      <c r="EM424" s="58"/>
      <c r="EN424" s="58"/>
      <c r="EO424" s="58"/>
      <c r="EP424" s="58"/>
      <c r="EQ424" s="58"/>
      <c r="ER424" s="58"/>
      <c r="ES424" s="58"/>
      <c r="ET424" s="58"/>
      <c r="EU424" s="58"/>
      <c r="EV424" s="58"/>
      <c r="EW424" s="58"/>
      <c r="EX424" s="58"/>
      <c r="EY424" s="58"/>
      <c r="EZ424" s="58"/>
      <c r="FA424" s="58"/>
      <c r="FB424" s="58"/>
      <c r="FC424" s="58"/>
      <c r="FD424" s="58"/>
      <c r="FE424" s="58"/>
      <c r="FF424" s="58"/>
      <c r="FG424" s="58"/>
      <c r="FH424" s="58"/>
      <c r="FI424" s="58"/>
      <c r="FJ424" s="58"/>
      <c r="FK424" s="58"/>
      <c r="FL424" s="58"/>
      <c r="FM424" s="58"/>
      <c r="FN424" s="58"/>
      <c r="FO424" s="58"/>
      <c r="FP424" s="58"/>
      <c r="FQ424" s="58"/>
      <c r="FR424" s="58"/>
      <c r="FS424" s="58"/>
      <c r="FT424" s="58"/>
      <c r="FU424" s="58"/>
      <c r="FV424" s="58"/>
      <c r="FW424" s="58"/>
      <c r="FX424" s="58"/>
      <c r="FY424" s="58"/>
      <c r="FZ424" s="58"/>
      <c r="GA424" s="58"/>
      <c r="GB424" s="58"/>
      <c r="GC424" s="58"/>
      <c r="GD424" s="58"/>
      <c r="GE424" s="58"/>
      <c r="GF424" s="58"/>
      <c r="GG424" s="58"/>
      <c r="GH424" s="58"/>
      <c r="GI424" s="58"/>
      <c r="GJ424" s="58"/>
      <c r="GK424" s="58"/>
      <c r="GL424" s="58"/>
      <c r="GM424" s="58"/>
      <c r="GN424" s="58"/>
      <c r="GO424" s="58"/>
      <c r="GP424" s="58"/>
      <c r="GQ424" s="58"/>
      <c r="GR424" s="58"/>
      <c r="GS424" s="58"/>
      <c r="GT424" s="58"/>
      <c r="GU424" s="58"/>
      <c r="GV424" s="58"/>
      <c r="GW424" s="58"/>
      <c r="GX424" s="58"/>
      <c r="GY424" s="58"/>
      <c r="GZ424" s="58"/>
      <c r="HA424" s="58"/>
      <c r="HB424" s="58"/>
      <c r="HC424" s="58"/>
      <c r="HD424" s="58"/>
      <c r="HE424" s="58"/>
      <c r="HF424" s="58"/>
      <c r="HG424" s="58"/>
      <c r="HH424" s="58"/>
      <c r="HI424" s="58"/>
      <c r="HJ424" s="58"/>
      <c r="HK424" s="58"/>
      <c r="HL424" s="58"/>
      <c r="HM424" s="58"/>
      <c r="HN424" s="58"/>
      <c r="HO424" s="58"/>
      <c r="HP424" s="58"/>
      <c r="HQ424" s="58"/>
      <c r="HR424" s="58"/>
      <c r="HS424" s="58"/>
      <c r="HT424" s="58"/>
      <c r="HU424" s="58"/>
      <c r="HV424" s="58"/>
      <c r="HW424" s="58"/>
      <c r="HX424" s="58"/>
      <c r="HY424" s="58"/>
      <c r="HZ424" s="58"/>
      <c r="IA424" s="58"/>
      <c r="IB424" s="58"/>
      <c r="IC424" s="58"/>
      <c r="ID424" s="58"/>
      <c r="IE424" s="58"/>
      <c r="IF424" s="58"/>
      <c r="IG424" s="58"/>
      <c r="IH424" s="58"/>
      <c r="II424" s="58"/>
      <c r="IJ424" s="58"/>
      <c r="IK424" s="58"/>
      <c r="IL424" s="58"/>
      <c r="IM424" s="58"/>
      <c r="IN424" s="58"/>
      <c r="IO424" s="58"/>
      <c r="IP424" s="58"/>
      <c r="IQ424" s="58"/>
      <c r="IR424" s="58"/>
      <c r="IS424" s="58"/>
      <c r="IT424" s="58"/>
      <c r="IU424" s="58"/>
    </row>
    <row r="425" spans="1:255" s="840" customFormat="1">
      <c r="A425" s="78" t="s">
        <v>481</v>
      </c>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949"/>
      <c r="AB425" s="949"/>
      <c r="AC425" s="949"/>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58"/>
      <c r="CR425" s="58"/>
      <c r="CS425" s="58"/>
      <c r="CT425" s="58"/>
      <c r="CU425" s="58"/>
      <c r="CV425" s="58"/>
      <c r="CW425" s="58"/>
      <c r="CX425" s="58"/>
      <c r="CY425" s="58"/>
      <c r="CZ425" s="58"/>
      <c r="DA425" s="58"/>
      <c r="DB425" s="58"/>
      <c r="DC425" s="58"/>
      <c r="DD425" s="58"/>
      <c r="DE425" s="58"/>
      <c r="DF425" s="58"/>
      <c r="DG425" s="58"/>
      <c r="DH425" s="58"/>
      <c r="DI425" s="58"/>
      <c r="DJ425" s="58"/>
      <c r="DK425" s="58"/>
      <c r="DL425" s="58"/>
      <c r="DM425" s="58"/>
      <c r="DN425" s="58"/>
      <c r="DO425" s="58"/>
      <c r="DP425" s="58"/>
      <c r="DQ425" s="58"/>
      <c r="DR425" s="58"/>
      <c r="DS425" s="58"/>
      <c r="DT425" s="58"/>
      <c r="DU425" s="58"/>
      <c r="DV425" s="58"/>
      <c r="DW425" s="58"/>
      <c r="DX425" s="58"/>
      <c r="DY425" s="58"/>
      <c r="DZ425" s="58"/>
      <c r="EA425" s="58"/>
      <c r="EB425" s="58"/>
      <c r="EC425" s="58"/>
      <c r="ED425" s="58"/>
      <c r="EE425" s="58"/>
      <c r="EF425" s="58"/>
      <c r="EG425" s="58"/>
      <c r="EH425" s="58"/>
      <c r="EI425" s="58"/>
      <c r="EJ425" s="58"/>
      <c r="EK425" s="58"/>
      <c r="EL425" s="58"/>
      <c r="EM425" s="58"/>
      <c r="EN425" s="58"/>
      <c r="EO425" s="58"/>
      <c r="EP425" s="58"/>
      <c r="EQ425" s="58"/>
      <c r="ER425" s="58"/>
      <c r="ES425" s="58"/>
      <c r="ET425" s="58"/>
      <c r="EU425" s="58"/>
      <c r="EV425" s="58"/>
      <c r="EW425" s="58"/>
      <c r="EX425" s="58"/>
      <c r="EY425" s="58"/>
      <c r="EZ425" s="58"/>
      <c r="FA425" s="58"/>
      <c r="FB425" s="58"/>
      <c r="FC425" s="58"/>
      <c r="FD425" s="58"/>
      <c r="FE425" s="58"/>
      <c r="FF425" s="58"/>
      <c r="FG425" s="58"/>
      <c r="FH425" s="58"/>
      <c r="FI425" s="58"/>
      <c r="FJ425" s="58"/>
      <c r="FK425" s="58"/>
      <c r="FL425" s="58"/>
      <c r="FM425" s="58"/>
      <c r="FN425" s="58"/>
      <c r="FO425" s="58"/>
      <c r="FP425" s="58"/>
      <c r="FQ425" s="58"/>
      <c r="FR425" s="58"/>
      <c r="FS425" s="58"/>
      <c r="FT425" s="58"/>
      <c r="FU425" s="58"/>
      <c r="FV425" s="58"/>
      <c r="FW425" s="58"/>
      <c r="FX425" s="58"/>
      <c r="FY425" s="58"/>
      <c r="FZ425" s="58"/>
      <c r="GA425" s="58"/>
      <c r="GB425" s="58"/>
      <c r="GC425" s="58"/>
      <c r="GD425" s="58"/>
      <c r="GE425" s="58"/>
      <c r="GF425" s="58"/>
      <c r="GG425" s="58"/>
      <c r="GH425" s="58"/>
      <c r="GI425" s="58"/>
      <c r="GJ425" s="58"/>
      <c r="GK425" s="58"/>
      <c r="GL425" s="58"/>
      <c r="GM425" s="58"/>
      <c r="GN425" s="58"/>
      <c r="GO425" s="58"/>
      <c r="GP425" s="58"/>
      <c r="GQ425" s="58"/>
      <c r="GR425" s="58"/>
      <c r="GS425" s="58"/>
      <c r="GT425" s="58"/>
      <c r="GU425" s="58"/>
      <c r="GV425" s="58"/>
      <c r="GW425" s="58"/>
      <c r="GX425" s="58"/>
      <c r="GY425" s="58"/>
      <c r="GZ425" s="58"/>
      <c r="HA425" s="58"/>
      <c r="HB425" s="58"/>
      <c r="HC425" s="58"/>
      <c r="HD425" s="58"/>
      <c r="HE425" s="58"/>
      <c r="HF425" s="58"/>
      <c r="HG425" s="58"/>
      <c r="HH425" s="58"/>
      <c r="HI425" s="58"/>
      <c r="HJ425" s="58"/>
      <c r="HK425" s="58"/>
      <c r="HL425" s="58"/>
      <c r="HM425" s="58"/>
      <c r="HN425" s="58"/>
      <c r="HO425" s="58"/>
      <c r="HP425" s="58"/>
      <c r="HQ425" s="58"/>
      <c r="HR425" s="58"/>
      <c r="HS425" s="58"/>
      <c r="HT425" s="58"/>
      <c r="HU425" s="58"/>
      <c r="HV425" s="58"/>
      <c r="HW425" s="58"/>
      <c r="HX425" s="58"/>
      <c r="HY425" s="58"/>
      <c r="HZ425" s="58"/>
      <c r="IA425" s="58"/>
      <c r="IB425" s="58"/>
      <c r="IC425" s="58"/>
      <c r="ID425" s="58"/>
      <c r="IE425" s="58"/>
      <c r="IF425" s="58"/>
      <c r="IG425" s="58"/>
      <c r="IH425" s="58"/>
      <c r="II425" s="58"/>
      <c r="IJ425" s="58"/>
      <c r="IK425" s="58"/>
      <c r="IL425" s="58"/>
      <c r="IM425" s="58"/>
      <c r="IN425" s="58"/>
      <c r="IO425" s="58"/>
      <c r="IP425" s="58"/>
      <c r="IQ425" s="58"/>
      <c r="IR425" s="58"/>
      <c r="IS425" s="58"/>
      <c r="IT425" s="58"/>
      <c r="IU425" s="58"/>
    </row>
    <row r="426" spans="1:255" s="840" customFormat="1">
      <c r="A426" s="78" t="s">
        <v>482</v>
      </c>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949"/>
      <c r="AB426" s="949"/>
      <c r="AC426" s="949"/>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8"/>
      <c r="CJ426" s="58"/>
      <c r="CK426" s="58"/>
      <c r="CL426" s="58"/>
      <c r="CM426" s="58"/>
      <c r="CN426" s="58"/>
      <c r="CO426" s="58"/>
      <c r="CP426" s="58"/>
      <c r="CQ426" s="58"/>
      <c r="CR426" s="58"/>
      <c r="CS426" s="58"/>
      <c r="CT426" s="58"/>
      <c r="CU426" s="58"/>
      <c r="CV426" s="58"/>
      <c r="CW426" s="58"/>
      <c r="CX426" s="58"/>
      <c r="CY426" s="58"/>
      <c r="CZ426" s="58"/>
      <c r="DA426" s="58"/>
      <c r="DB426" s="58"/>
      <c r="DC426" s="58"/>
      <c r="DD426" s="58"/>
      <c r="DE426" s="58"/>
      <c r="DF426" s="58"/>
      <c r="DG426" s="58"/>
      <c r="DH426" s="58"/>
      <c r="DI426" s="58"/>
      <c r="DJ426" s="58"/>
      <c r="DK426" s="58"/>
      <c r="DL426" s="58"/>
      <c r="DM426" s="58"/>
      <c r="DN426" s="58"/>
      <c r="DO426" s="58"/>
      <c r="DP426" s="58"/>
      <c r="DQ426" s="58"/>
      <c r="DR426" s="58"/>
      <c r="DS426" s="58"/>
      <c r="DT426" s="58"/>
      <c r="DU426" s="58"/>
      <c r="DV426" s="58"/>
      <c r="DW426" s="58"/>
      <c r="DX426" s="58"/>
      <c r="DY426" s="58"/>
      <c r="DZ426" s="58"/>
      <c r="EA426" s="58"/>
      <c r="EB426" s="58"/>
      <c r="EC426" s="58"/>
      <c r="ED426" s="58"/>
      <c r="EE426" s="58"/>
      <c r="EF426" s="58"/>
      <c r="EG426" s="58"/>
      <c r="EH426" s="58"/>
      <c r="EI426" s="58"/>
      <c r="EJ426" s="58"/>
      <c r="EK426" s="58"/>
      <c r="EL426" s="58"/>
      <c r="EM426" s="58"/>
      <c r="EN426" s="58"/>
      <c r="EO426" s="58"/>
      <c r="EP426" s="58"/>
      <c r="EQ426" s="58"/>
      <c r="ER426" s="58"/>
      <c r="ES426" s="58"/>
      <c r="ET426" s="58"/>
      <c r="EU426" s="58"/>
      <c r="EV426" s="58"/>
      <c r="EW426" s="58"/>
      <c r="EX426" s="58"/>
      <c r="EY426" s="58"/>
      <c r="EZ426" s="58"/>
      <c r="FA426" s="58"/>
      <c r="FB426" s="58"/>
      <c r="FC426" s="58"/>
      <c r="FD426" s="58"/>
      <c r="FE426" s="58"/>
      <c r="FF426" s="58"/>
      <c r="FG426" s="58"/>
      <c r="FH426" s="58"/>
      <c r="FI426" s="58"/>
      <c r="FJ426" s="58"/>
      <c r="FK426" s="58"/>
      <c r="FL426" s="58"/>
      <c r="FM426" s="58"/>
      <c r="FN426" s="58"/>
      <c r="FO426" s="58"/>
      <c r="FP426" s="58"/>
      <c r="FQ426" s="58"/>
      <c r="FR426" s="58"/>
      <c r="FS426" s="58"/>
      <c r="FT426" s="58"/>
      <c r="FU426" s="58"/>
      <c r="FV426" s="58"/>
      <c r="FW426" s="58"/>
      <c r="FX426" s="58"/>
      <c r="FY426" s="58"/>
      <c r="FZ426" s="58"/>
      <c r="GA426" s="58"/>
      <c r="GB426" s="58"/>
      <c r="GC426" s="58"/>
      <c r="GD426" s="58"/>
      <c r="GE426" s="58"/>
      <c r="GF426" s="58"/>
      <c r="GG426" s="58"/>
      <c r="GH426" s="58"/>
      <c r="GI426" s="58"/>
      <c r="GJ426" s="58"/>
      <c r="GK426" s="58"/>
      <c r="GL426" s="58"/>
      <c r="GM426" s="58"/>
      <c r="GN426" s="58"/>
      <c r="GO426" s="58"/>
      <c r="GP426" s="58"/>
      <c r="GQ426" s="58"/>
      <c r="GR426" s="58"/>
      <c r="GS426" s="58"/>
      <c r="GT426" s="58"/>
      <c r="GU426" s="58"/>
      <c r="GV426" s="58"/>
      <c r="GW426" s="58"/>
      <c r="GX426" s="58"/>
      <c r="GY426" s="58"/>
      <c r="GZ426" s="58"/>
      <c r="HA426" s="58"/>
      <c r="HB426" s="58"/>
      <c r="HC426" s="58"/>
      <c r="HD426" s="58"/>
      <c r="HE426" s="58"/>
      <c r="HF426" s="58"/>
      <c r="HG426" s="58"/>
      <c r="HH426" s="58"/>
      <c r="HI426" s="58"/>
      <c r="HJ426" s="58"/>
      <c r="HK426" s="58"/>
      <c r="HL426" s="58"/>
      <c r="HM426" s="58"/>
      <c r="HN426" s="58"/>
      <c r="HO426" s="58"/>
      <c r="HP426" s="58"/>
      <c r="HQ426" s="58"/>
      <c r="HR426" s="58"/>
      <c r="HS426" s="58"/>
      <c r="HT426" s="58"/>
      <c r="HU426" s="58"/>
      <c r="HV426" s="58"/>
      <c r="HW426" s="58"/>
      <c r="HX426" s="58"/>
      <c r="HY426" s="58"/>
      <c r="HZ426" s="58"/>
      <c r="IA426" s="58"/>
      <c r="IB426" s="58"/>
      <c r="IC426" s="58"/>
      <c r="ID426" s="58"/>
      <c r="IE426" s="58"/>
      <c r="IF426" s="58"/>
      <c r="IG426" s="58"/>
      <c r="IH426" s="58"/>
      <c r="II426" s="58"/>
      <c r="IJ426" s="58"/>
      <c r="IK426" s="58"/>
      <c r="IL426" s="58"/>
      <c r="IM426" s="58"/>
      <c r="IN426" s="58"/>
      <c r="IO426" s="58"/>
      <c r="IP426" s="58"/>
      <c r="IQ426" s="58"/>
      <c r="IR426" s="58"/>
      <c r="IS426" s="58"/>
      <c r="IT426" s="58"/>
      <c r="IU426" s="58"/>
    </row>
    <row r="427" spans="1:255" s="840" customFormat="1">
      <c r="A427" s="78" t="s">
        <v>483</v>
      </c>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949"/>
      <c r="AB427" s="949"/>
      <c r="AC427" s="949"/>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c r="CB427" s="58"/>
      <c r="CC427" s="58"/>
      <c r="CD427" s="58"/>
      <c r="CE427" s="58"/>
      <c r="CF427" s="58"/>
      <c r="CG427" s="58"/>
      <c r="CH427" s="58"/>
      <c r="CI427" s="58"/>
      <c r="CJ427" s="58"/>
      <c r="CK427" s="58"/>
      <c r="CL427" s="58"/>
      <c r="CM427" s="58"/>
      <c r="CN427" s="58"/>
      <c r="CO427" s="58"/>
      <c r="CP427" s="58"/>
      <c r="CQ427" s="58"/>
      <c r="CR427" s="58"/>
      <c r="CS427" s="58"/>
      <c r="CT427" s="58"/>
      <c r="CU427" s="58"/>
      <c r="CV427" s="58"/>
      <c r="CW427" s="58"/>
      <c r="CX427" s="58"/>
      <c r="CY427" s="58"/>
      <c r="CZ427" s="58"/>
      <c r="DA427" s="58"/>
      <c r="DB427" s="58"/>
      <c r="DC427" s="58"/>
      <c r="DD427" s="58"/>
      <c r="DE427" s="58"/>
      <c r="DF427" s="58"/>
      <c r="DG427" s="58"/>
      <c r="DH427" s="58"/>
      <c r="DI427" s="58"/>
      <c r="DJ427" s="58"/>
      <c r="DK427" s="58"/>
      <c r="DL427" s="58"/>
      <c r="DM427" s="58"/>
      <c r="DN427" s="58"/>
      <c r="DO427" s="58"/>
      <c r="DP427" s="58"/>
      <c r="DQ427" s="58"/>
      <c r="DR427" s="58"/>
      <c r="DS427" s="58"/>
      <c r="DT427" s="58"/>
      <c r="DU427" s="58"/>
      <c r="DV427" s="58"/>
      <c r="DW427" s="58"/>
      <c r="DX427" s="58"/>
      <c r="DY427" s="58"/>
      <c r="DZ427" s="58"/>
      <c r="EA427" s="58"/>
      <c r="EB427" s="58"/>
      <c r="EC427" s="58"/>
      <c r="ED427" s="58"/>
      <c r="EE427" s="58"/>
      <c r="EF427" s="58"/>
      <c r="EG427" s="58"/>
      <c r="EH427" s="58"/>
      <c r="EI427" s="58"/>
      <c r="EJ427" s="58"/>
      <c r="EK427" s="58"/>
      <c r="EL427" s="58"/>
      <c r="EM427" s="58"/>
      <c r="EN427" s="58"/>
      <c r="EO427" s="58"/>
      <c r="EP427" s="58"/>
      <c r="EQ427" s="58"/>
      <c r="ER427" s="58"/>
      <c r="ES427" s="58"/>
      <c r="ET427" s="58"/>
      <c r="EU427" s="58"/>
      <c r="EV427" s="58"/>
      <c r="EW427" s="58"/>
      <c r="EX427" s="58"/>
      <c r="EY427" s="58"/>
      <c r="EZ427" s="58"/>
      <c r="FA427" s="58"/>
      <c r="FB427" s="58"/>
      <c r="FC427" s="58"/>
      <c r="FD427" s="58"/>
      <c r="FE427" s="58"/>
      <c r="FF427" s="58"/>
      <c r="FG427" s="58"/>
      <c r="FH427" s="58"/>
      <c r="FI427" s="58"/>
      <c r="FJ427" s="58"/>
      <c r="FK427" s="58"/>
      <c r="FL427" s="58"/>
      <c r="FM427" s="58"/>
      <c r="FN427" s="58"/>
      <c r="FO427" s="58"/>
      <c r="FP427" s="58"/>
      <c r="FQ427" s="58"/>
      <c r="FR427" s="58"/>
      <c r="FS427" s="58"/>
      <c r="FT427" s="58"/>
      <c r="FU427" s="58"/>
      <c r="FV427" s="58"/>
      <c r="FW427" s="58"/>
      <c r="FX427" s="58"/>
      <c r="FY427" s="58"/>
      <c r="FZ427" s="58"/>
      <c r="GA427" s="58"/>
      <c r="GB427" s="58"/>
      <c r="GC427" s="58"/>
      <c r="GD427" s="58"/>
      <c r="GE427" s="58"/>
      <c r="GF427" s="58"/>
      <c r="GG427" s="58"/>
      <c r="GH427" s="58"/>
      <c r="GI427" s="58"/>
      <c r="GJ427" s="58"/>
      <c r="GK427" s="58"/>
      <c r="GL427" s="58"/>
      <c r="GM427" s="58"/>
      <c r="GN427" s="58"/>
      <c r="GO427" s="58"/>
      <c r="GP427" s="58"/>
      <c r="GQ427" s="58"/>
      <c r="GR427" s="58"/>
      <c r="GS427" s="58"/>
      <c r="GT427" s="58"/>
      <c r="GU427" s="58"/>
      <c r="GV427" s="58"/>
      <c r="GW427" s="58"/>
      <c r="GX427" s="58"/>
      <c r="GY427" s="58"/>
      <c r="GZ427" s="58"/>
      <c r="HA427" s="58"/>
      <c r="HB427" s="58"/>
      <c r="HC427" s="58"/>
      <c r="HD427" s="58"/>
      <c r="HE427" s="58"/>
      <c r="HF427" s="58"/>
      <c r="HG427" s="58"/>
      <c r="HH427" s="58"/>
      <c r="HI427" s="58"/>
      <c r="HJ427" s="58"/>
      <c r="HK427" s="58"/>
      <c r="HL427" s="58"/>
      <c r="HM427" s="58"/>
      <c r="HN427" s="58"/>
      <c r="HO427" s="58"/>
      <c r="HP427" s="58"/>
      <c r="HQ427" s="58"/>
      <c r="HR427" s="58"/>
      <c r="HS427" s="58"/>
      <c r="HT427" s="58"/>
      <c r="HU427" s="58"/>
      <c r="HV427" s="58"/>
      <c r="HW427" s="58"/>
      <c r="HX427" s="58"/>
      <c r="HY427" s="58"/>
      <c r="HZ427" s="58"/>
      <c r="IA427" s="58"/>
      <c r="IB427" s="58"/>
      <c r="IC427" s="58"/>
      <c r="ID427" s="58"/>
      <c r="IE427" s="58"/>
      <c r="IF427" s="58"/>
      <c r="IG427" s="58"/>
      <c r="IH427" s="58"/>
      <c r="II427" s="58"/>
      <c r="IJ427" s="58"/>
      <c r="IK427" s="58"/>
      <c r="IL427" s="58"/>
      <c r="IM427" s="58"/>
      <c r="IN427" s="58"/>
      <c r="IO427" s="58"/>
      <c r="IP427" s="58"/>
      <c r="IQ427" s="58"/>
      <c r="IR427" s="58"/>
      <c r="IS427" s="58"/>
      <c r="IT427" s="58"/>
      <c r="IU427" s="58"/>
    </row>
    <row r="428" spans="1:255" s="840" customFormat="1">
      <c r="A428" s="78" t="s">
        <v>484</v>
      </c>
      <c r="B428" s="58">
        <v>1E-3</v>
      </c>
      <c r="C428" s="58">
        <v>1E-3</v>
      </c>
      <c r="D428" s="58">
        <v>1E-3</v>
      </c>
      <c r="E428" s="58">
        <v>1E-3</v>
      </c>
      <c r="F428" s="58"/>
      <c r="G428" s="58"/>
      <c r="H428" s="58">
        <v>3.0000000000000001E-3</v>
      </c>
      <c r="I428" s="58">
        <v>1E-3</v>
      </c>
      <c r="J428" s="58">
        <v>1E-3</v>
      </c>
      <c r="K428" s="58">
        <v>1E-3</v>
      </c>
      <c r="L428" s="58">
        <v>1E-3</v>
      </c>
      <c r="M428" s="58">
        <v>1E-3</v>
      </c>
      <c r="N428" s="58">
        <v>1E-3</v>
      </c>
      <c r="O428" s="58">
        <v>2E-3</v>
      </c>
      <c r="P428" s="58">
        <v>1E-3</v>
      </c>
      <c r="Q428" s="58">
        <v>1E-3</v>
      </c>
      <c r="R428" s="58">
        <v>1E-3</v>
      </c>
      <c r="S428" s="58">
        <v>2E-3</v>
      </c>
      <c r="T428" s="58">
        <v>2E-3</v>
      </c>
      <c r="U428" s="58">
        <v>2E-3</v>
      </c>
      <c r="V428" s="58">
        <v>2E-3</v>
      </c>
      <c r="W428" s="58">
        <v>2E-3</v>
      </c>
      <c r="X428" s="58">
        <v>2E-3</v>
      </c>
      <c r="Y428" s="58">
        <v>2E-3</v>
      </c>
      <c r="Z428" s="58">
        <v>2E-3</v>
      </c>
      <c r="AA428" s="949">
        <v>4.0000000000000001E-3</v>
      </c>
      <c r="AB428" s="949">
        <v>4.0000000000000001E-3</v>
      </c>
      <c r="AC428" s="949">
        <v>3.0000000000000001E-3</v>
      </c>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8"/>
      <c r="CJ428" s="58"/>
      <c r="CK428" s="58"/>
      <c r="CL428" s="58"/>
      <c r="CM428" s="58"/>
      <c r="CN428" s="58"/>
      <c r="CO428" s="58"/>
      <c r="CP428" s="58"/>
      <c r="CQ428" s="58"/>
      <c r="CR428" s="58"/>
      <c r="CS428" s="58"/>
      <c r="CT428" s="58"/>
      <c r="CU428" s="58"/>
      <c r="CV428" s="58"/>
      <c r="CW428" s="58"/>
      <c r="CX428" s="58"/>
      <c r="CY428" s="58"/>
      <c r="CZ428" s="58"/>
      <c r="DA428" s="58"/>
      <c r="DB428" s="58"/>
      <c r="DC428" s="58"/>
      <c r="DD428" s="58"/>
      <c r="DE428" s="58"/>
      <c r="DF428" s="58"/>
      <c r="DG428" s="58"/>
      <c r="DH428" s="58"/>
      <c r="DI428" s="58"/>
      <c r="DJ428" s="58"/>
      <c r="DK428" s="58"/>
      <c r="DL428" s="58"/>
      <c r="DM428" s="58"/>
      <c r="DN428" s="58"/>
      <c r="DO428" s="58"/>
      <c r="DP428" s="58"/>
      <c r="DQ428" s="58"/>
      <c r="DR428" s="58"/>
      <c r="DS428" s="58"/>
      <c r="DT428" s="58"/>
      <c r="DU428" s="58"/>
      <c r="DV428" s="58"/>
      <c r="DW428" s="58"/>
      <c r="DX428" s="58"/>
      <c r="DY428" s="58"/>
      <c r="DZ428" s="58"/>
      <c r="EA428" s="58"/>
      <c r="EB428" s="58"/>
      <c r="EC428" s="58"/>
      <c r="ED428" s="58"/>
      <c r="EE428" s="58"/>
      <c r="EF428" s="58"/>
      <c r="EG428" s="58"/>
      <c r="EH428" s="58"/>
      <c r="EI428" s="58"/>
      <c r="EJ428" s="58"/>
      <c r="EK428" s="58"/>
      <c r="EL428" s="58"/>
      <c r="EM428" s="58"/>
      <c r="EN428" s="58"/>
      <c r="EO428" s="58"/>
      <c r="EP428" s="58"/>
      <c r="EQ428" s="58"/>
      <c r="ER428" s="58"/>
      <c r="ES428" s="58"/>
      <c r="ET428" s="58"/>
      <c r="EU428" s="58"/>
      <c r="EV428" s="58"/>
      <c r="EW428" s="58"/>
      <c r="EX428" s="58"/>
      <c r="EY428" s="58"/>
      <c r="EZ428" s="58"/>
      <c r="FA428" s="58"/>
      <c r="FB428" s="58"/>
      <c r="FC428" s="58"/>
      <c r="FD428" s="58"/>
      <c r="FE428" s="58"/>
      <c r="FF428" s="58"/>
      <c r="FG428" s="58"/>
      <c r="FH428" s="58"/>
      <c r="FI428" s="58"/>
      <c r="FJ428" s="58"/>
      <c r="FK428" s="58"/>
      <c r="FL428" s="58"/>
      <c r="FM428" s="58"/>
      <c r="FN428" s="58"/>
      <c r="FO428" s="58"/>
      <c r="FP428" s="58"/>
      <c r="FQ428" s="58"/>
      <c r="FR428" s="58"/>
      <c r="FS428" s="58"/>
      <c r="FT428" s="58"/>
      <c r="FU428" s="58"/>
      <c r="FV428" s="58"/>
      <c r="FW428" s="58"/>
      <c r="FX428" s="58"/>
      <c r="FY428" s="58"/>
      <c r="FZ428" s="58"/>
      <c r="GA428" s="58"/>
      <c r="GB428" s="58"/>
      <c r="GC428" s="58"/>
      <c r="GD428" s="58"/>
      <c r="GE428" s="58"/>
      <c r="GF428" s="58"/>
      <c r="GG428" s="58"/>
      <c r="GH428" s="58"/>
      <c r="GI428" s="58"/>
      <c r="GJ428" s="58"/>
      <c r="GK428" s="58"/>
      <c r="GL428" s="58"/>
      <c r="GM428" s="58"/>
      <c r="GN428" s="58"/>
      <c r="GO428" s="58"/>
      <c r="GP428" s="58"/>
      <c r="GQ428" s="58"/>
      <c r="GR428" s="58"/>
      <c r="GS428" s="58"/>
      <c r="GT428" s="58"/>
      <c r="GU428" s="58"/>
      <c r="GV428" s="58"/>
      <c r="GW428" s="58"/>
      <c r="GX428" s="58"/>
      <c r="GY428" s="58"/>
      <c r="GZ428" s="58"/>
      <c r="HA428" s="58"/>
      <c r="HB428" s="58"/>
      <c r="HC428" s="58"/>
      <c r="HD428" s="58"/>
      <c r="HE428" s="58"/>
      <c r="HF428" s="58"/>
      <c r="HG428" s="58"/>
      <c r="HH428" s="58"/>
      <c r="HI428" s="58"/>
      <c r="HJ428" s="58"/>
      <c r="HK428" s="58"/>
      <c r="HL428" s="58"/>
      <c r="HM428" s="58"/>
      <c r="HN428" s="58"/>
      <c r="HO428" s="58"/>
      <c r="HP428" s="58"/>
      <c r="HQ428" s="58"/>
      <c r="HR428" s="58"/>
      <c r="HS428" s="58"/>
      <c r="HT428" s="58"/>
      <c r="HU428" s="58"/>
      <c r="HV428" s="58"/>
      <c r="HW428" s="58"/>
      <c r="HX428" s="58"/>
      <c r="HY428" s="58"/>
      <c r="HZ428" s="58"/>
      <c r="IA428" s="58"/>
      <c r="IB428" s="58"/>
      <c r="IC428" s="58"/>
      <c r="ID428" s="58"/>
      <c r="IE428" s="58"/>
      <c r="IF428" s="58"/>
      <c r="IG428" s="58"/>
      <c r="IH428" s="58"/>
      <c r="II428" s="58"/>
      <c r="IJ428" s="58"/>
      <c r="IK428" s="58"/>
      <c r="IL428" s="58"/>
      <c r="IM428" s="58"/>
      <c r="IN428" s="58"/>
      <c r="IO428" s="58"/>
      <c r="IP428" s="58"/>
      <c r="IQ428" s="58"/>
      <c r="IR428" s="58"/>
      <c r="IS428" s="58"/>
      <c r="IT428" s="58"/>
      <c r="IU428" s="58"/>
    </row>
    <row r="429" spans="1:255" s="840" customFormat="1">
      <c r="A429" s="78" t="s">
        <v>485</v>
      </c>
      <c r="B429" s="58">
        <v>1E-3</v>
      </c>
      <c r="C429" s="58">
        <v>1E-3</v>
      </c>
      <c r="D429" s="58">
        <v>1E-3</v>
      </c>
      <c r="E429" s="58">
        <v>1E-3</v>
      </c>
      <c r="F429" s="58"/>
      <c r="G429" s="58"/>
      <c r="H429" s="58">
        <v>3.0000000000000001E-3</v>
      </c>
      <c r="I429" s="58">
        <v>1E-3</v>
      </c>
      <c r="J429" s="58">
        <v>1E-3</v>
      </c>
      <c r="K429" s="58">
        <v>1E-3</v>
      </c>
      <c r="L429" s="58">
        <v>1E-3</v>
      </c>
      <c r="M429" s="58">
        <v>1E-3</v>
      </c>
      <c r="N429" s="58">
        <v>1E-3</v>
      </c>
      <c r="O429" s="58">
        <v>2E-3</v>
      </c>
      <c r="P429" s="58">
        <v>1E-3</v>
      </c>
      <c r="Q429" s="58">
        <v>1E-3</v>
      </c>
      <c r="R429" s="58">
        <v>1E-3</v>
      </c>
      <c r="S429" s="58">
        <v>1E-3</v>
      </c>
      <c r="T429" s="58">
        <v>1E-3</v>
      </c>
      <c r="U429" s="58">
        <v>1E-3</v>
      </c>
      <c r="V429" s="58">
        <v>1E-3</v>
      </c>
      <c r="W429" s="58">
        <v>1E-3</v>
      </c>
      <c r="X429" s="58">
        <v>1E-3</v>
      </c>
      <c r="Y429" s="58"/>
      <c r="Z429" s="58"/>
      <c r="AA429" s="949"/>
      <c r="AB429" s="949"/>
      <c r="AC429" s="949"/>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58"/>
      <c r="BG429" s="58"/>
      <c r="BH429" s="58"/>
      <c r="BI429" s="58"/>
      <c r="BJ429" s="58"/>
      <c r="BK429" s="58"/>
      <c r="BL429" s="58"/>
      <c r="BM429" s="58"/>
      <c r="BN429" s="58"/>
      <c r="BO429" s="58"/>
      <c r="BP429" s="58"/>
      <c r="BQ429" s="58"/>
      <c r="BR429" s="58"/>
      <c r="BS429" s="58"/>
      <c r="BT429" s="58"/>
      <c r="BU429" s="58"/>
      <c r="BV429" s="58"/>
      <c r="BW429" s="58"/>
      <c r="BX429" s="58"/>
      <c r="BY429" s="58"/>
      <c r="BZ429" s="58"/>
      <c r="CA429" s="58"/>
      <c r="CB429" s="58"/>
      <c r="CC429" s="58"/>
      <c r="CD429" s="58"/>
      <c r="CE429" s="58"/>
      <c r="CF429" s="58"/>
      <c r="CG429" s="58"/>
      <c r="CH429" s="58"/>
      <c r="CI429" s="58"/>
      <c r="CJ429" s="58"/>
      <c r="CK429" s="58"/>
      <c r="CL429" s="58"/>
      <c r="CM429" s="58"/>
      <c r="CN429" s="58"/>
      <c r="CO429" s="58"/>
      <c r="CP429" s="58"/>
      <c r="CQ429" s="58"/>
      <c r="CR429" s="58"/>
      <c r="CS429" s="58"/>
      <c r="CT429" s="58"/>
      <c r="CU429" s="58"/>
      <c r="CV429" s="58"/>
      <c r="CW429" s="58"/>
      <c r="CX429" s="58"/>
      <c r="CY429" s="58"/>
      <c r="CZ429" s="58"/>
      <c r="DA429" s="58"/>
      <c r="DB429" s="58"/>
      <c r="DC429" s="58"/>
      <c r="DD429" s="58"/>
      <c r="DE429" s="58"/>
      <c r="DF429" s="58"/>
      <c r="DG429" s="58"/>
      <c r="DH429" s="58"/>
      <c r="DI429" s="58"/>
      <c r="DJ429" s="58"/>
      <c r="DK429" s="58"/>
      <c r="DL429" s="58"/>
      <c r="DM429" s="58"/>
      <c r="DN429" s="58"/>
      <c r="DO429" s="58"/>
      <c r="DP429" s="58"/>
      <c r="DQ429" s="58"/>
      <c r="DR429" s="58"/>
      <c r="DS429" s="58"/>
      <c r="DT429" s="58"/>
      <c r="DU429" s="58"/>
      <c r="DV429" s="58"/>
      <c r="DW429" s="58"/>
      <c r="DX429" s="58"/>
      <c r="DY429" s="58"/>
      <c r="DZ429" s="58"/>
      <c r="EA429" s="58"/>
      <c r="EB429" s="58"/>
      <c r="EC429" s="58"/>
      <c r="ED429" s="58"/>
      <c r="EE429" s="58"/>
      <c r="EF429" s="58"/>
      <c r="EG429" s="58"/>
      <c r="EH429" s="58"/>
      <c r="EI429" s="58"/>
      <c r="EJ429" s="58"/>
      <c r="EK429" s="58"/>
      <c r="EL429" s="58"/>
      <c r="EM429" s="58"/>
      <c r="EN429" s="58"/>
      <c r="EO429" s="58"/>
      <c r="EP429" s="58"/>
      <c r="EQ429" s="58"/>
      <c r="ER429" s="58"/>
      <c r="ES429" s="58"/>
      <c r="ET429" s="58"/>
      <c r="EU429" s="58"/>
      <c r="EV429" s="58"/>
      <c r="EW429" s="58"/>
      <c r="EX429" s="58"/>
      <c r="EY429" s="58"/>
      <c r="EZ429" s="58"/>
      <c r="FA429" s="58"/>
      <c r="FB429" s="58"/>
      <c r="FC429" s="58"/>
      <c r="FD429" s="58"/>
      <c r="FE429" s="58"/>
      <c r="FF429" s="58"/>
      <c r="FG429" s="58"/>
      <c r="FH429" s="58"/>
      <c r="FI429" s="58"/>
      <c r="FJ429" s="58"/>
      <c r="FK429" s="58"/>
      <c r="FL429" s="58"/>
      <c r="FM429" s="58"/>
      <c r="FN429" s="58"/>
      <c r="FO429" s="58"/>
      <c r="FP429" s="58"/>
      <c r="FQ429" s="58"/>
      <c r="FR429" s="58"/>
      <c r="FS429" s="58"/>
      <c r="FT429" s="58"/>
      <c r="FU429" s="58"/>
      <c r="FV429" s="58"/>
      <c r="FW429" s="58"/>
      <c r="FX429" s="58"/>
      <c r="FY429" s="58"/>
      <c r="FZ429" s="58"/>
      <c r="GA429" s="58"/>
      <c r="GB429" s="58"/>
      <c r="GC429" s="58"/>
      <c r="GD429" s="58"/>
      <c r="GE429" s="58"/>
      <c r="GF429" s="58"/>
      <c r="GG429" s="58"/>
      <c r="GH429" s="58"/>
      <c r="GI429" s="58"/>
      <c r="GJ429" s="58"/>
      <c r="GK429" s="58"/>
      <c r="GL429" s="58"/>
      <c r="GM429" s="58"/>
      <c r="GN429" s="58"/>
      <c r="GO429" s="58"/>
      <c r="GP429" s="58"/>
      <c r="GQ429" s="58"/>
      <c r="GR429" s="58"/>
      <c r="GS429" s="58"/>
      <c r="GT429" s="58"/>
      <c r="GU429" s="58"/>
      <c r="GV429" s="58"/>
      <c r="GW429" s="58"/>
      <c r="GX429" s="58"/>
      <c r="GY429" s="58"/>
      <c r="GZ429" s="58"/>
      <c r="HA429" s="58"/>
      <c r="HB429" s="58"/>
      <c r="HC429" s="58"/>
      <c r="HD429" s="58"/>
      <c r="HE429" s="58"/>
      <c r="HF429" s="58"/>
      <c r="HG429" s="58"/>
      <c r="HH429" s="58"/>
      <c r="HI429" s="58"/>
      <c r="HJ429" s="58"/>
      <c r="HK429" s="58"/>
      <c r="HL429" s="58"/>
      <c r="HM429" s="58"/>
      <c r="HN429" s="58"/>
      <c r="HO429" s="58"/>
      <c r="HP429" s="58"/>
      <c r="HQ429" s="58"/>
      <c r="HR429" s="58"/>
      <c r="HS429" s="58"/>
      <c r="HT429" s="58"/>
      <c r="HU429" s="58"/>
      <c r="HV429" s="58"/>
      <c r="HW429" s="58"/>
      <c r="HX429" s="58"/>
      <c r="HY429" s="58"/>
      <c r="HZ429" s="58"/>
      <c r="IA429" s="58"/>
      <c r="IB429" s="58"/>
      <c r="IC429" s="58"/>
      <c r="ID429" s="58"/>
      <c r="IE429" s="58"/>
      <c r="IF429" s="58"/>
      <c r="IG429" s="58"/>
      <c r="IH429" s="58"/>
      <c r="II429" s="58"/>
      <c r="IJ429" s="58"/>
      <c r="IK429" s="58"/>
      <c r="IL429" s="58"/>
      <c r="IM429" s="58"/>
      <c r="IN429" s="58"/>
      <c r="IO429" s="58"/>
      <c r="IP429" s="58"/>
      <c r="IQ429" s="58"/>
      <c r="IR429" s="58"/>
      <c r="IS429" s="58"/>
      <c r="IT429" s="58"/>
      <c r="IU429" s="58"/>
    </row>
    <row r="430" spans="1:255" s="840" customFormat="1">
      <c r="A430" s="78" t="s">
        <v>486</v>
      </c>
      <c r="B430" s="58"/>
      <c r="C430" s="58"/>
      <c r="D430" s="58"/>
      <c r="E430" s="58"/>
      <c r="F430" s="58"/>
      <c r="G430" s="58"/>
      <c r="H430" s="58"/>
      <c r="I430" s="58"/>
      <c r="J430" s="58"/>
      <c r="K430" s="58"/>
      <c r="L430" s="58"/>
      <c r="M430" s="58"/>
      <c r="N430" s="58"/>
      <c r="O430" s="58"/>
      <c r="P430" s="58"/>
      <c r="Q430" s="58"/>
      <c r="R430" s="58"/>
      <c r="S430" s="58">
        <v>1E-3</v>
      </c>
      <c r="T430" s="58">
        <v>1E-3</v>
      </c>
      <c r="U430" s="58">
        <v>1E-3</v>
      </c>
      <c r="V430" s="58">
        <v>1E-3</v>
      </c>
      <c r="W430" s="58">
        <v>1E-3</v>
      </c>
      <c r="X430" s="58">
        <v>1E-3</v>
      </c>
      <c r="Y430" s="58">
        <v>1E-3</v>
      </c>
      <c r="Z430" s="58">
        <v>2E-3</v>
      </c>
      <c r="AA430" s="949">
        <v>3.0000000000000001E-3</v>
      </c>
      <c r="AB430" s="949">
        <v>4.0000000000000001E-3</v>
      </c>
      <c r="AC430" s="949">
        <v>3.0000000000000001E-3</v>
      </c>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c r="CB430" s="58"/>
      <c r="CC430" s="58"/>
      <c r="CD430" s="58"/>
      <c r="CE430" s="58"/>
      <c r="CF430" s="58"/>
      <c r="CG430" s="58"/>
      <c r="CH430" s="58"/>
      <c r="CI430" s="58"/>
      <c r="CJ430" s="58"/>
      <c r="CK430" s="58"/>
      <c r="CL430" s="58"/>
      <c r="CM430" s="58"/>
      <c r="CN430" s="58"/>
      <c r="CO430" s="58"/>
      <c r="CP430" s="58"/>
      <c r="CQ430" s="58"/>
      <c r="CR430" s="58"/>
      <c r="CS430" s="58"/>
      <c r="CT430" s="58"/>
      <c r="CU430" s="58"/>
      <c r="CV430" s="58"/>
      <c r="CW430" s="58"/>
      <c r="CX430" s="58"/>
      <c r="CY430" s="58"/>
      <c r="CZ430" s="58"/>
      <c r="DA430" s="58"/>
      <c r="DB430" s="58"/>
      <c r="DC430" s="58"/>
      <c r="DD430" s="58"/>
      <c r="DE430" s="58"/>
      <c r="DF430" s="58"/>
      <c r="DG430" s="58"/>
      <c r="DH430" s="58"/>
      <c r="DI430" s="58"/>
      <c r="DJ430" s="58"/>
      <c r="DK430" s="58"/>
      <c r="DL430" s="58"/>
      <c r="DM430" s="58"/>
      <c r="DN430" s="58"/>
      <c r="DO430" s="58"/>
      <c r="DP430" s="58"/>
      <c r="DQ430" s="58"/>
      <c r="DR430" s="58"/>
      <c r="DS430" s="58"/>
      <c r="DT430" s="58"/>
      <c r="DU430" s="58"/>
      <c r="DV430" s="58"/>
      <c r="DW430" s="58"/>
      <c r="DX430" s="58"/>
      <c r="DY430" s="58"/>
      <c r="DZ430" s="58"/>
      <c r="EA430" s="58"/>
      <c r="EB430" s="58"/>
      <c r="EC430" s="58"/>
      <c r="ED430" s="58"/>
      <c r="EE430" s="58"/>
      <c r="EF430" s="58"/>
      <c r="EG430" s="58"/>
      <c r="EH430" s="58"/>
      <c r="EI430" s="58"/>
      <c r="EJ430" s="58"/>
      <c r="EK430" s="58"/>
      <c r="EL430" s="58"/>
      <c r="EM430" s="58"/>
      <c r="EN430" s="58"/>
      <c r="EO430" s="58"/>
      <c r="EP430" s="58"/>
      <c r="EQ430" s="58"/>
      <c r="ER430" s="58"/>
      <c r="ES430" s="58"/>
      <c r="ET430" s="58"/>
      <c r="EU430" s="58"/>
      <c r="EV430" s="58"/>
      <c r="EW430" s="58"/>
      <c r="EX430" s="58"/>
      <c r="EY430" s="58"/>
      <c r="EZ430" s="58"/>
      <c r="FA430" s="58"/>
      <c r="FB430" s="58"/>
      <c r="FC430" s="58"/>
      <c r="FD430" s="58"/>
      <c r="FE430" s="58"/>
      <c r="FF430" s="58"/>
      <c r="FG430" s="58"/>
      <c r="FH430" s="58"/>
      <c r="FI430" s="58"/>
      <c r="FJ430" s="58"/>
      <c r="FK430" s="58"/>
      <c r="FL430" s="58"/>
      <c r="FM430" s="58"/>
      <c r="FN430" s="58"/>
      <c r="FO430" s="58"/>
      <c r="FP430" s="58"/>
      <c r="FQ430" s="58"/>
      <c r="FR430" s="58"/>
      <c r="FS430" s="58"/>
      <c r="FT430" s="58"/>
      <c r="FU430" s="58"/>
      <c r="FV430" s="58"/>
      <c r="FW430" s="58"/>
      <c r="FX430" s="58"/>
      <c r="FY430" s="58"/>
      <c r="FZ430" s="58"/>
      <c r="GA430" s="58"/>
      <c r="GB430" s="58"/>
      <c r="GC430" s="58"/>
      <c r="GD430" s="58"/>
      <c r="GE430" s="58"/>
      <c r="GF430" s="58"/>
      <c r="GG430" s="58"/>
      <c r="GH430" s="58"/>
      <c r="GI430" s="58"/>
      <c r="GJ430" s="58"/>
      <c r="GK430" s="58"/>
      <c r="GL430" s="58"/>
      <c r="GM430" s="58"/>
      <c r="GN430" s="58"/>
      <c r="GO430" s="58"/>
      <c r="GP430" s="58"/>
      <c r="GQ430" s="58"/>
      <c r="GR430" s="58"/>
      <c r="GS430" s="58"/>
      <c r="GT430" s="58"/>
      <c r="GU430" s="58"/>
      <c r="GV430" s="58"/>
      <c r="GW430" s="58"/>
      <c r="GX430" s="58"/>
      <c r="GY430" s="58"/>
      <c r="GZ430" s="58"/>
      <c r="HA430" s="58"/>
      <c r="HB430" s="58"/>
      <c r="HC430" s="58"/>
      <c r="HD430" s="58"/>
      <c r="HE430" s="58"/>
      <c r="HF430" s="58"/>
      <c r="HG430" s="58"/>
      <c r="HH430" s="58"/>
      <c r="HI430" s="58"/>
      <c r="HJ430" s="58"/>
      <c r="HK430" s="58"/>
      <c r="HL430" s="58"/>
      <c r="HM430" s="58"/>
      <c r="HN430" s="58"/>
      <c r="HO430" s="58"/>
      <c r="HP430" s="58"/>
      <c r="HQ430" s="58"/>
      <c r="HR430" s="58"/>
      <c r="HS430" s="58"/>
      <c r="HT430" s="58"/>
      <c r="HU430" s="58"/>
      <c r="HV430" s="58"/>
      <c r="HW430" s="58"/>
      <c r="HX430" s="58"/>
      <c r="HY430" s="58"/>
      <c r="HZ430" s="58"/>
      <c r="IA430" s="58"/>
      <c r="IB430" s="58"/>
      <c r="IC430" s="58"/>
      <c r="ID430" s="58"/>
      <c r="IE430" s="58"/>
      <c r="IF430" s="58"/>
      <c r="IG430" s="58"/>
      <c r="IH430" s="58"/>
      <c r="II430" s="58"/>
      <c r="IJ430" s="58"/>
      <c r="IK430" s="58"/>
      <c r="IL430" s="58"/>
      <c r="IM430" s="58"/>
      <c r="IN430" s="58"/>
      <c r="IO430" s="58"/>
      <c r="IP430" s="58"/>
      <c r="IQ430" s="58"/>
      <c r="IR430" s="58"/>
      <c r="IS430" s="58"/>
      <c r="IT430" s="58"/>
      <c r="IU430" s="58"/>
    </row>
    <row r="431" spans="1:255" s="840" customFormat="1">
      <c r="A431" s="78" t="s">
        <v>487</v>
      </c>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949"/>
      <c r="AB431" s="949"/>
      <c r="AC431" s="949"/>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8"/>
      <c r="CJ431" s="58"/>
      <c r="CK431" s="58"/>
      <c r="CL431" s="58"/>
      <c r="CM431" s="58"/>
      <c r="CN431" s="58"/>
      <c r="CO431" s="58"/>
      <c r="CP431" s="58"/>
      <c r="CQ431" s="58"/>
      <c r="CR431" s="58"/>
      <c r="CS431" s="58"/>
      <c r="CT431" s="58"/>
      <c r="CU431" s="58"/>
      <c r="CV431" s="58"/>
      <c r="CW431" s="58"/>
      <c r="CX431" s="58"/>
      <c r="CY431" s="58"/>
      <c r="CZ431" s="58"/>
      <c r="DA431" s="58"/>
      <c r="DB431" s="58"/>
      <c r="DC431" s="58"/>
      <c r="DD431" s="58"/>
      <c r="DE431" s="58"/>
      <c r="DF431" s="58"/>
      <c r="DG431" s="58"/>
      <c r="DH431" s="58"/>
      <c r="DI431" s="58"/>
      <c r="DJ431" s="58"/>
      <c r="DK431" s="58"/>
      <c r="DL431" s="58"/>
      <c r="DM431" s="58"/>
      <c r="DN431" s="58"/>
      <c r="DO431" s="58"/>
      <c r="DP431" s="58"/>
      <c r="DQ431" s="58"/>
      <c r="DR431" s="58"/>
      <c r="DS431" s="58"/>
      <c r="DT431" s="58"/>
      <c r="DU431" s="58"/>
      <c r="DV431" s="58"/>
      <c r="DW431" s="58"/>
      <c r="DX431" s="58"/>
      <c r="DY431" s="58"/>
      <c r="DZ431" s="58"/>
      <c r="EA431" s="58"/>
      <c r="EB431" s="58"/>
      <c r="EC431" s="58"/>
      <c r="ED431" s="58"/>
      <c r="EE431" s="58"/>
      <c r="EF431" s="58"/>
      <c r="EG431" s="58"/>
      <c r="EH431" s="58"/>
      <c r="EI431" s="58"/>
      <c r="EJ431" s="58"/>
      <c r="EK431" s="58"/>
      <c r="EL431" s="58"/>
      <c r="EM431" s="58"/>
      <c r="EN431" s="58"/>
      <c r="EO431" s="58"/>
      <c r="EP431" s="58"/>
      <c r="EQ431" s="58"/>
      <c r="ER431" s="58"/>
      <c r="ES431" s="58"/>
      <c r="ET431" s="58"/>
      <c r="EU431" s="58"/>
      <c r="EV431" s="58"/>
      <c r="EW431" s="58"/>
      <c r="EX431" s="58"/>
      <c r="EY431" s="58"/>
      <c r="EZ431" s="58"/>
      <c r="FA431" s="58"/>
      <c r="FB431" s="58"/>
      <c r="FC431" s="58"/>
      <c r="FD431" s="58"/>
      <c r="FE431" s="58"/>
      <c r="FF431" s="58"/>
      <c r="FG431" s="58"/>
      <c r="FH431" s="58"/>
      <c r="FI431" s="58"/>
      <c r="FJ431" s="58"/>
      <c r="FK431" s="58"/>
      <c r="FL431" s="58"/>
      <c r="FM431" s="58"/>
      <c r="FN431" s="58"/>
      <c r="FO431" s="58"/>
      <c r="FP431" s="58"/>
      <c r="FQ431" s="58"/>
      <c r="FR431" s="58"/>
      <c r="FS431" s="58"/>
      <c r="FT431" s="58"/>
      <c r="FU431" s="58"/>
      <c r="FV431" s="58"/>
      <c r="FW431" s="58"/>
      <c r="FX431" s="58"/>
      <c r="FY431" s="58"/>
      <c r="FZ431" s="58"/>
      <c r="GA431" s="58"/>
      <c r="GB431" s="58"/>
      <c r="GC431" s="58"/>
      <c r="GD431" s="58"/>
      <c r="GE431" s="58"/>
      <c r="GF431" s="58"/>
      <c r="GG431" s="58"/>
      <c r="GH431" s="58"/>
      <c r="GI431" s="58"/>
      <c r="GJ431" s="58"/>
      <c r="GK431" s="58"/>
      <c r="GL431" s="58"/>
      <c r="GM431" s="58"/>
      <c r="GN431" s="58"/>
      <c r="GO431" s="58"/>
      <c r="GP431" s="58"/>
      <c r="GQ431" s="58"/>
      <c r="GR431" s="58"/>
      <c r="GS431" s="58"/>
      <c r="GT431" s="58"/>
      <c r="GU431" s="58"/>
      <c r="GV431" s="58"/>
      <c r="GW431" s="58"/>
      <c r="GX431" s="58"/>
      <c r="GY431" s="58"/>
      <c r="GZ431" s="58"/>
      <c r="HA431" s="58"/>
      <c r="HB431" s="58"/>
      <c r="HC431" s="58"/>
      <c r="HD431" s="58"/>
      <c r="HE431" s="58"/>
      <c r="HF431" s="58"/>
      <c r="HG431" s="58"/>
      <c r="HH431" s="58"/>
      <c r="HI431" s="58"/>
      <c r="HJ431" s="58"/>
      <c r="HK431" s="58"/>
      <c r="HL431" s="58"/>
      <c r="HM431" s="58"/>
      <c r="HN431" s="58"/>
      <c r="HO431" s="58"/>
      <c r="HP431" s="58"/>
      <c r="HQ431" s="58"/>
      <c r="HR431" s="58"/>
      <c r="HS431" s="58"/>
      <c r="HT431" s="58"/>
      <c r="HU431" s="58"/>
      <c r="HV431" s="58"/>
      <c r="HW431" s="58"/>
      <c r="HX431" s="58"/>
      <c r="HY431" s="58"/>
      <c r="HZ431" s="58"/>
      <c r="IA431" s="58"/>
      <c r="IB431" s="58"/>
      <c r="IC431" s="58"/>
      <c r="ID431" s="58"/>
      <c r="IE431" s="58"/>
      <c r="IF431" s="58"/>
      <c r="IG431" s="58"/>
      <c r="IH431" s="58"/>
      <c r="II431" s="58"/>
      <c r="IJ431" s="58"/>
      <c r="IK431" s="58"/>
      <c r="IL431" s="58"/>
      <c r="IM431" s="58"/>
      <c r="IN431" s="58"/>
      <c r="IO431" s="58"/>
      <c r="IP431" s="58"/>
      <c r="IQ431" s="58"/>
      <c r="IR431" s="58"/>
      <c r="IS431" s="58"/>
      <c r="IT431" s="58"/>
      <c r="IU431" s="58"/>
    </row>
    <row r="432" spans="1:255" s="840" customFormat="1">
      <c r="A432" s="78" t="s">
        <v>488</v>
      </c>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949"/>
      <c r="AB432" s="949"/>
      <c r="AC432" s="949"/>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8"/>
      <c r="CJ432" s="58"/>
      <c r="CK432" s="58"/>
      <c r="CL432" s="58"/>
      <c r="CM432" s="58"/>
      <c r="CN432" s="58"/>
      <c r="CO432" s="58"/>
      <c r="CP432" s="58"/>
      <c r="CQ432" s="58"/>
      <c r="CR432" s="58"/>
      <c r="CS432" s="58"/>
      <c r="CT432" s="58"/>
      <c r="CU432" s="58"/>
      <c r="CV432" s="58"/>
      <c r="CW432" s="58"/>
      <c r="CX432" s="58"/>
      <c r="CY432" s="58"/>
      <c r="CZ432" s="58"/>
      <c r="DA432" s="58"/>
      <c r="DB432" s="58"/>
      <c r="DC432" s="58"/>
      <c r="DD432" s="58"/>
      <c r="DE432" s="58"/>
      <c r="DF432" s="58"/>
      <c r="DG432" s="58"/>
      <c r="DH432" s="58"/>
      <c r="DI432" s="58"/>
      <c r="DJ432" s="58"/>
      <c r="DK432" s="58"/>
      <c r="DL432" s="58"/>
      <c r="DM432" s="58"/>
      <c r="DN432" s="58"/>
      <c r="DO432" s="58"/>
      <c r="DP432" s="58"/>
      <c r="DQ432" s="58"/>
      <c r="DR432" s="58"/>
      <c r="DS432" s="58"/>
      <c r="DT432" s="58"/>
      <c r="DU432" s="58"/>
      <c r="DV432" s="58"/>
      <c r="DW432" s="58"/>
      <c r="DX432" s="58"/>
      <c r="DY432" s="58"/>
      <c r="DZ432" s="58"/>
      <c r="EA432" s="58"/>
      <c r="EB432" s="58"/>
      <c r="EC432" s="58"/>
      <c r="ED432" s="58"/>
      <c r="EE432" s="58"/>
      <c r="EF432" s="58"/>
      <c r="EG432" s="58"/>
      <c r="EH432" s="58"/>
      <c r="EI432" s="58"/>
      <c r="EJ432" s="58"/>
      <c r="EK432" s="58"/>
      <c r="EL432" s="58"/>
      <c r="EM432" s="58"/>
      <c r="EN432" s="58"/>
      <c r="EO432" s="58"/>
      <c r="EP432" s="58"/>
      <c r="EQ432" s="58"/>
      <c r="ER432" s="58"/>
      <c r="ES432" s="58"/>
      <c r="ET432" s="58"/>
      <c r="EU432" s="58"/>
      <c r="EV432" s="58"/>
      <c r="EW432" s="58"/>
      <c r="EX432" s="58"/>
      <c r="EY432" s="58"/>
      <c r="EZ432" s="58"/>
      <c r="FA432" s="58"/>
      <c r="FB432" s="58"/>
      <c r="FC432" s="58"/>
      <c r="FD432" s="58"/>
      <c r="FE432" s="58"/>
      <c r="FF432" s="58"/>
      <c r="FG432" s="58"/>
      <c r="FH432" s="58"/>
      <c r="FI432" s="58"/>
      <c r="FJ432" s="58"/>
      <c r="FK432" s="58"/>
      <c r="FL432" s="58"/>
      <c r="FM432" s="58"/>
      <c r="FN432" s="58"/>
      <c r="FO432" s="58"/>
      <c r="FP432" s="58"/>
      <c r="FQ432" s="58"/>
      <c r="FR432" s="58"/>
      <c r="FS432" s="58"/>
      <c r="FT432" s="58"/>
      <c r="FU432" s="58"/>
      <c r="FV432" s="58"/>
      <c r="FW432" s="58"/>
      <c r="FX432" s="58"/>
      <c r="FY432" s="58"/>
      <c r="FZ432" s="58"/>
      <c r="GA432" s="58"/>
      <c r="GB432" s="58"/>
      <c r="GC432" s="58"/>
      <c r="GD432" s="58"/>
      <c r="GE432" s="58"/>
      <c r="GF432" s="58"/>
      <c r="GG432" s="58"/>
      <c r="GH432" s="58"/>
      <c r="GI432" s="58"/>
      <c r="GJ432" s="58"/>
      <c r="GK432" s="58"/>
      <c r="GL432" s="58"/>
      <c r="GM432" s="58"/>
      <c r="GN432" s="58"/>
      <c r="GO432" s="58"/>
      <c r="GP432" s="58"/>
      <c r="GQ432" s="58"/>
      <c r="GR432" s="58"/>
      <c r="GS432" s="58"/>
      <c r="GT432" s="58"/>
      <c r="GU432" s="58"/>
      <c r="GV432" s="58"/>
      <c r="GW432" s="58"/>
      <c r="GX432" s="58"/>
      <c r="GY432" s="58"/>
      <c r="GZ432" s="58"/>
      <c r="HA432" s="58"/>
      <c r="HB432" s="58"/>
      <c r="HC432" s="58"/>
      <c r="HD432" s="58"/>
      <c r="HE432" s="58"/>
      <c r="HF432" s="58"/>
      <c r="HG432" s="58"/>
      <c r="HH432" s="58"/>
      <c r="HI432" s="58"/>
      <c r="HJ432" s="58"/>
      <c r="HK432" s="58"/>
      <c r="HL432" s="58"/>
      <c r="HM432" s="58"/>
      <c r="HN432" s="58"/>
      <c r="HO432" s="58"/>
      <c r="HP432" s="58"/>
      <c r="HQ432" s="58"/>
      <c r="HR432" s="58"/>
      <c r="HS432" s="58"/>
      <c r="HT432" s="58"/>
      <c r="HU432" s="58"/>
      <c r="HV432" s="58"/>
      <c r="HW432" s="58"/>
      <c r="HX432" s="58"/>
      <c r="HY432" s="58"/>
      <c r="HZ432" s="58"/>
      <c r="IA432" s="58"/>
      <c r="IB432" s="58"/>
      <c r="IC432" s="58"/>
      <c r="ID432" s="58"/>
      <c r="IE432" s="58"/>
      <c r="IF432" s="58"/>
      <c r="IG432" s="58"/>
      <c r="IH432" s="58"/>
      <c r="II432" s="58"/>
      <c r="IJ432" s="58"/>
      <c r="IK432" s="58"/>
      <c r="IL432" s="58"/>
      <c r="IM432" s="58"/>
      <c r="IN432" s="58"/>
      <c r="IO432" s="58"/>
      <c r="IP432" s="58"/>
      <c r="IQ432" s="58"/>
      <c r="IR432" s="58"/>
      <c r="IS432" s="58"/>
      <c r="IT432" s="58"/>
      <c r="IU432" s="58"/>
    </row>
    <row r="433" spans="1:255" s="840" customFormat="1">
      <c r="A433" s="78" t="s">
        <v>489</v>
      </c>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949"/>
      <c r="AB433" s="949"/>
      <c r="AC433" s="949"/>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c r="CS433" s="58"/>
      <c r="CT433" s="58"/>
      <c r="CU433" s="58"/>
      <c r="CV433" s="58"/>
      <c r="CW433" s="58"/>
      <c r="CX433" s="58"/>
      <c r="CY433" s="58"/>
      <c r="CZ433" s="58"/>
      <c r="DA433" s="58"/>
      <c r="DB433" s="58"/>
      <c r="DC433" s="58"/>
      <c r="DD433" s="58"/>
      <c r="DE433" s="58"/>
      <c r="DF433" s="58"/>
      <c r="DG433" s="58"/>
      <c r="DH433" s="58"/>
      <c r="DI433" s="58"/>
      <c r="DJ433" s="58"/>
      <c r="DK433" s="58"/>
      <c r="DL433" s="58"/>
      <c r="DM433" s="58"/>
      <c r="DN433" s="58"/>
      <c r="DO433" s="58"/>
      <c r="DP433" s="58"/>
      <c r="DQ433" s="58"/>
      <c r="DR433" s="58"/>
      <c r="DS433" s="58"/>
      <c r="DT433" s="58"/>
      <c r="DU433" s="58"/>
      <c r="DV433" s="58"/>
      <c r="DW433" s="58"/>
      <c r="DX433" s="58"/>
      <c r="DY433" s="58"/>
      <c r="DZ433" s="58"/>
      <c r="EA433" s="58"/>
      <c r="EB433" s="58"/>
      <c r="EC433" s="58"/>
      <c r="ED433" s="58"/>
      <c r="EE433" s="58"/>
      <c r="EF433" s="58"/>
      <c r="EG433" s="58"/>
      <c r="EH433" s="58"/>
      <c r="EI433" s="58"/>
      <c r="EJ433" s="58"/>
      <c r="EK433" s="58"/>
      <c r="EL433" s="58"/>
      <c r="EM433" s="58"/>
      <c r="EN433" s="58"/>
      <c r="EO433" s="58"/>
      <c r="EP433" s="58"/>
      <c r="EQ433" s="58"/>
      <c r="ER433" s="58"/>
      <c r="ES433" s="58"/>
      <c r="ET433" s="58"/>
      <c r="EU433" s="58"/>
      <c r="EV433" s="58"/>
      <c r="EW433" s="58"/>
      <c r="EX433" s="58"/>
      <c r="EY433" s="58"/>
      <c r="EZ433" s="58"/>
      <c r="FA433" s="58"/>
      <c r="FB433" s="58"/>
      <c r="FC433" s="58"/>
      <c r="FD433" s="58"/>
      <c r="FE433" s="58"/>
      <c r="FF433" s="58"/>
      <c r="FG433" s="58"/>
      <c r="FH433" s="58"/>
      <c r="FI433" s="58"/>
      <c r="FJ433" s="58"/>
      <c r="FK433" s="58"/>
      <c r="FL433" s="58"/>
      <c r="FM433" s="58"/>
      <c r="FN433" s="58"/>
      <c r="FO433" s="58"/>
      <c r="FP433" s="58"/>
      <c r="FQ433" s="58"/>
      <c r="FR433" s="58"/>
      <c r="FS433" s="58"/>
      <c r="FT433" s="58"/>
      <c r="FU433" s="58"/>
      <c r="FV433" s="58"/>
      <c r="FW433" s="58"/>
      <c r="FX433" s="58"/>
      <c r="FY433" s="58"/>
      <c r="FZ433" s="58"/>
      <c r="GA433" s="58"/>
      <c r="GB433" s="58"/>
      <c r="GC433" s="58"/>
      <c r="GD433" s="58"/>
      <c r="GE433" s="58"/>
      <c r="GF433" s="58"/>
      <c r="GG433" s="58"/>
      <c r="GH433" s="58"/>
      <c r="GI433" s="58"/>
      <c r="GJ433" s="58"/>
      <c r="GK433" s="58"/>
      <c r="GL433" s="58"/>
      <c r="GM433" s="58"/>
      <c r="GN433" s="58"/>
      <c r="GO433" s="58"/>
      <c r="GP433" s="58"/>
      <c r="GQ433" s="58"/>
      <c r="GR433" s="58"/>
      <c r="GS433" s="58"/>
      <c r="GT433" s="58"/>
      <c r="GU433" s="58"/>
      <c r="GV433" s="58"/>
      <c r="GW433" s="58"/>
      <c r="GX433" s="58"/>
      <c r="GY433" s="58"/>
      <c r="GZ433" s="58"/>
      <c r="HA433" s="58"/>
      <c r="HB433" s="58"/>
      <c r="HC433" s="58"/>
      <c r="HD433" s="58"/>
      <c r="HE433" s="58"/>
      <c r="HF433" s="58"/>
      <c r="HG433" s="58"/>
      <c r="HH433" s="58"/>
      <c r="HI433" s="58"/>
      <c r="HJ433" s="58"/>
      <c r="HK433" s="58"/>
      <c r="HL433" s="58"/>
      <c r="HM433" s="58"/>
      <c r="HN433" s="58"/>
      <c r="HO433" s="58"/>
      <c r="HP433" s="58"/>
      <c r="HQ433" s="58"/>
      <c r="HR433" s="58"/>
      <c r="HS433" s="58"/>
      <c r="HT433" s="58"/>
      <c r="HU433" s="58"/>
      <c r="HV433" s="58"/>
      <c r="HW433" s="58"/>
      <c r="HX433" s="58"/>
      <c r="HY433" s="58"/>
      <c r="HZ433" s="58"/>
      <c r="IA433" s="58"/>
      <c r="IB433" s="58"/>
      <c r="IC433" s="58"/>
      <c r="ID433" s="58"/>
      <c r="IE433" s="58"/>
      <c r="IF433" s="58"/>
      <c r="IG433" s="58"/>
      <c r="IH433" s="58"/>
      <c r="II433" s="58"/>
      <c r="IJ433" s="58"/>
      <c r="IK433" s="58"/>
      <c r="IL433" s="58"/>
      <c r="IM433" s="58"/>
      <c r="IN433" s="58"/>
      <c r="IO433" s="58"/>
      <c r="IP433" s="58"/>
      <c r="IQ433" s="58"/>
      <c r="IR433" s="58"/>
      <c r="IS433" s="58"/>
      <c r="IT433" s="58"/>
      <c r="IU433" s="58"/>
    </row>
    <row r="434" spans="1:255" s="840" customFormat="1">
      <c r="A434" s="78" t="s">
        <v>490</v>
      </c>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949"/>
      <c r="AB434" s="949"/>
      <c r="AC434" s="949"/>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c r="CS434" s="58"/>
      <c r="CT434" s="58"/>
      <c r="CU434" s="58"/>
      <c r="CV434" s="58"/>
      <c r="CW434" s="58"/>
      <c r="CX434" s="58"/>
      <c r="CY434" s="58"/>
      <c r="CZ434" s="58"/>
      <c r="DA434" s="58"/>
      <c r="DB434" s="58"/>
      <c r="DC434" s="58"/>
      <c r="DD434" s="58"/>
      <c r="DE434" s="58"/>
      <c r="DF434" s="58"/>
      <c r="DG434" s="58"/>
      <c r="DH434" s="58"/>
      <c r="DI434" s="58"/>
      <c r="DJ434" s="58"/>
      <c r="DK434" s="58"/>
      <c r="DL434" s="58"/>
      <c r="DM434" s="58"/>
      <c r="DN434" s="58"/>
      <c r="DO434" s="58"/>
      <c r="DP434" s="58"/>
      <c r="DQ434" s="58"/>
      <c r="DR434" s="58"/>
      <c r="DS434" s="58"/>
      <c r="DT434" s="58"/>
      <c r="DU434" s="58"/>
      <c r="DV434" s="58"/>
      <c r="DW434" s="58"/>
      <c r="DX434" s="58"/>
      <c r="DY434" s="58"/>
      <c r="DZ434" s="58"/>
      <c r="EA434" s="58"/>
      <c r="EB434" s="58"/>
      <c r="EC434" s="58"/>
      <c r="ED434" s="58"/>
      <c r="EE434" s="58"/>
      <c r="EF434" s="58"/>
      <c r="EG434" s="58"/>
      <c r="EH434" s="58"/>
      <c r="EI434" s="58"/>
      <c r="EJ434" s="58"/>
      <c r="EK434" s="58"/>
      <c r="EL434" s="58"/>
      <c r="EM434" s="58"/>
      <c r="EN434" s="58"/>
      <c r="EO434" s="58"/>
      <c r="EP434" s="58"/>
      <c r="EQ434" s="58"/>
      <c r="ER434" s="58"/>
      <c r="ES434" s="58"/>
      <c r="ET434" s="58"/>
      <c r="EU434" s="58"/>
      <c r="EV434" s="58"/>
      <c r="EW434" s="58"/>
      <c r="EX434" s="58"/>
      <c r="EY434" s="58"/>
      <c r="EZ434" s="58"/>
      <c r="FA434" s="58"/>
      <c r="FB434" s="58"/>
      <c r="FC434" s="58"/>
      <c r="FD434" s="58"/>
      <c r="FE434" s="58"/>
      <c r="FF434" s="58"/>
      <c r="FG434" s="58"/>
      <c r="FH434" s="58"/>
      <c r="FI434" s="58"/>
      <c r="FJ434" s="58"/>
      <c r="FK434" s="58"/>
      <c r="FL434" s="58"/>
      <c r="FM434" s="58"/>
      <c r="FN434" s="58"/>
      <c r="FO434" s="58"/>
      <c r="FP434" s="58"/>
      <c r="FQ434" s="58"/>
      <c r="FR434" s="58"/>
      <c r="FS434" s="58"/>
      <c r="FT434" s="58"/>
      <c r="FU434" s="58"/>
      <c r="FV434" s="58"/>
      <c r="FW434" s="58"/>
      <c r="FX434" s="58"/>
      <c r="FY434" s="58"/>
      <c r="FZ434" s="58"/>
      <c r="GA434" s="58"/>
      <c r="GB434" s="58"/>
      <c r="GC434" s="58"/>
      <c r="GD434" s="58"/>
      <c r="GE434" s="58"/>
      <c r="GF434" s="58"/>
      <c r="GG434" s="58"/>
      <c r="GH434" s="58"/>
      <c r="GI434" s="58"/>
      <c r="GJ434" s="58"/>
      <c r="GK434" s="58"/>
      <c r="GL434" s="58"/>
      <c r="GM434" s="58"/>
      <c r="GN434" s="58"/>
      <c r="GO434" s="58"/>
      <c r="GP434" s="58"/>
      <c r="GQ434" s="58"/>
      <c r="GR434" s="58"/>
      <c r="GS434" s="58"/>
      <c r="GT434" s="58"/>
      <c r="GU434" s="58"/>
      <c r="GV434" s="58"/>
      <c r="GW434" s="58"/>
      <c r="GX434" s="58"/>
      <c r="GY434" s="58"/>
      <c r="GZ434" s="58"/>
      <c r="HA434" s="58"/>
      <c r="HB434" s="58"/>
      <c r="HC434" s="58"/>
      <c r="HD434" s="58"/>
      <c r="HE434" s="58"/>
      <c r="HF434" s="58"/>
      <c r="HG434" s="58"/>
      <c r="HH434" s="58"/>
      <c r="HI434" s="58"/>
      <c r="HJ434" s="58"/>
      <c r="HK434" s="58"/>
      <c r="HL434" s="58"/>
      <c r="HM434" s="58"/>
      <c r="HN434" s="58"/>
      <c r="HO434" s="58"/>
      <c r="HP434" s="58"/>
      <c r="HQ434" s="58"/>
      <c r="HR434" s="58"/>
      <c r="HS434" s="58"/>
      <c r="HT434" s="58"/>
      <c r="HU434" s="58"/>
      <c r="HV434" s="58"/>
      <c r="HW434" s="58"/>
      <c r="HX434" s="58"/>
      <c r="HY434" s="58"/>
      <c r="HZ434" s="58"/>
      <c r="IA434" s="58"/>
      <c r="IB434" s="58"/>
      <c r="IC434" s="58"/>
      <c r="ID434" s="58"/>
      <c r="IE434" s="58"/>
      <c r="IF434" s="58"/>
      <c r="IG434" s="58"/>
      <c r="IH434" s="58"/>
      <c r="II434" s="58"/>
      <c r="IJ434" s="58"/>
      <c r="IK434" s="58"/>
      <c r="IL434" s="58"/>
      <c r="IM434" s="58"/>
      <c r="IN434" s="58"/>
      <c r="IO434" s="58"/>
      <c r="IP434" s="58"/>
      <c r="IQ434" s="58"/>
      <c r="IR434" s="58"/>
      <c r="IS434" s="58"/>
      <c r="IT434" s="58"/>
      <c r="IU434" s="58"/>
    </row>
    <row r="435" spans="1:255" s="840" customFormat="1">
      <c r="A435" s="78" t="s">
        <v>491</v>
      </c>
      <c r="B435" s="58">
        <v>0.107</v>
      </c>
      <c r="C435" s="58">
        <v>0.107</v>
      </c>
      <c r="D435" s="58">
        <v>9.4E-2</v>
      </c>
      <c r="E435" s="58">
        <v>0.09</v>
      </c>
      <c r="F435" s="58">
        <v>7.5999999999999998E-2</v>
      </c>
      <c r="G435" s="58">
        <v>6.2E-2</v>
      </c>
      <c r="H435" s="58">
        <v>5.7000000000000002E-2</v>
      </c>
      <c r="I435" s="58">
        <v>5.5E-2</v>
      </c>
      <c r="J435" s="58">
        <v>5.1999999999999998E-2</v>
      </c>
      <c r="K435" s="58">
        <v>7.2999999999999995E-2</v>
      </c>
      <c r="L435" s="58">
        <v>4.8000000000000001E-2</v>
      </c>
      <c r="M435" s="58">
        <v>6.2E-2</v>
      </c>
      <c r="N435" s="58">
        <v>0.08</v>
      </c>
      <c r="O435" s="58">
        <v>0.1</v>
      </c>
      <c r="P435" s="58">
        <v>6.4000000000000001E-2</v>
      </c>
      <c r="Q435" s="58">
        <v>6.8000000000000005E-2</v>
      </c>
      <c r="R435" s="58">
        <v>7.4999999999999997E-2</v>
      </c>
      <c r="S435" s="58">
        <v>7.1999999999999995E-2</v>
      </c>
      <c r="T435" s="58">
        <v>7.3999999999999996E-2</v>
      </c>
      <c r="U435" s="58">
        <v>7.5999999999999998E-2</v>
      </c>
      <c r="V435" s="58">
        <v>7.5999999999999998E-2</v>
      </c>
      <c r="W435" s="58">
        <v>0.08</v>
      </c>
      <c r="X435" s="58">
        <v>8.4000000000000005E-2</v>
      </c>
      <c r="Y435" s="58">
        <v>9.1999999999999998E-2</v>
      </c>
      <c r="Z435" s="58">
        <v>9.6000000000000002E-2</v>
      </c>
      <c r="AA435" s="949">
        <v>0.10199999999999999</v>
      </c>
      <c r="AB435" s="949">
        <v>0.1</v>
      </c>
      <c r="AC435" s="949">
        <v>0.113</v>
      </c>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c r="CS435" s="58"/>
      <c r="CT435" s="58"/>
      <c r="CU435" s="58"/>
      <c r="CV435" s="58"/>
      <c r="CW435" s="58"/>
      <c r="CX435" s="58"/>
      <c r="CY435" s="58"/>
      <c r="CZ435" s="58"/>
      <c r="DA435" s="58"/>
      <c r="DB435" s="58"/>
      <c r="DC435" s="58"/>
      <c r="DD435" s="58"/>
      <c r="DE435" s="58"/>
      <c r="DF435" s="58"/>
      <c r="DG435" s="58"/>
      <c r="DH435" s="58"/>
      <c r="DI435" s="58"/>
      <c r="DJ435" s="58"/>
      <c r="DK435" s="58"/>
      <c r="DL435" s="58"/>
      <c r="DM435" s="58"/>
      <c r="DN435" s="58"/>
      <c r="DO435" s="58"/>
      <c r="DP435" s="58"/>
      <c r="DQ435" s="58"/>
      <c r="DR435" s="58"/>
      <c r="DS435" s="58"/>
      <c r="DT435" s="58"/>
      <c r="DU435" s="58"/>
      <c r="DV435" s="58"/>
      <c r="DW435" s="58"/>
      <c r="DX435" s="58"/>
      <c r="DY435" s="58"/>
      <c r="DZ435" s="58"/>
      <c r="EA435" s="58"/>
      <c r="EB435" s="58"/>
      <c r="EC435" s="58"/>
      <c r="ED435" s="58"/>
      <c r="EE435" s="58"/>
      <c r="EF435" s="58"/>
      <c r="EG435" s="58"/>
      <c r="EH435" s="58"/>
      <c r="EI435" s="58"/>
      <c r="EJ435" s="58"/>
      <c r="EK435" s="58"/>
      <c r="EL435" s="58"/>
      <c r="EM435" s="58"/>
      <c r="EN435" s="58"/>
      <c r="EO435" s="58"/>
      <c r="EP435" s="58"/>
      <c r="EQ435" s="58"/>
      <c r="ER435" s="58"/>
      <c r="ES435" s="58"/>
      <c r="ET435" s="58"/>
      <c r="EU435" s="58"/>
      <c r="EV435" s="58"/>
      <c r="EW435" s="58"/>
      <c r="EX435" s="58"/>
      <c r="EY435" s="58"/>
      <c r="EZ435" s="58"/>
      <c r="FA435" s="58"/>
      <c r="FB435" s="58"/>
      <c r="FC435" s="58"/>
      <c r="FD435" s="58"/>
      <c r="FE435" s="58"/>
      <c r="FF435" s="58"/>
      <c r="FG435" s="58"/>
      <c r="FH435" s="58"/>
      <c r="FI435" s="58"/>
      <c r="FJ435" s="58"/>
      <c r="FK435" s="58"/>
      <c r="FL435" s="58"/>
      <c r="FM435" s="58"/>
      <c r="FN435" s="58"/>
      <c r="FO435" s="58"/>
      <c r="FP435" s="58"/>
      <c r="FQ435" s="58"/>
      <c r="FR435" s="58"/>
      <c r="FS435" s="58"/>
      <c r="FT435" s="58"/>
      <c r="FU435" s="58"/>
      <c r="FV435" s="58"/>
      <c r="FW435" s="58"/>
      <c r="FX435" s="58"/>
      <c r="FY435" s="58"/>
      <c r="FZ435" s="58"/>
      <c r="GA435" s="58"/>
      <c r="GB435" s="58"/>
      <c r="GC435" s="58"/>
      <c r="GD435" s="58"/>
      <c r="GE435" s="58"/>
      <c r="GF435" s="58"/>
      <c r="GG435" s="58"/>
      <c r="GH435" s="58"/>
      <c r="GI435" s="58"/>
      <c r="GJ435" s="58"/>
      <c r="GK435" s="58"/>
      <c r="GL435" s="58"/>
      <c r="GM435" s="58"/>
      <c r="GN435" s="58"/>
      <c r="GO435" s="58"/>
      <c r="GP435" s="58"/>
      <c r="GQ435" s="58"/>
      <c r="GR435" s="58"/>
      <c r="GS435" s="58"/>
      <c r="GT435" s="58"/>
      <c r="GU435" s="58"/>
      <c r="GV435" s="58"/>
      <c r="GW435" s="58"/>
      <c r="GX435" s="58"/>
      <c r="GY435" s="58"/>
      <c r="GZ435" s="58"/>
      <c r="HA435" s="58"/>
      <c r="HB435" s="58"/>
      <c r="HC435" s="58"/>
      <c r="HD435" s="58"/>
      <c r="HE435" s="58"/>
      <c r="HF435" s="58"/>
      <c r="HG435" s="58"/>
      <c r="HH435" s="58"/>
      <c r="HI435" s="58"/>
      <c r="HJ435" s="58"/>
      <c r="HK435" s="58"/>
      <c r="HL435" s="58"/>
      <c r="HM435" s="58"/>
      <c r="HN435" s="58"/>
      <c r="HO435" s="58"/>
      <c r="HP435" s="58"/>
      <c r="HQ435" s="58"/>
      <c r="HR435" s="58"/>
      <c r="HS435" s="58"/>
      <c r="HT435" s="58"/>
      <c r="HU435" s="58"/>
      <c r="HV435" s="58"/>
      <c r="HW435" s="58"/>
      <c r="HX435" s="58"/>
      <c r="HY435" s="58"/>
      <c r="HZ435" s="58"/>
      <c r="IA435" s="58"/>
      <c r="IB435" s="58"/>
      <c r="IC435" s="58"/>
      <c r="ID435" s="58"/>
      <c r="IE435" s="58"/>
      <c r="IF435" s="58"/>
      <c r="IG435" s="58"/>
      <c r="IH435" s="58"/>
      <c r="II435" s="58"/>
      <c r="IJ435" s="58"/>
      <c r="IK435" s="58"/>
      <c r="IL435" s="58"/>
      <c r="IM435" s="58"/>
      <c r="IN435" s="58"/>
      <c r="IO435" s="58"/>
      <c r="IP435" s="58"/>
      <c r="IQ435" s="58"/>
      <c r="IR435" s="58"/>
      <c r="IS435" s="58"/>
      <c r="IT435" s="58"/>
      <c r="IU435" s="58"/>
    </row>
    <row r="436" spans="1:255" s="840" customFormat="1">
      <c r="A436" s="78" t="s">
        <v>492</v>
      </c>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v>1E-3</v>
      </c>
      <c r="Z436" s="58"/>
      <c r="AA436" s="949"/>
      <c r="AB436" s="949"/>
      <c r="AC436" s="949"/>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c r="CS436" s="58"/>
      <c r="CT436" s="58"/>
      <c r="CU436" s="58"/>
      <c r="CV436" s="58"/>
      <c r="CW436" s="58"/>
      <c r="CX436" s="58"/>
      <c r="CY436" s="58"/>
      <c r="CZ436" s="58"/>
      <c r="DA436" s="58"/>
      <c r="DB436" s="58"/>
      <c r="DC436" s="58"/>
      <c r="DD436" s="58"/>
      <c r="DE436" s="58"/>
      <c r="DF436" s="58"/>
      <c r="DG436" s="58"/>
      <c r="DH436" s="58"/>
      <c r="DI436" s="58"/>
      <c r="DJ436" s="58"/>
      <c r="DK436" s="58"/>
      <c r="DL436" s="58"/>
      <c r="DM436" s="58"/>
      <c r="DN436" s="58"/>
      <c r="DO436" s="58"/>
      <c r="DP436" s="58"/>
      <c r="DQ436" s="58"/>
      <c r="DR436" s="58"/>
      <c r="DS436" s="58"/>
      <c r="DT436" s="58"/>
      <c r="DU436" s="58"/>
      <c r="DV436" s="58"/>
      <c r="DW436" s="58"/>
      <c r="DX436" s="58"/>
      <c r="DY436" s="58"/>
      <c r="DZ436" s="58"/>
      <c r="EA436" s="58"/>
      <c r="EB436" s="58"/>
      <c r="EC436" s="58"/>
      <c r="ED436" s="58"/>
      <c r="EE436" s="58"/>
      <c r="EF436" s="58"/>
      <c r="EG436" s="58"/>
      <c r="EH436" s="58"/>
      <c r="EI436" s="58"/>
      <c r="EJ436" s="58"/>
      <c r="EK436" s="58"/>
      <c r="EL436" s="58"/>
      <c r="EM436" s="58"/>
      <c r="EN436" s="58"/>
      <c r="EO436" s="58"/>
      <c r="EP436" s="58"/>
      <c r="EQ436" s="58"/>
      <c r="ER436" s="58"/>
      <c r="ES436" s="58"/>
      <c r="ET436" s="58"/>
      <c r="EU436" s="58"/>
      <c r="EV436" s="58"/>
      <c r="EW436" s="58"/>
      <c r="EX436" s="58"/>
      <c r="EY436" s="58"/>
      <c r="EZ436" s="58"/>
      <c r="FA436" s="58"/>
      <c r="FB436" s="58"/>
      <c r="FC436" s="58"/>
      <c r="FD436" s="58"/>
      <c r="FE436" s="58"/>
      <c r="FF436" s="58"/>
      <c r="FG436" s="58"/>
      <c r="FH436" s="58"/>
      <c r="FI436" s="58"/>
      <c r="FJ436" s="58"/>
      <c r="FK436" s="58"/>
      <c r="FL436" s="58"/>
      <c r="FM436" s="58"/>
      <c r="FN436" s="58"/>
      <c r="FO436" s="58"/>
      <c r="FP436" s="58"/>
      <c r="FQ436" s="58"/>
      <c r="FR436" s="58"/>
      <c r="FS436" s="58"/>
      <c r="FT436" s="58"/>
      <c r="FU436" s="58"/>
      <c r="FV436" s="58"/>
      <c r="FW436" s="58"/>
      <c r="FX436" s="58"/>
      <c r="FY436" s="58"/>
      <c r="FZ436" s="58"/>
      <c r="GA436" s="58"/>
      <c r="GB436" s="58"/>
      <c r="GC436" s="58"/>
      <c r="GD436" s="58"/>
      <c r="GE436" s="58"/>
      <c r="GF436" s="58"/>
      <c r="GG436" s="58"/>
      <c r="GH436" s="58"/>
      <c r="GI436" s="58"/>
      <c r="GJ436" s="58"/>
      <c r="GK436" s="58"/>
      <c r="GL436" s="58"/>
      <c r="GM436" s="58"/>
      <c r="GN436" s="58"/>
      <c r="GO436" s="58"/>
      <c r="GP436" s="58"/>
      <c r="GQ436" s="58"/>
      <c r="GR436" s="58"/>
      <c r="GS436" s="58"/>
      <c r="GT436" s="58"/>
      <c r="GU436" s="58"/>
      <c r="GV436" s="58"/>
      <c r="GW436" s="58"/>
      <c r="GX436" s="58"/>
      <c r="GY436" s="58"/>
      <c r="GZ436" s="58"/>
      <c r="HA436" s="58"/>
      <c r="HB436" s="58"/>
      <c r="HC436" s="58"/>
      <c r="HD436" s="58"/>
      <c r="HE436" s="58"/>
      <c r="HF436" s="58"/>
      <c r="HG436" s="58"/>
      <c r="HH436" s="58"/>
      <c r="HI436" s="58"/>
      <c r="HJ436" s="58"/>
      <c r="HK436" s="58"/>
      <c r="HL436" s="58"/>
      <c r="HM436" s="58"/>
      <c r="HN436" s="58"/>
      <c r="HO436" s="58"/>
      <c r="HP436" s="58"/>
      <c r="HQ436" s="58"/>
      <c r="HR436" s="58"/>
      <c r="HS436" s="58"/>
      <c r="HT436" s="58"/>
      <c r="HU436" s="58"/>
      <c r="HV436" s="58"/>
      <c r="HW436" s="58"/>
      <c r="HX436" s="58"/>
      <c r="HY436" s="58"/>
      <c r="HZ436" s="58"/>
      <c r="IA436" s="58"/>
      <c r="IB436" s="58"/>
      <c r="IC436" s="58"/>
      <c r="ID436" s="58"/>
      <c r="IE436" s="58"/>
      <c r="IF436" s="58"/>
      <c r="IG436" s="58"/>
      <c r="IH436" s="58"/>
      <c r="II436" s="58"/>
      <c r="IJ436" s="58"/>
      <c r="IK436" s="58"/>
      <c r="IL436" s="58"/>
      <c r="IM436" s="58"/>
      <c r="IN436" s="58"/>
      <c r="IO436" s="58"/>
      <c r="IP436" s="58"/>
      <c r="IQ436" s="58"/>
      <c r="IR436" s="58"/>
      <c r="IS436" s="58"/>
      <c r="IT436" s="58"/>
      <c r="IU436" s="58"/>
    </row>
    <row r="437" spans="1:255" s="840" customFormat="1">
      <c r="A437" s="78" t="s">
        <v>493</v>
      </c>
      <c r="B437" s="58"/>
      <c r="C437" s="58"/>
      <c r="D437" s="58"/>
      <c r="E437" s="58"/>
      <c r="F437" s="58"/>
      <c r="G437" s="58"/>
      <c r="H437" s="58"/>
      <c r="I437" s="58"/>
      <c r="J437" s="58"/>
      <c r="K437" s="58"/>
      <c r="L437" s="58"/>
      <c r="M437" s="58"/>
      <c r="N437" s="58"/>
      <c r="O437" s="58"/>
      <c r="P437" s="58"/>
      <c r="Q437" s="58"/>
      <c r="R437" s="58">
        <v>1E-3</v>
      </c>
      <c r="S437" s="58"/>
      <c r="T437" s="58">
        <v>1E-3</v>
      </c>
      <c r="U437" s="58"/>
      <c r="V437" s="58"/>
      <c r="W437" s="58"/>
      <c r="X437" s="58"/>
      <c r="Y437" s="58">
        <v>1E-3</v>
      </c>
      <c r="Z437" s="58">
        <v>1E-3</v>
      </c>
      <c r="AA437" s="949">
        <v>1E-3</v>
      </c>
      <c r="AB437" s="949">
        <v>2E-3</v>
      </c>
      <c r="AC437" s="949">
        <v>2E-3</v>
      </c>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c r="CS437" s="58"/>
      <c r="CT437" s="58"/>
      <c r="CU437" s="58"/>
      <c r="CV437" s="58"/>
      <c r="CW437" s="58"/>
      <c r="CX437" s="58"/>
      <c r="CY437" s="58"/>
      <c r="CZ437" s="58"/>
      <c r="DA437" s="58"/>
      <c r="DB437" s="58"/>
      <c r="DC437" s="58"/>
      <c r="DD437" s="58"/>
      <c r="DE437" s="58"/>
      <c r="DF437" s="58"/>
      <c r="DG437" s="58"/>
      <c r="DH437" s="58"/>
      <c r="DI437" s="58"/>
      <c r="DJ437" s="58"/>
      <c r="DK437" s="58"/>
      <c r="DL437" s="58"/>
      <c r="DM437" s="58"/>
      <c r="DN437" s="58"/>
      <c r="DO437" s="58"/>
      <c r="DP437" s="58"/>
      <c r="DQ437" s="58"/>
      <c r="DR437" s="58"/>
      <c r="DS437" s="58"/>
      <c r="DT437" s="58"/>
      <c r="DU437" s="58"/>
      <c r="DV437" s="58"/>
      <c r="DW437" s="58"/>
      <c r="DX437" s="58"/>
      <c r="DY437" s="58"/>
      <c r="DZ437" s="58"/>
      <c r="EA437" s="58"/>
      <c r="EB437" s="58"/>
      <c r="EC437" s="58"/>
      <c r="ED437" s="58"/>
      <c r="EE437" s="58"/>
      <c r="EF437" s="58"/>
      <c r="EG437" s="58"/>
      <c r="EH437" s="58"/>
      <c r="EI437" s="58"/>
      <c r="EJ437" s="58"/>
      <c r="EK437" s="58"/>
      <c r="EL437" s="58"/>
      <c r="EM437" s="58"/>
      <c r="EN437" s="58"/>
      <c r="EO437" s="58"/>
      <c r="EP437" s="58"/>
      <c r="EQ437" s="58"/>
      <c r="ER437" s="58"/>
      <c r="ES437" s="58"/>
      <c r="ET437" s="58"/>
      <c r="EU437" s="58"/>
      <c r="EV437" s="58"/>
      <c r="EW437" s="58"/>
      <c r="EX437" s="58"/>
      <c r="EY437" s="58"/>
      <c r="EZ437" s="58"/>
      <c r="FA437" s="58"/>
      <c r="FB437" s="58"/>
      <c r="FC437" s="58"/>
      <c r="FD437" s="58"/>
      <c r="FE437" s="58"/>
      <c r="FF437" s="58"/>
      <c r="FG437" s="58"/>
      <c r="FH437" s="58"/>
      <c r="FI437" s="58"/>
      <c r="FJ437" s="58"/>
      <c r="FK437" s="58"/>
      <c r="FL437" s="58"/>
      <c r="FM437" s="58"/>
      <c r="FN437" s="58"/>
      <c r="FO437" s="58"/>
      <c r="FP437" s="58"/>
      <c r="FQ437" s="58"/>
      <c r="FR437" s="58"/>
      <c r="FS437" s="58"/>
      <c r="FT437" s="58"/>
      <c r="FU437" s="58"/>
      <c r="FV437" s="58"/>
      <c r="FW437" s="58"/>
      <c r="FX437" s="58"/>
      <c r="FY437" s="58"/>
      <c r="FZ437" s="58"/>
      <c r="GA437" s="58"/>
      <c r="GB437" s="58"/>
      <c r="GC437" s="58"/>
      <c r="GD437" s="58"/>
      <c r="GE437" s="58"/>
      <c r="GF437" s="58"/>
      <c r="GG437" s="58"/>
      <c r="GH437" s="58"/>
      <c r="GI437" s="58"/>
      <c r="GJ437" s="58"/>
      <c r="GK437" s="58"/>
      <c r="GL437" s="58"/>
      <c r="GM437" s="58"/>
      <c r="GN437" s="58"/>
      <c r="GO437" s="58"/>
      <c r="GP437" s="58"/>
      <c r="GQ437" s="58"/>
      <c r="GR437" s="58"/>
      <c r="GS437" s="58"/>
      <c r="GT437" s="58"/>
      <c r="GU437" s="58"/>
      <c r="GV437" s="58"/>
      <c r="GW437" s="58"/>
      <c r="GX437" s="58"/>
      <c r="GY437" s="58"/>
      <c r="GZ437" s="58"/>
      <c r="HA437" s="58"/>
      <c r="HB437" s="58"/>
      <c r="HC437" s="58"/>
      <c r="HD437" s="58"/>
      <c r="HE437" s="58"/>
      <c r="HF437" s="58"/>
      <c r="HG437" s="58"/>
      <c r="HH437" s="58"/>
      <c r="HI437" s="58"/>
      <c r="HJ437" s="58"/>
      <c r="HK437" s="58"/>
      <c r="HL437" s="58"/>
      <c r="HM437" s="58"/>
      <c r="HN437" s="58"/>
      <c r="HO437" s="58"/>
      <c r="HP437" s="58"/>
      <c r="HQ437" s="58"/>
      <c r="HR437" s="58"/>
      <c r="HS437" s="58"/>
      <c r="HT437" s="58"/>
      <c r="HU437" s="58"/>
      <c r="HV437" s="58"/>
      <c r="HW437" s="58"/>
      <c r="HX437" s="58"/>
      <c r="HY437" s="58"/>
      <c r="HZ437" s="58"/>
      <c r="IA437" s="58"/>
      <c r="IB437" s="58"/>
      <c r="IC437" s="58"/>
      <c r="ID437" s="58"/>
      <c r="IE437" s="58"/>
      <c r="IF437" s="58"/>
      <c r="IG437" s="58"/>
      <c r="IH437" s="58"/>
      <c r="II437" s="58"/>
      <c r="IJ437" s="58"/>
      <c r="IK437" s="58"/>
      <c r="IL437" s="58"/>
      <c r="IM437" s="58"/>
      <c r="IN437" s="58"/>
      <c r="IO437" s="58"/>
      <c r="IP437" s="58"/>
      <c r="IQ437" s="58"/>
      <c r="IR437" s="58"/>
      <c r="IS437" s="58"/>
      <c r="IT437" s="58"/>
      <c r="IU437" s="58"/>
    </row>
    <row r="438" spans="1:255" s="840" customFormat="1">
      <c r="A438" s="78" t="s">
        <v>494</v>
      </c>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v>1E-3</v>
      </c>
      <c r="Z438" s="58">
        <v>1E-3</v>
      </c>
      <c r="AA438" s="949">
        <v>1E-3</v>
      </c>
      <c r="AB438" s="949">
        <v>1E-3</v>
      </c>
      <c r="AC438" s="949">
        <v>1E-3</v>
      </c>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c r="CS438" s="58"/>
      <c r="CT438" s="58"/>
      <c r="CU438" s="58"/>
      <c r="CV438" s="58"/>
      <c r="CW438" s="58"/>
      <c r="CX438" s="58"/>
      <c r="CY438" s="58"/>
      <c r="CZ438" s="58"/>
      <c r="DA438" s="58"/>
      <c r="DB438" s="58"/>
      <c r="DC438" s="58"/>
      <c r="DD438" s="58"/>
      <c r="DE438" s="58"/>
      <c r="DF438" s="58"/>
      <c r="DG438" s="58"/>
      <c r="DH438" s="58"/>
      <c r="DI438" s="58"/>
      <c r="DJ438" s="58"/>
      <c r="DK438" s="58"/>
      <c r="DL438" s="58"/>
      <c r="DM438" s="58"/>
      <c r="DN438" s="58"/>
      <c r="DO438" s="58"/>
      <c r="DP438" s="58"/>
      <c r="DQ438" s="58"/>
      <c r="DR438" s="58"/>
      <c r="DS438" s="58"/>
      <c r="DT438" s="58"/>
      <c r="DU438" s="58"/>
      <c r="DV438" s="58"/>
      <c r="DW438" s="58"/>
      <c r="DX438" s="58"/>
      <c r="DY438" s="58"/>
      <c r="DZ438" s="58"/>
      <c r="EA438" s="58"/>
      <c r="EB438" s="58"/>
      <c r="EC438" s="58"/>
      <c r="ED438" s="58"/>
      <c r="EE438" s="58"/>
      <c r="EF438" s="58"/>
      <c r="EG438" s="58"/>
      <c r="EH438" s="58"/>
      <c r="EI438" s="58"/>
      <c r="EJ438" s="58"/>
      <c r="EK438" s="58"/>
      <c r="EL438" s="58"/>
      <c r="EM438" s="58"/>
      <c r="EN438" s="58"/>
      <c r="EO438" s="58"/>
      <c r="EP438" s="58"/>
      <c r="EQ438" s="58"/>
      <c r="ER438" s="58"/>
      <c r="ES438" s="58"/>
      <c r="ET438" s="58"/>
      <c r="EU438" s="58"/>
      <c r="EV438" s="58"/>
      <c r="EW438" s="58"/>
      <c r="EX438" s="58"/>
      <c r="EY438" s="58"/>
      <c r="EZ438" s="58"/>
      <c r="FA438" s="58"/>
      <c r="FB438" s="58"/>
      <c r="FC438" s="58"/>
      <c r="FD438" s="58"/>
      <c r="FE438" s="58"/>
      <c r="FF438" s="58"/>
      <c r="FG438" s="58"/>
      <c r="FH438" s="58"/>
      <c r="FI438" s="58"/>
      <c r="FJ438" s="58"/>
      <c r="FK438" s="58"/>
      <c r="FL438" s="58"/>
      <c r="FM438" s="58"/>
      <c r="FN438" s="58"/>
      <c r="FO438" s="58"/>
      <c r="FP438" s="58"/>
      <c r="FQ438" s="58"/>
      <c r="FR438" s="58"/>
      <c r="FS438" s="58"/>
      <c r="FT438" s="58"/>
      <c r="FU438" s="58"/>
      <c r="FV438" s="58"/>
      <c r="FW438" s="58"/>
      <c r="FX438" s="58"/>
      <c r="FY438" s="58"/>
      <c r="FZ438" s="58"/>
      <c r="GA438" s="58"/>
      <c r="GB438" s="58"/>
      <c r="GC438" s="58"/>
      <c r="GD438" s="58"/>
      <c r="GE438" s="58"/>
      <c r="GF438" s="58"/>
      <c r="GG438" s="58"/>
      <c r="GH438" s="58"/>
      <c r="GI438" s="58"/>
      <c r="GJ438" s="58"/>
      <c r="GK438" s="58"/>
      <c r="GL438" s="58"/>
      <c r="GM438" s="58"/>
      <c r="GN438" s="58"/>
      <c r="GO438" s="58"/>
      <c r="GP438" s="58"/>
      <c r="GQ438" s="58"/>
      <c r="GR438" s="58"/>
      <c r="GS438" s="58"/>
      <c r="GT438" s="58"/>
      <c r="GU438" s="58"/>
      <c r="GV438" s="58"/>
      <c r="GW438" s="58"/>
      <c r="GX438" s="58"/>
      <c r="GY438" s="58"/>
      <c r="GZ438" s="58"/>
      <c r="HA438" s="58"/>
      <c r="HB438" s="58"/>
      <c r="HC438" s="58"/>
      <c r="HD438" s="58"/>
      <c r="HE438" s="58"/>
      <c r="HF438" s="58"/>
      <c r="HG438" s="58"/>
      <c r="HH438" s="58"/>
      <c r="HI438" s="58"/>
      <c r="HJ438" s="58"/>
      <c r="HK438" s="58"/>
      <c r="HL438" s="58"/>
      <c r="HM438" s="58"/>
      <c r="HN438" s="58"/>
      <c r="HO438" s="58"/>
      <c r="HP438" s="58"/>
      <c r="HQ438" s="58"/>
      <c r="HR438" s="58"/>
      <c r="HS438" s="58"/>
      <c r="HT438" s="58"/>
      <c r="HU438" s="58"/>
      <c r="HV438" s="58"/>
      <c r="HW438" s="58"/>
      <c r="HX438" s="58"/>
      <c r="HY438" s="58"/>
      <c r="HZ438" s="58"/>
      <c r="IA438" s="58"/>
      <c r="IB438" s="58"/>
      <c r="IC438" s="58"/>
      <c r="ID438" s="58"/>
      <c r="IE438" s="58"/>
      <c r="IF438" s="58"/>
      <c r="IG438" s="58"/>
      <c r="IH438" s="58"/>
      <c r="II438" s="58"/>
      <c r="IJ438" s="58"/>
      <c r="IK438" s="58"/>
      <c r="IL438" s="58"/>
      <c r="IM438" s="58"/>
      <c r="IN438" s="58"/>
      <c r="IO438" s="58"/>
      <c r="IP438" s="58"/>
      <c r="IQ438" s="58"/>
      <c r="IR438" s="58"/>
      <c r="IS438" s="58"/>
      <c r="IT438" s="58"/>
      <c r="IU438" s="58"/>
    </row>
    <row r="439" spans="1:255" s="840" customFormat="1">
      <c r="A439" s="78" t="s">
        <v>495</v>
      </c>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949"/>
      <c r="AB439" s="949"/>
      <c r="AC439" s="949"/>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c r="CS439" s="58"/>
      <c r="CT439" s="58"/>
      <c r="CU439" s="58"/>
      <c r="CV439" s="58"/>
      <c r="CW439" s="58"/>
      <c r="CX439" s="58"/>
      <c r="CY439" s="58"/>
      <c r="CZ439" s="58"/>
      <c r="DA439" s="58"/>
      <c r="DB439" s="58"/>
      <c r="DC439" s="58"/>
      <c r="DD439" s="58"/>
      <c r="DE439" s="58"/>
      <c r="DF439" s="58"/>
      <c r="DG439" s="58"/>
      <c r="DH439" s="58"/>
      <c r="DI439" s="58"/>
      <c r="DJ439" s="58"/>
      <c r="DK439" s="58"/>
      <c r="DL439" s="58"/>
      <c r="DM439" s="58"/>
      <c r="DN439" s="58"/>
      <c r="DO439" s="58"/>
      <c r="DP439" s="58"/>
      <c r="DQ439" s="58"/>
      <c r="DR439" s="58"/>
      <c r="DS439" s="58"/>
      <c r="DT439" s="58"/>
      <c r="DU439" s="58"/>
      <c r="DV439" s="58"/>
      <c r="DW439" s="58"/>
      <c r="DX439" s="58"/>
      <c r="DY439" s="58"/>
      <c r="DZ439" s="58"/>
      <c r="EA439" s="58"/>
      <c r="EB439" s="58"/>
      <c r="EC439" s="58"/>
      <c r="ED439" s="58"/>
      <c r="EE439" s="58"/>
      <c r="EF439" s="58"/>
      <c r="EG439" s="58"/>
      <c r="EH439" s="58"/>
      <c r="EI439" s="58"/>
      <c r="EJ439" s="58"/>
      <c r="EK439" s="58"/>
      <c r="EL439" s="58"/>
      <c r="EM439" s="58"/>
      <c r="EN439" s="58"/>
      <c r="EO439" s="58"/>
      <c r="EP439" s="58"/>
      <c r="EQ439" s="58"/>
      <c r="ER439" s="58"/>
      <c r="ES439" s="58"/>
      <c r="ET439" s="58"/>
      <c r="EU439" s="58"/>
      <c r="EV439" s="58"/>
      <c r="EW439" s="58"/>
      <c r="EX439" s="58"/>
      <c r="EY439" s="58"/>
      <c r="EZ439" s="58"/>
      <c r="FA439" s="58"/>
      <c r="FB439" s="58"/>
      <c r="FC439" s="58"/>
      <c r="FD439" s="58"/>
      <c r="FE439" s="58"/>
      <c r="FF439" s="58"/>
      <c r="FG439" s="58"/>
      <c r="FH439" s="58"/>
      <c r="FI439" s="58"/>
      <c r="FJ439" s="58"/>
      <c r="FK439" s="58"/>
      <c r="FL439" s="58"/>
      <c r="FM439" s="58"/>
      <c r="FN439" s="58"/>
      <c r="FO439" s="58"/>
      <c r="FP439" s="58"/>
      <c r="FQ439" s="58"/>
      <c r="FR439" s="58"/>
      <c r="FS439" s="58"/>
      <c r="FT439" s="58"/>
      <c r="FU439" s="58"/>
      <c r="FV439" s="58"/>
      <c r="FW439" s="58"/>
      <c r="FX439" s="58"/>
      <c r="FY439" s="58"/>
      <c r="FZ439" s="58"/>
      <c r="GA439" s="58"/>
      <c r="GB439" s="58"/>
      <c r="GC439" s="58"/>
      <c r="GD439" s="58"/>
      <c r="GE439" s="58"/>
      <c r="GF439" s="58"/>
      <c r="GG439" s="58"/>
      <c r="GH439" s="58"/>
      <c r="GI439" s="58"/>
      <c r="GJ439" s="58"/>
      <c r="GK439" s="58"/>
      <c r="GL439" s="58"/>
      <c r="GM439" s="58"/>
      <c r="GN439" s="58"/>
      <c r="GO439" s="58"/>
      <c r="GP439" s="58"/>
      <c r="GQ439" s="58"/>
      <c r="GR439" s="58"/>
      <c r="GS439" s="58"/>
      <c r="GT439" s="58"/>
      <c r="GU439" s="58"/>
      <c r="GV439" s="58"/>
      <c r="GW439" s="58"/>
      <c r="GX439" s="58"/>
      <c r="GY439" s="58"/>
      <c r="GZ439" s="58"/>
      <c r="HA439" s="58"/>
      <c r="HB439" s="58"/>
      <c r="HC439" s="58"/>
      <c r="HD439" s="58"/>
      <c r="HE439" s="58"/>
      <c r="HF439" s="58"/>
      <c r="HG439" s="58"/>
      <c r="HH439" s="58"/>
      <c r="HI439" s="58"/>
      <c r="HJ439" s="58"/>
      <c r="HK439" s="58"/>
      <c r="HL439" s="58"/>
      <c r="HM439" s="58"/>
      <c r="HN439" s="58"/>
      <c r="HO439" s="58"/>
      <c r="HP439" s="58"/>
      <c r="HQ439" s="58"/>
      <c r="HR439" s="58"/>
      <c r="HS439" s="58"/>
      <c r="HT439" s="58"/>
      <c r="HU439" s="58"/>
      <c r="HV439" s="58"/>
      <c r="HW439" s="58"/>
      <c r="HX439" s="58"/>
      <c r="HY439" s="58"/>
      <c r="HZ439" s="58"/>
      <c r="IA439" s="58"/>
      <c r="IB439" s="58"/>
      <c r="IC439" s="58"/>
      <c r="ID439" s="58"/>
      <c r="IE439" s="58"/>
      <c r="IF439" s="58"/>
      <c r="IG439" s="58"/>
      <c r="IH439" s="58"/>
      <c r="II439" s="58"/>
      <c r="IJ439" s="58"/>
      <c r="IK439" s="58"/>
      <c r="IL439" s="58"/>
      <c r="IM439" s="58"/>
      <c r="IN439" s="58"/>
      <c r="IO439" s="58"/>
      <c r="IP439" s="58"/>
      <c r="IQ439" s="58"/>
      <c r="IR439" s="58"/>
      <c r="IS439" s="58"/>
      <c r="IT439" s="58"/>
      <c r="IU439" s="58"/>
    </row>
    <row r="440" spans="1:255" s="840" customFormat="1">
      <c r="A440" s="78" t="s">
        <v>496</v>
      </c>
      <c r="B440" s="58">
        <v>9.9000000000000005E-2</v>
      </c>
      <c r="C440" s="58">
        <v>9.9000000000000005E-2</v>
      </c>
      <c r="D440" s="58">
        <v>8.6999999999999994E-2</v>
      </c>
      <c r="E440" s="58">
        <v>8.3000000000000004E-2</v>
      </c>
      <c r="F440" s="58">
        <v>7.0000000000000007E-2</v>
      </c>
      <c r="G440" s="58">
        <v>5.7000000000000002E-2</v>
      </c>
      <c r="H440" s="58">
        <v>5.1999999999999998E-2</v>
      </c>
      <c r="I440" s="58">
        <v>0.05</v>
      </c>
      <c r="J440" s="58">
        <v>4.9000000000000002E-2</v>
      </c>
      <c r="K440" s="58">
        <v>6.8000000000000005E-2</v>
      </c>
      <c r="L440" s="58">
        <v>4.4999999999999998E-2</v>
      </c>
      <c r="M440" s="58">
        <v>5.7000000000000002E-2</v>
      </c>
      <c r="N440" s="58">
        <v>7.3999999999999996E-2</v>
      </c>
      <c r="O440" s="58">
        <v>9.1999999999999998E-2</v>
      </c>
      <c r="P440" s="58">
        <v>5.8999999999999997E-2</v>
      </c>
      <c r="Q440" s="58">
        <v>6.3E-2</v>
      </c>
      <c r="R440" s="58">
        <v>7.0999999999999994E-2</v>
      </c>
      <c r="S440" s="58">
        <v>6.8000000000000005E-2</v>
      </c>
      <c r="T440" s="58">
        <v>7.0000000000000007E-2</v>
      </c>
      <c r="U440" s="58">
        <v>7.1999999999999995E-2</v>
      </c>
      <c r="V440" s="58">
        <v>7.1999999999999995E-2</v>
      </c>
      <c r="W440" s="58">
        <v>7.5999999999999998E-2</v>
      </c>
      <c r="X440" s="58">
        <v>0.08</v>
      </c>
      <c r="Y440" s="58">
        <v>8.6999999999999994E-2</v>
      </c>
      <c r="Z440" s="58">
        <v>8.8999999999999996E-2</v>
      </c>
      <c r="AA440" s="949">
        <v>9.2999999999999999E-2</v>
      </c>
      <c r="AB440" s="949">
        <v>9.0999999999999998E-2</v>
      </c>
      <c r="AC440" s="949">
        <v>0.10100000000000001</v>
      </c>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c r="CS440" s="58"/>
      <c r="CT440" s="58"/>
      <c r="CU440" s="58"/>
      <c r="CV440" s="58"/>
      <c r="CW440" s="58"/>
      <c r="CX440" s="58"/>
      <c r="CY440" s="58"/>
      <c r="CZ440" s="58"/>
      <c r="DA440" s="58"/>
      <c r="DB440" s="58"/>
      <c r="DC440" s="58"/>
      <c r="DD440" s="58"/>
      <c r="DE440" s="58"/>
      <c r="DF440" s="58"/>
      <c r="DG440" s="58"/>
      <c r="DH440" s="58"/>
      <c r="DI440" s="58"/>
      <c r="DJ440" s="58"/>
      <c r="DK440" s="58"/>
      <c r="DL440" s="58"/>
      <c r="DM440" s="58"/>
      <c r="DN440" s="58"/>
      <c r="DO440" s="58"/>
      <c r="DP440" s="58"/>
      <c r="DQ440" s="58"/>
      <c r="DR440" s="58"/>
      <c r="DS440" s="58"/>
      <c r="DT440" s="58"/>
      <c r="DU440" s="58"/>
      <c r="DV440" s="58"/>
      <c r="DW440" s="58"/>
      <c r="DX440" s="58"/>
      <c r="DY440" s="58"/>
      <c r="DZ440" s="58"/>
      <c r="EA440" s="58"/>
      <c r="EB440" s="58"/>
      <c r="EC440" s="58"/>
      <c r="ED440" s="58"/>
      <c r="EE440" s="58"/>
      <c r="EF440" s="58"/>
      <c r="EG440" s="58"/>
      <c r="EH440" s="58"/>
      <c r="EI440" s="58"/>
      <c r="EJ440" s="58"/>
      <c r="EK440" s="58"/>
      <c r="EL440" s="58"/>
      <c r="EM440" s="58"/>
      <c r="EN440" s="58"/>
      <c r="EO440" s="58"/>
      <c r="EP440" s="58"/>
      <c r="EQ440" s="58"/>
      <c r="ER440" s="58"/>
      <c r="ES440" s="58"/>
      <c r="ET440" s="58"/>
      <c r="EU440" s="58"/>
      <c r="EV440" s="58"/>
      <c r="EW440" s="58"/>
      <c r="EX440" s="58"/>
      <c r="EY440" s="58"/>
      <c r="EZ440" s="58"/>
      <c r="FA440" s="58"/>
      <c r="FB440" s="58"/>
      <c r="FC440" s="58"/>
      <c r="FD440" s="58"/>
      <c r="FE440" s="58"/>
      <c r="FF440" s="58"/>
      <c r="FG440" s="58"/>
      <c r="FH440" s="58"/>
      <c r="FI440" s="58"/>
      <c r="FJ440" s="58"/>
      <c r="FK440" s="58"/>
      <c r="FL440" s="58"/>
      <c r="FM440" s="58"/>
      <c r="FN440" s="58"/>
      <c r="FO440" s="58"/>
      <c r="FP440" s="58"/>
      <c r="FQ440" s="58"/>
      <c r="FR440" s="58"/>
      <c r="FS440" s="58"/>
      <c r="FT440" s="58"/>
      <c r="FU440" s="58"/>
      <c r="FV440" s="58"/>
      <c r="FW440" s="58"/>
      <c r="FX440" s="58"/>
      <c r="FY440" s="58"/>
      <c r="FZ440" s="58"/>
      <c r="GA440" s="58"/>
      <c r="GB440" s="58"/>
      <c r="GC440" s="58"/>
      <c r="GD440" s="58"/>
      <c r="GE440" s="58"/>
      <c r="GF440" s="58"/>
      <c r="GG440" s="58"/>
      <c r="GH440" s="58"/>
      <c r="GI440" s="58"/>
      <c r="GJ440" s="58"/>
      <c r="GK440" s="58"/>
      <c r="GL440" s="58"/>
      <c r="GM440" s="58"/>
      <c r="GN440" s="58"/>
      <c r="GO440" s="58"/>
      <c r="GP440" s="58"/>
      <c r="GQ440" s="58"/>
      <c r="GR440" s="58"/>
      <c r="GS440" s="58"/>
      <c r="GT440" s="58"/>
      <c r="GU440" s="58"/>
      <c r="GV440" s="58"/>
      <c r="GW440" s="58"/>
      <c r="GX440" s="58"/>
      <c r="GY440" s="58"/>
      <c r="GZ440" s="58"/>
      <c r="HA440" s="58"/>
      <c r="HB440" s="58"/>
      <c r="HC440" s="58"/>
      <c r="HD440" s="58"/>
      <c r="HE440" s="58"/>
      <c r="HF440" s="58"/>
      <c r="HG440" s="58"/>
      <c r="HH440" s="58"/>
      <c r="HI440" s="58"/>
      <c r="HJ440" s="58"/>
      <c r="HK440" s="58"/>
      <c r="HL440" s="58"/>
      <c r="HM440" s="58"/>
      <c r="HN440" s="58"/>
      <c r="HO440" s="58"/>
      <c r="HP440" s="58"/>
      <c r="HQ440" s="58"/>
      <c r="HR440" s="58"/>
      <c r="HS440" s="58"/>
      <c r="HT440" s="58"/>
      <c r="HU440" s="58"/>
      <c r="HV440" s="58"/>
      <c r="HW440" s="58"/>
      <c r="HX440" s="58"/>
      <c r="HY440" s="58"/>
      <c r="HZ440" s="58"/>
      <c r="IA440" s="58"/>
      <c r="IB440" s="58"/>
      <c r="IC440" s="58"/>
      <c r="ID440" s="58"/>
      <c r="IE440" s="58"/>
      <c r="IF440" s="58"/>
      <c r="IG440" s="58"/>
      <c r="IH440" s="58"/>
      <c r="II440" s="58"/>
      <c r="IJ440" s="58"/>
      <c r="IK440" s="58"/>
      <c r="IL440" s="58"/>
      <c r="IM440" s="58"/>
      <c r="IN440" s="58"/>
      <c r="IO440" s="58"/>
      <c r="IP440" s="58"/>
      <c r="IQ440" s="58"/>
      <c r="IR440" s="58"/>
      <c r="IS440" s="58"/>
      <c r="IT440" s="58"/>
      <c r="IU440" s="58"/>
    </row>
    <row r="441" spans="1:255" s="840" customFormat="1">
      <c r="A441" s="78" t="s">
        <v>497</v>
      </c>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949"/>
      <c r="AB441" s="949"/>
      <c r="AC441" s="949"/>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c r="CS441" s="58"/>
      <c r="CT441" s="58"/>
      <c r="CU441" s="58"/>
      <c r="CV441" s="58"/>
      <c r="CW441" s="58"/>
      <c r="CX441" s="58"/>
      <c r="CY441" s="58"/>
      <c r="CZ441" s="58"/>
      <c r="DA441" s="58"/>
      <c r="DB441" s="58"/>
      <c r="DC441" s="58"/>
      <c r="DD441" s="58"/>
      <c r="DE441" s="58"/>
      <c r="DF441" s="58"/>
      <c r="DG441" s="58"/>
      <c r="DH441" s="58"/>
      <c r="DI441" s="58"/>
      <c r="DJ441" s="58"/>
      <c r="DK441" s="58"/>
      <c r="DL441" s="58"/>
      <c r="DM441" s="58"/>
      <c r="DN441" s="58"/>
      <c r="DO441" s="58"/>
      <c r="DP441" s="58"/>
      <c r="DQ441" s="58"/>
      <c r="DR441" s="58"/>
      <c r="DS441" s="58"/>
      <c r="DT441" s="58"/>
      <c r="DU441" s="58"/>
      <c r="DV441" s="58"/>
      <c r="DW441" s="58"/>
      <c r="DX441" s="58"/>
      <c r="DY441" s="58"/>
      <c r="DZ441" s="58"/>
      <c r="EA441" s="58"/>
      <c r="EB441" s="58"/>
      <c r="EC441" s="58"/>
      <c r="ED441" s="58"/>
      <c r="EE441" s="58"/>
      <c r="EF441" s="58"/>
      <c r="EG441" s="58"/>
      <c r="EH441" s="58"/>
      <c r="EI441" s="58"/>
      <c r="EJ441" s="58"/>
      <c r="EK441" s="58"/>
      <c r="EL441" s="58"/>
      <c r="EM441" s="58"/>
      <c r="EN441" s="58"/>
      <c r="EO441" s="58"/>
      <c r="EP441" s="58"/>
      <c r="EQ441" s="58"/>
      <c r="ER441" s="58"/>
      <c r="ES441" s="58"/>
      <c r="ET441" s="58"/>
      <c r="EU441" s="58"/>
      <c r="EV441" s="58"/>
      <c r="EW441" s="58"/>
      <c r="EX441" s="58"/>
      <c r="EY441" s="58"/>
      <c r="EZ441" s="58"/>
      <c r="FA441" s="58"/>
      <c r="FB441" s="58"/>
      <c r="FC441" s="58"/>
      <c r="FD441" s="58"/>
      <c r="FE441" s="58"/>
      <c r="FF441" s="58"/>
      <c r="FG441" s="58"/>
      <c r="FH441" s="58"/>
      <c r="FI441" s="58"/>
      <c r="FJ441" s="58"/>
      <c r="FK441" s="58"/>
      <c r="FL441" s="58"/>
      <c r="FM441" s="58"/>
      <c r="FN441" s="58"/>
      <c r="FO441" s="58"/>
      <c r="FP441" s="58"/>
      <c r="FQ441" s="58"/>
      <c r="FR441" s="58"/>
      <c r="FS441" s="58"/>
      <c r="FT441" s="58"/>
      <c r="FU441" s="58"/>
      <c r="FV441" s="58"/>
      <c r="FW441" s="58"/>
      <c r="FX441" s="58"/>
      <c r="FY441" s="58"/>
      <c r="FZ441" s="58"/>
      <c r="GA441" s="58"/>
      <c r="GB441" s="58"/>
      <c r="GC441" s="58"/>
      <c r="GD441" s="58"/>
      <c r="GE441" s="58"/>
      <c r="GF441" s="58"/>
      <c r="GG441" s="58"/>
      <c r="GH441" s="58"/>
      <c r="GI441" s="58"/>
      <c r="GJ441" s="58"/>
      <c r="GK441" s="58"/>
      <c r="GL441" s="58"/>
      <c r="GM441" s="58"/>
      <c r="GN441" s="58"/>
      <c r="GO441" s="58"/>
      <c r="GP441" s="58"/>
      <c r="GQ441" s="58"/>
      <c r="GR441" s="58"/>
      <c r="GS441" s="58"/>
      <c r="GT441" s="58"/>
      <c r="GU441" s="58"/>
      <c r="GV441" s="58"/>
      <c r="GW441" s="58"/>
      <c r="GX441" s="58"/>
      <c r="GY441" s="58"/>
      <c r="GZ441" s="58"/>
      <c r="HA441" s="58"/>
      <c r="HB441" s="58"/>
      <c r="HC441" s="58"/>
      <c r="HD441" s="58"/>
      <c r="HE441" s="58"/>
      <c r="HF441" s="58"/>
      <c r="HG441" s="58"/>
      <c r="HH441" s="58"/>
      <c r="HI441" s="58"/>
      <c r="HJ441" s="58"/>
      <c r="HK441" s="58"/>
      <c r="HL441" s="58"/>
      <c r="HM441" s="58"/>
      <c r="HN441" s="58"/>
      <c r="HO441" s="58"/>
      <c r="HP441" s="58"/>
      <c r="HQ441" s="58"/>
      <c r="HR441" s="58"/>
      <c r="HS441" s="58"/>
      <c r="HT441" s="58"/>
      <c r="HU441" s="58"/>
      <c r="HV441" s="58"/>
      <c r="HW441" s="58"/>
      <c r="HX441" s="58"/>
      <c r="HY441" s="58"/>
      <c r="HZ441" s="58"/>
      <c r="IA441" s="58"/>
      <c r="IB441" s="58"/>
      <c r="IC441" s="58"/>
      <c r="ID441" s="58"/>
      <c r="IE441" s="58"/>
      <c r="IF441" s="58"/>
      <c r="IG441" s="58"/>
      <c r="IH441" s="58"/>
      <c r="II441" s="58"/>
      <c r="IJ441" s="58"/>
      <c r="IK441" s="58"/>
      <c r="IL441" s="58"/>
      <c r="IM441" s="58"/>
      <c r="IN441" s="58"/>
      <c r="IO441" s="58"/>
      <c r="IP441" s="58"/>
      <c r="IQ441" s="58"/>
      <c r="IR441" s="58"/>
      <c r="IS441" s="58"/>
      <c r="IT441" s="58"/>
      <c r="IU441" s="58"/>
    </row>
    <row r="442" spans="1:255" s="840" customFormat="1">
      <c r="A442" s="78" t="s">
        <v>498</v>
      </c>
      <c r="B442" s="58">
        <v>5.0000000000000001E-3</v>
      </c>
      <c r="C442" s="58">
        <v>5.0000000000000001E-3</v>
      </c>
      <c r="D442" s="58">
        <v>4.0000000000000001E-3</v>
      </c>
      <c r="E442" s="58">
        <v>4.0000000000000001E-3</v>
      </c>
      <c r="F442" s="58">
        <v>4.0000000000000001E-3</v>
      </c>
      <c r="G442" s="58">
        <v>3.0000000000000001E-3</v>
      </c>
      <c r="H442" s="58">
        <v>3.0000000000000001E-3</v>
      </c>
      <c r="I442" s="58">
        <v>3.0000000000000001E-3</v>
      </c>
      <c r="J442" s="58">
        <v>2E-3</v>
      </c>
      <c r="K442" s="58">
        <v>3.0000000000000001E-3</v>
      </c>
      <c r="L442" s="58">
        <v>2E-3</v>
      </c>
      <c r="M442" s="58">
        <v>3.0000000000000001E-3</v>
      </c>
      <c r="N442" s="58">
        <v>4.0000000000000001E-3</v>
      </c>
      <c r="O442" s="58">
        <v>5.0000000000000001E-3</v>
      </c>
      <c r="P442" s="58">
        <v>3.0000000000000001E-3</v>
      </c>
      <c r="Q442" s="58">
        <v>3.0000000000000001E-3</v>
      </c>
      <c r="R442" s="58">
        <v>3.0000000000000001E-3</v>
      </c>
      <c r="S442" s="58">
        <v>4.0000000000000001E-3</v>
      </c>
      <c r="T442" s="58">
        <v>3.0000000000000001E-3</v>
      </c>
      <c r="U442" s="58">
        <v>3.0000000000000001E-3</v>
      </c>
      <c r="V442" s="58">
        <v>3.0000000000000001E-3</v>
      </c>
      <c r="W442" s="58">
        <v>3.0000000000000001E-3</v>
      </c>
      <c r="X442" s="58">
        <v>3.0000000000000001E-3</v>
      </c>
      <c r="Y442" s="58">
        <v>3.0000000000000001E-3</v>
      </c>
      <c r="Z442" s="58">
        <v>4.0000000000000001E-3</v>
      </c>
      <c r="AA442" s="949">
        <v>5.0000000000000001E-3</v>
      </c>
      <c r="AB442" s="949">
        <v>3.0000000000000001E-3</v>
      </c>
      <c r="AC442" s="949">
        <v>5.0000000000000001E-3</v>
      </c>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c r="CS442" s="58"/>
      <c r="CT442" s="58"/>
      <c r="CU442" s="58"/>
      <c r="CV442" s="58"/>
      <c r="CW442" s="58"/>
      <c r="CX442" s="58"/>
      <c r="CY442" s="58"/>
      <c r="CZ442" s="58"/>
      <c r="DA442" s="58"/>
      <c r="DB442" s="58"/>
      <c r="DC442" s="58"/>
      <c r="DD442" s="58"/>
      <c r="DE442" s="58"/>
      <c r="DF442" s="58"/>
      <c r="DG442" s="58"/>
      <c r="DH442" s="58"/>
      <c r="DI442" s="58"/>
      <c r="DJ442" s="58"/>
      <c r="DK442" s="58"/>
      <c r="DL442" s="58"/>
      <c r="DM442" s="58"/>
      <c r="DN442" s="58"/>
      <c r="DO442" s="58"/>
      <c r="DP442" s="58"/>
      <c r="DQ442" s="58"/>
      <c r="DR442" s="58"/>
      <c r="DS442" s="58"/>
      <c r="DT442" s="58"/>
      <c r="DU442" s="58"/>
      <c r="DV442" s="58"/>
      <c r="DW442" s="58"/>
      <c r="DX442" s="58"/>
      <c r="DY442" s="58"/>
      <c r="DZ442" s="58"/>
      <c r="EA442" s="58"/>
      <c r="EB442" s="58"/>
      <c r="EC442" s="58"/>
      <c r="ED442" s="58"/>
      <c r="EE442" s="58"/>
      <c r="EF442" s="58"/>
      <c r="EG442" s="58"/>
      <c r="EH442" s="58"/>
      <c r="EI442" s="58"/>
      <c r="EJ442" s="58"/>
      <c r="EK442" s="58"/>
      <c r="EL442" s="58"/>
      <c r="EM442" s="58"/>
      <c r="EN442" s="58"/>
      <c r="EO442" s="58"/>
      <c r="EP442" s="58"/>
      <c r="EQ442" s="58"/>
      <c r="ER442" s="58"/>
      <c r="ES442" s="58"/>
      <c r="ET442" s="58"/>
      <c r="EU442" s="58"/>
      <c r="EV442" s="58"/>
      <c r="EW442" s="58"/>
      <c r="EX442" s="58"/>
      <c r="EY442" s="58"/>
      <c r="EZ442" s="58"/>
      <c r="FA442" s="58"/>
      <c r="FB442" s="58"/>
      <c r="FC442" s="58"/>
      <c r="FD442" s="58"/>
      <c r="FE442" s="58"/>
      <c r="FF442" s="58"/>
      <c r="FG442" s="58"/>
      <c r="FH442" s="58"/>
      <c r="FI442" s="58"/>
      <c r="FJ442" s="58"/>
      <c r="FK442" s="58"/>
      <c r="FL442" s="58"/>
      <c r="FM442" s="58"/>
      <c r="FN442" s="58"/>
      <c r="FO442" s="58"/>
      <c r="FP442" s="58"/>
      <c r="FQ442" s="58"/>
      <c r="FR442" s="58"/>
      <c r="FS442" s="58"/>
      <c r="FT442" s="58"/>
      <c r="FU442" s="58"/>
      <c r="FV442" s="58"/>
      <c r="FW442" s="58"/>
      <c r="FX442" s="58"/>
      <c r="FY442" s="58"/>
      <c r="FZ442" s="58"/>
      <c r="GA442" s="58"/>
      <c r="GB442" s="58"/>
      <c r="GC442" s="58"/>
      <c r="GD442" s="58"/>
      <c r="GE442" s="58"/>
      <c r="GF442" s="58"/>
      <c r="GG442" s="58"/>
      <c r="GH442" s="58"/>
      <c r="GI442" s="58"/>
      <c r="GJ442" s="58"/>
      <c r="GK442" s="58"/>
      <c r="GL442" s="58"/>
      <c r="GM442" s="58"/>
      <c r="GN442" s="58"/>
      <c r="GO442" s="58"/>
      <c r="GP442" s="58"/>
      <c r="GQ442" s="58"/>
      <c r="GR442" s="58"/>
      <c r="GS442" s="58"/>
      <c r="GT442" s="58"/>
      <c r="GU442" s="58"/>
      <c r="GV442" s="58"/>
      <c r="GW442" s="58"/>
      <c r="GX442" s="58"/>
      <c r="GY442" s="58"/>
      <c r="GZ442" s="58"/>
      <c r="HA442" s="58"/>
      <c r="HB442" s="58"/>
      <c r="HC442" s="58"/>
      <c r="HD442" s="58"/>
      <c r="HE442" s="58"/>
      <c r="HF442" s="58"/>
      <c r="HG442" s="58"/>
      <c r="HH442" s="58"/>
      <c r="HI442" s="58"/>
      <c r="HJ442" s="58"/>
      <c r="HK442" s="58"/>
      <c r="HL442" s="58"/>
      <c r="HM442" s="58"/>
      <c r="HN442" s="58"/>
      <c r="HO442" s="58"/>
      <c r="HP442" s="58"/>
      <c r="HQ442" s="58"/>
      <c r="HR442" s="58"/>
      <c r="HS442" s="58"/>
      <c r="HT442" s="58"/>
      <c r="HU442" s="58"/>
      <c r="HV442" s="58"/>
      <c r="HW442" s="58"/>
      <c r="HX442" s="58"/>
      <c r="HY442" s="58"/>
      <c r="HZ442" s="58"/>
      <c r="IA442" s="58"/>
      <c r="IB442" s="58"/>
      <c r="IC442" s="58"/>
      <c r="ID442" s="58"/>
      <c r="IE442" s="58"/>
      <c r="IF442" s="58"/>
      <c r="IG442" s="58"/>
      <c r="IH442" s="58"/>
      <c r="II442" s="58"/>
      <c r="IJ442" s="58"/>
      <c r="IK442" s="58"/>
      <c r="IL442" s="58"/>
      <c r="IM442" s="58"/>
      <c r="IN442" s="58"/>
      <c r="IO442" s="58"/>
      <c r="IP442" s="58"/>
      <c r="IQ442" s="58"/>
      <c r="IR442" s="58"/>
      <c r="IS442" s="58"/>
      <c r="IT442" s="58"/>
      <c r="IU442" s="58"/>
    </row>
    <row r="443" spans="1:255" s="840" customFormat="1">
      <c r="A443" s="78" t="s">
        <v>499</v>
      </c>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949"/>
      <c r="AB443" s="949"/>
      <c r="AC443" s="949"/>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c r="CS443" s="58"/>
      <c r="CT443" s="58"/>
      <c r="CU443" s="58"/>
      <c r="CV443" s="58"/>
      <c r="CW443" s="58"/>
      <c r="CX443" s="58"/>
      <c r="CY443" s="58"/>
      <c r="CZ443" s="58"/>
      <c r="DA443" s="58"/>
      <c r="DB443" s="58"/>
      <c r="DC443" s="58"/>
      <c r="DD443" s="58"/>
      <c r="DE443" s="58"/>
      <c r="DF443" s="58"/>
      <c r="DG443" s="58"/>
      <c r="DH443" s="58"/>
      <c r="DI443" s="58"/>
      <c r="DJ443" s="58"/>
      <c r="DK443" s="58"/>
      <c r="DL443" s="58"/>
      <c r="DM443" s="58"/>
      <c r="DN443" s="58"/>
      <c r="DO443" s="58"/>
      <c r="DP443" s="58"/>
      <c r="DQ443" s="58"/>
      <c r="DR443" s="58"/>
      <c r="DS443" s="58"/>
      <c r="DT443" s="58"/>
      <c r="DU443" s="58"/>
      <c r="DV443" s="58"/>
      <c r="DW443" s="58"/>
      <c r="DX443" s="58"/>
      <c r="DY443" s="58"/>
      <c r="DZ443" s="58"/>
      <c r="EA443" s="58"/>
      <c r="EB443" s="58"/>
      <c r="EC443" s="58"/>
      <c r="ED443" s="58"/>
      <c r="EE443" s="58"/>
      <c r="EF443" s="58"/>
      <c r="EG443" s="58"/>
      <c r="EH443" s="58"/>
      <c r="EI443" s="58"/>
      <c r="EJ443" s="58"/>
      <c r="EK443" s="58"/>
      <c r="EL443" s="58"/>
      <c r="EM443" s="58"/>
      <c r="EN443" s="58"/>
      <c r="EO443" s="58"/>
      <c r="EP443" s="58"/>
      <c r="EQ443" s="58"/>
      <c r="ER443" s="58"/>
      <c r="ES443" s="58"/>
      <c r="ET443" s="58"/>
      <c r="EU443" s="58"/>
      <c r="EV443" s="58"/>
      <c r="EW443" s="58"/>
      <c r="EX443" s="58"/>
      <c r="EY443" s="58"/>
      <c r="EZ443" s="58"/>
      <c r="FA443" s="58"/>
      <c r="FB443" s="58"/>
      <c r="FC443" s="58"/>
      <c r="FD443" s="58"/>
      <c r="FE443" s="58"/>
      <c r="FF443" s="58"/>
      <c r="FG443" s="58"/>
      <c r="FH443" s="58"/>
      <c r="FI443" s="58"/>
      <c r="FJ443" s="58"/>
      <c r="FK443" s="58"/>
      <c r="FL443" s="58"/>
      <c r="FM443" s="58"/>
      <c r="FN443" s="58"/>
      <c r="FO443" s="58"/>
      <c r="FP443" s="58"/>
      <c r="FQ443" s="58"/>
      <c r="FR443" s="58"/>
      <c r="FS443" s="58"/>
      <c r="FT443" s="58"/>
      <c r="FU443" s="58"/>
      <c r="FV443" s="58"/>
      <c r="FW443" s="58"/>
      <c r="FX443" s="58"/>
      <c r="FY443" s="58"/>
      <c r="FZ443" s="58"/>
      <c r="GA443" s="58"/>
      <c r="GB443" s="58"/>
      <c r="GC443" s="58"/>
      <c r="GD443" s="58"/>
      <c r="GE443" s="58"/>
      <c r="GF443" s="58"/>
      <c r="GG443" s="58"/>
      <c r="GH443" s="58"/>
      <c r="GI443" s="58"/>
      <c r="GJ443" s="58"/>
      <c r="GK443" s="58"/>
      <c r="GL443" s="58"/>
      <c r="GM443" s="58"/>
      <c r="GN443" s="58"/>
      <c r="GO443" s="58"/>
      <c r="GP443" s="58"/>
      <c r="GQ443" s="58"/>
      <c r="GR443" s="58"/>
      <c r="GS443" s="58"/>
      <c r="GT443" s="58"/>
      <c r="GU443" s="58"/>
      <c r="GV443" s="58"/>
      <c r="GW443" s="58"/>
      <c r="GX443" s="58"/>
      <c r="GY443" s="58"/>
      <c r="GZ443" s="58"/>
      <c r="HA443" s="58"/>
      <c r="HB443" s="58"/>
      <c r="HC443" s="58"/>
      <c r="HD443" s="58"/>
      <c r="HE443" s="58"/>
      <c r="HF443" s="58"/>
      <c r="HG443" s="58"/>
      <c r="HH443" s="58"/>
      <c r="HI443" s="58"/>
      <c r="HJ443" s="58"/>
      <c r="HK443" s="58"/>
      <c r="HL443" s="58"/>
      <c r="HM443" s="58"/>
      <c r="HN443" s="58"/>
      <c r="HO443" s="58"/>
      <c r="HP443" s="58"/>
      <c r="HQ443" s="58"/>
      <c r="HR443" s="58"/>
      <c r="HS443" s="58"/>
      <c r="HT443" s="58"/>
      <c r="HU443" s="58"/>
      <c r="HV443" s="58"/>
      <c r="HW443" s="58"/>
      <c r="HX443" s="58"/>
      <c r="HY443" s="58"/>
      <c r="HZ443" s="58"/>
      <c r="IA443" s="58"/>
      <c r="IB443" s="58"/>
      <c r="IC443" s="58"/>
      <c r="ID443" s="58"/>
      <c r="IE443" s="58"/>
      <c r="IF443" s="58"/>
      <c r="IG443" s="58"/>
      <c r="IH443" s="58"/>
      <c r="II443" s="58"/>
      <c r="IJ443" s="58"/>
      <c r="IK443" s="58"/>
      <c r="IL443" s="58"/>
      <c r="IM443" s="58"/>
      <c r="IN443" s="58"/>
      <c r="IO443" s="58"/>
      <c r="IP443" s="58"/>
      <c r="IQ443" s="58"/>
      <c r="IR443" s="58"/>
      <c r="IS443" s="58"/>
      <c r="IT443" s="58"/>
      <c r="IU443" s="58"/>
    </row>
    <row r="444" spans="1:255" s="840" customFormat="1">
      <c r="A444" s="78" t="s">
        <v>500</v>
      </c>
      <c r="B444" s="58">
        <v>3.0000000000000001E-3</v>
      </c>
      <c r="C444" s="58">
        <v>3.0000000000000001E-3</v>
      </c>
      <c r="D444" s="58">
        <v>3.0000000000000001E-3</v>
      </c>
      <c r="E444" s="58">
        <v>3.0000000000000001E-3</v>
      </c>
      <c r="F444" s="58">
        <v>2E-3</v>
      </c>
      <c r="G444" s="58">
        <v>2E-3</v>
      </c>
      <c r="H444" s="58">
        <v>2E-3</v>
      </c>
      <c r="I444" s="58">
        <v>2E-3</v>
      </c>
      <c r="J444" s="58">
        <v>1E-3</v>
      </c>
      <c r="K444" s="58">
        <v>2E-3</v>
      </c>
      <c r="L444" s="58">
        <v>1E-3</v>
      </c>
      <c r="M444" s="58">
        <v>2E-3</v>
      </c>
      <c r="N444" s="58">
        <v>2E-3</v>
      </c>
      <c r="O444" s="58">
        <v>3.0000000000000001E-3</v>
      </c>
      <c r="P444" s="58">
        <v>2E-3</v>
      </c>
      <c r="Q444" s="58">
        <v>2E-3</v>
      </c>
      <c r="R444" s="58"/>
      <c r="S444" s="58"/>
      <c r="T444" s="58"/>
      <c r="U444" s="58"/>
      <c r="V444" s="58"/>
      <c r="W444" s="58"/>
      <c r="X444" s="58"/>
      <c r="Y444" s="58"/>
      <c r="Z444" s="58"/>
      <c r="AA444" s="949"/>
      <c r="AB444" s="949"/>
      <c r="AC444" s="949"/>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c r="CS444" s="58"/>
      <c r="CT444" s="58"/>
      <c r="CU444" s="58"/>
      <c r="CV444" s="58"/>
      <c r="CW444" s="58"/>
      <c r="CX444" s="58"/>
      <c r="CY444" s="58"/>
      <c r="CZ444" s="58"/>
      <c r="DA444" s="58"/>
      <c r="DB444" s="58"/>
      <c r="DC444" s="58"/>
      <c r="DD444" s="58"/>
      <c r="DE444" s="58"/>
      <c r="DF444" s="58"/>
      <c r="DG444" s="58"/>
      <c r="DH444" s="58"/>
      <c r="DI444" s="58"/>
      <c r="DJ444" s="58"/>
      <c r="DK444" s="58"/>
      <c r="DL444" s="58"/>
      <c r="DM444" s="58"/>
      <c r="DN444" s="58"/>
      <c r="DO444" s="58"/>
      <c r="DP444" s="58"/>
      <c r="DQ444" s="58"/>
      <c r="DR444" s="58"/>
      <c r="DS444" s="58"/>
      <c r="DT444" s="58"/>
      <c r="DU444" s="58"/>
      <c r="DV444" s="58"/>
      <c r="DW444" s="58"/>
      <c r="DX444" s="58"/>
      <c r="DY444" s="58"/>
      <c r="DZ444" s="58"/>
      <c r="EA444" s="58"/>
      <c r="EB444" s="58"/>
      <c r="EC444" s="58"/>
      <c r="ED444" s="58"/>
      <c r="EE444" s="58"/>
      <c r="EF444" s="58"/>
      <c r="EG444" s="58"/>
      <c r="EH444" s="58"/>
      <c r="EI444" s="58"/>
      <c r="EJ444" s="58"/>
      <c r="EK444" s="58"/>
      <c r="EL444" s="58"/>
      <c r="EM444" s="58"/>
      <c r="EN444" s="58"/>
      <c r="EO444" s="58"/>
      <c r="EP444" s="58"/>
      <c r="EQ444" s="58"/>
      <c r="ER444" s="58"/>
      <c r="ES444" s="58"/>
      <c r="ET444" s="58"/>
      <c r="EU444" s="58"/>
      <c r="EV444" s="58"/>
      <c r="EW444" s="58"/>
      <c r="EX444" s="58"/>
      <c r="EY444" s="58"/>
      <c r="EZ444" s="58"/>
      <c r="FA444" s="58"/>
      <c r="FB444" s="58"/>
      <c r="FC444" s="58"/>
      <c r="FD444" s="58"/>
      <c r="FE444" s="58"/>
      <c r="FF444" s="58"/>
      <c r="FG444" s="58"/>
      <c r="FH444" s="58"/>
      <c r="FI444" s="58"/>
      <c r="FJ444" s="58"/>
      <c r="FK444" s="58"/>
      <c r="FL444" s="58"/>
      <c r="FM444" s="58"/>
      <c r="FN444" s="58"/>
      <c r="FO444" s="58"/>
      <c r="FP444" s="58"/>
      <c r="FQ444" s="58"/>
      <c r="FR444" s="58"/>
      <c r="FS444" s="58"/>
      <c r="FT444" s="58"/>
      <c r="FU444" s="58"/>
      <c r="FV444" s="58"/>
      <c r="FW444" s="58"/>
      <c r="FX444" s="58"/>
      <c r="FY444" s="58"/>
      <c r="FZ444" s="58"/>
      <c r="GA444" s="58"/>
      <c r="GB444" s="58"/>
      <c r="GC444" s="58"/>
      <c r="GD444" s="58"/>
      <c r="GE444" s="58"/>
      <c r="GF444" s="58"/>
      <c r="GG444" s="58"/>
      <c r="GH444" s="58"/>
      <c r="GI444" s="58"/>
      <c r="GJ444" s="58"/>
      <c r="GK444" s="58"/>
      <c r="GL444" s="58"/>
      <c r="GM444" s="58"/>
      <c r="GN444" s="58"/>
      <c r="GO444" s="58"/>
      <c r="GP444" s="58"/>
      <c r="GQ444" s="58"/>
      <c r="GR444" s="58"/>
      <c r="GS444" s="58"/>
      <c r="GT444" s="58"/>
      <c r="GU444" s="58"/>
      <c r="GV444" s="58"/>
      <c r="GW444" s="58"/>
      <c r="GX444" s="58"/>
      <c r="GY444" s="58"/>
      <c r="GZ444" s="58"/>
      <c r="HA444" s="58"/>
      <c r="HB444" s="58"/>
      <c r="HC444" s="58"/>
      <c r="HD444" s="58"/>
      <c r="HE444" s="58"/>
      <c r="HF444" s="58"/>
      <c r="HG444" s="58"/>
      <c r="HH444" s="58"/>
      <c r="HI444" s="58"/>
      <c r="HJ444" s="58"/>
      <c r="HK444" s="58"/>
      <c r="HL444" s="58"/>
      <c r="HM444" s="58"/>
      <c r="HN444" s="58"/>
      <c r="HO444" s="58"/>
      <c r="HP444" s="58"/>
      <c r="HQ444" s="58"/>
      <c r="HR444" s="58"/>
      <c r="HS444" s="58"/>
      <c r="HT444" s="58"/>
      <c r="HU444" s="58"/>
      <c r="HV444" s="58"/>
      <c r="HW444" s="58"/>
      <c r="HX444" s="58"/>
      <c r="HY444" s="58"/>
      <c r="HZ444" s="58"/>
      <c r="IA444" s="58"/>
      <c r="IB444" s="58"/>
      <c r="IC444" s="58"/>
      <c r="ID444" s="58"/>
      <c r="IE444" s="58"/>
      <c r="IF444" s="58"/>
      <c r="IG444" s="58"/>
      <c r="IH444" s="58"/>
      <c r="II444" s="58"/>
      <c r="IJ444" s="58"/>
      <c r="IK444" s="58"/>
      <c r="IL444" s="58"/>
      <c r="IM444" s="58"/>
      <c r="IN444" s="58"/>
      <c r="IO444" s="58"/>
      <c r="IP444" s="58"/>
      <c r="IQ444" s="58"/>
      <c r="IR444" s="58"/>
      <c r="IS444" s="58"/>
      <c r="IT444" s="58"/>
      <c r="IU444" s="58"/>
    </row>
    <row r="445" spans="1:255" s="840" customFormat="1">
      <c r="A445" s="78" t="s">
        <v>501</v>
      </c>
      <c r="B445" s="58">
        <v>0.01</v>
      </c>
      <c r="C445" s="58">
        <v>0.01</v>
      </c>
      <c r="D445" s="58">
        <v>8.0000000000000002E-3</v>
      </c>
      <c r="E445" s="58">
        <v>8.0000000000000002E-3</v>
      </c>
      <c r="F445" s="58">
        <v>8.0000000000000002E-3</v>
      </c>
      <c r="G445" s="58">
        <v>8.9999999999999993E-3</v>
      </c>
      <c r="H445" s="58">
        <v>1.0999999999999999E-2</v>
      </c>
      <c r="I445" s="58">
        <v>1.2999999999999999E-2</v>
      </c>
      <c r="J445" s="58">
        <v>1.2E-2</v>
      </c>
      <c r="K445" s="58">
        <v>1.6E-2</v>
      </c>
      <c r="L445" s="58">
        <v>1.2E-2</v>
      </c>
      <c r="M445" s="58">
        <v>1.6E-2</v>
      </c>
      <c r="N445" s="58">
        <v>2.1000000000000001E-2</v>
      </c>
      <c r="O445" s="58">
        <v>2.8000000000000001E-2</v>
      </c>
      <c r="P445" s="58">
        <v>1.9E-2</v>
      </c>
      <c r="Q445" s="58">
        <v>1.7000000000000001E-2</v>
      </c>
      <c r="R445" s="58">
        <v>1.6E-2</v>
      </c>
      <c r="S445" s="58">
        <v>2.1000000000000001E-2</v>
      </c>
      <c r="T445" s="58">
        <v>1.9E-2</v>
      </c>
      <c r="U445" s="58">
        <v>1.6E-2</v>
      </c>
      <c r="V445" s="58">
        <v>1.6E-2</v>
      </c>
      <c r="W445" s="58">
        <v>1.4999999999999999E-2</v>
      </c>
      <c r="X445" s="58">
        <v>1.4999999999999999E-2</v>
      </c>
      <c r="Y445" s="58">
        <v>1.4999999999999999E-2</v>
      </c>
      <c r="Z445" s="58">
        <v>1.4999999999999999E-2</v>
      </c>
      <c r="AA445" s="949">
        <v>1.4E-2</v>
      </c>
      <c r="AB445" s="949">
        <v>1.2999999999999999E-2</v>
      </c>
      <c r="AC445" s="949">
        <v>1.4E-2</v>
      </c>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58"/>
      <c r="DZ445" s="58"/>
      <c r="EA445" s="58"/>
      <c r="EB445" s="58"/>
      <c r="EC445" s="58"/>
      <c r="ED445" s="58"/>
      <c r="EE445" s="58"/>
      <c r="EF445" s="58"/>
      <c r="EG445" s="58"/>
      <c r="EH445" s="58"/>
      <c r="EI445" s="58"/>
      <c r="EJ445" s="58"/>
      <c r="EK445" s="58"/>
      <c r="EL445" s="58"/>
      <c r="EM445" s="58"/>
      <c r="EN445" s="58"/>
      <c r="EO445" s="58"/>
      <c r="EP445" s="58"/>
      <c r="EQ445" s="58"/>
      <c r="ER445" s="58"/>
      <c r="ES445" s="58"/>
      <c r="ET445" s="58"/>
      <c r="EU445" s="58"/>
      <c r="EV445" s="58"/>
      <c r="EW445" s="58"/>
      <c r="EX445" s="58"/>
      <c r="EY445" s="58"/>
      <c r="EZ445" s="58"/>
      <c r="FA445" s="58"/>
      <c r="FB445" s="58"/>
      <c r="FC445" s="58"/>
      <c r="FD445" s="58"/>
      <c r="FE445" s="58"/>
      <c r="FF445" s="58"/>
      <c r="FG445" s="58"/>
      <c r="FH445" s="58"/>
      <c r="FI445" s="58"/>
      <c r="FJ445" s="58"/>
      <c r="FK445" s="58"/>
      <c r="FL445" s="58"/>
      <c r="FM445" s="58"/>
      <c r="FN445" s="58"/>
      <c r="FO445" s="58"/>
      <c r="FP445" s="58"/>
      <c r="FQ445" s="58"/>
      <c r="FR445" s="58"/>
      <c r="FS445" s="58"/>
      <c r="FT445" s="58"/>
      <c r="FU445" s="58"/>
      <c r="FV445" s="58"/>
      <c r="FW445" s="58"/>
      <c r="FX445" s="58"/>
      <c r="FY445" s="58"/>
      <c r="FZ445" s="58"/>
      <c r="GA445" s="58"/>
      <c r="GB445" s="58"/>
      <c r="GC445" s="58"/>
      <c r="GD445" s="58"/>
      <c r="GE445" s="58"/>
      <c r="GF445" s="58"/>
      <c r="GG445" s="58"/>
      <c r="GH445" s="58"/>
      <c r="GI445" s="58"/>
      <c r="GJ445" s="58"/>
      <c r="GK445" s="58"/>
      <c r="GL445" s="58"/>
      <c r="GM445" s="58"/>
      <c r="GN445" s="58"/>
      <c r="GO445" s="58"/>
      <c r="GP445" s="58"/>
      <c r="GQ445" s="58"/>
      <c r="GR445" s="58"/>
      <c r="GS445" s="58"/>
      <c r="GT445" s="58"/>
      <c r="GU445" s="58"/>
      <c r="GV445" s="58"/>
      <c r="GW445" s="58"/>
      <c r="GX445" s="58"/>
      <c r="GY445" s="58"/>
      <c r="GZ445" s="58"/>
      <c r="HA445" s="58"/>
      <c r="HB445" s="58"/>
      <c r="HC445" s="58"/>
      <c r="HD445" s="58"/>
      <c r="HE445" s="58"/>
      <c r="HF445" s="58"/>
      <c r="HG445" s="58"/>
      <c r="HH445" s="58"/>
      <c r="HI445" s="58"/>
      <c r="HJ445" s="58"/>
      <c r="HK445" s="58"/>
      <c r="HL445" s="58"/>
      <c r="HM445" s="58"/>
      <c r="HN445" s="58"/>
      <c r="HO445" s="58"/>
      <c r="HP445" s="58"/>
      <c r="HQ445" s="58"/>
      <c r="HR445" s="58"/>
      <c r="HS445" s="58"/>
      <c r="HT445" s="58"/>
      <c r="HU445" s="58"/>
      <c r="HV445" s="58"/>
      <c r="HW445" s="58"/>
      <c r="HX445" s="58"/>
      <c r="HY445" s="58"/>
      <c r="HZ445" s="58"/>
      <c r="IA445" s="58"/>
      <c r="IB445" s="58"/>
      <c r="IC445" s="58"/>
      <c r="ID445" s="58"/>
      <c r="IE445" s="58"/>
      <c r="IF445" s="58"/>
      <c r="IG445" s="58"/>
      <c r="IH445" s="58"/>
      <c r="II445" s="58"/>
      <c r="IJ445" s="58"/>
      <c r="IK445" s="58"/>
      <c r="IL445" s="58"/>
      <c r="IM445" s="58"/>
      <c r="IN445" s="58"/>
      <c r="IO445" s="58"/>
      <c r="IP445" s="58"/>
      <c r="IQ445" s="58"/>
      <c r="IR445" s="58"/>
      <c r="IS445" s="58"/>
      <c r="IT445" s="58"/>
      <c r="IU445" s="58"/>
    </row>
    <row r="446" spans="1:255" s="840" customFormat="1">
      <c r="A446" s="78" t="s">
        <v>502</v>
      </c>
      <c r="B446" s="58">
        <v>4.0000000000000001E-3</v>
      </c>
      <c r="C446" s="58">
        <v>4.0000000000000001E-3</v>
      </c>
      <c r="D446" s="58">
        <v>3.0000000000000001E-3</v>
      </c>
      <c r="E446" s="58">
        <v>3.0000000000000001E-3</v>
      </c>
      <c r="F446" s="58">
        <v>3.0000000000000001E-3</v>
      </c>
      <c r="G446" s="58">
        <v>3.0000000000000001E-3</v>
      </c>
      <c r="H446" s="58">
        <v>4.0000000000000001E-3</v>
      </c>
      <c r="I446" s="58">
        <v>5.0000000000000001E-3</v>
      </c>
      <c r="J446" s="58">
        <v>4.0000000000000001E-3</v>
      </c>
      <c r="K446" s="58">
        <v>6.0000000000000001E-3</v>
      </c>
      <c r="L446" s="58">
        <v>4.0000000000000001E-3</v>
      </c>
      <c r="M446" s="58">
        <v>6.0000000000000001E-3</v>
      </c>
      <c r="N446" s="58">
        <v>8.0000000000000002E-3</v>
      </c>
      <c r="O446" s="58">
        <v>0.01</v>
      </c>
      <c r="P446" s="58">
        <v>7.0000000000000001E-3</v>
      </c>
      <c r="Q446" s="58">
        <v>7.0000000000000001E-3</v>
      </c>
      <c r="R446" s="58">
        <v>6.0000000000000001E-3</v>
      </c>
      <c r="S446" s="58">
        <v>6.0000000000000001E-3</v>
      </c>
      <c r="T446" s="58">
        <v>6.0000000000000001E-3</v>
      </c>
      <c r="U446" s="58">
        <v>5.0000000000000001E-3</v>
      </c>
      <c r="V446" s="58">
        <v>4.0000000000000001E-3</v>
      </c>
      <c r="W446" s="58">
        <v>6.0000000000000001E-3</v>
      </c>
      <c r="X446" s="58">
        <v>5.0000000000000001E-3</v>
      </c>
      <c r="Y446" s="58">
        <v>5.0000000000000001E-3</v>
      </c>
      <c r="Z446" s="58">
        <v>5.0000000000000001E-3</v>
      </c>
      <c r="AA446" s="949">
        <v>7.0000000000000001E-3</v>
      </c>
      <c r="AB446" s="949">
        <v>6.0000000000000001E-3</v>
      </c>
      <c r="AC446" s="949">
        <v>5.0000000000000001E-3</v>
      </c>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c r="CS446" s="58"/>
      <c r="CT446" s="58"/>
      <c r="CU446" s="58"/>
      <c r="CV446" s="58"/>
      <c r="CW446" s="58"/>
      <c r="CX446" s="58"/>
      <c r="CY446" s="58"/>
      <c r="CZ446" s="58"/>
      <c r="DA446" s="58"/>
      <c r="DB446" s="58"/>
      <c r="DC446" s="58"/>
      <c r="DD446" s="58"/>
      <c r="DE446" s="58"/>
      <c r="DF446" s="58"/>
      <c r="DG446" s="58"/>
      <c r="DH446" s="58"/>
      <c r="DI446" s="58"/>
      <c r="DJ446" s="58"/>
      <c r="DK446" s="58"/>
      <c r="DL446" s="58"/>
      <c r="DM446" s="58"/>
      <c r="DN446" s="58"/>
      <c r="DO446" s="58"/>
      <c r="DP446" s="58"/>
      <c r="DQ446" s="58"/>
      <c r="DR446" s="58"/>
      <c r="DS446" s="58"/>
      <c r="DT446" s="58"/>
      <c r="DU446" s="58"/>
      <c r="DV446" s="58"/>
      <c r="DW446" s="58"/>
      <c r="DX446" s="58"/>
      <c r="DY446" s="58"/>
      <c r="DZ446" s="58"/>
      <c r="EA446" s="58"/>
      <c r="EB446" s="58"/>
      <c r="EC446" s="58"/>
      <c r="ED446" s="58"/>
      <c r="EE446" s="58"/>
      <c r="EF446" s="58"/>
      <c r="EG446" s="58"/>
      <c r="EH446" s="58"/>
      <c r="EI446" s="58"/>
      <c r="EJ446" s="58"/>
      <c r="EK446" s="58"/>
      <c r="EL446" s="58"/>
      <c r="EM446" s="58"/>
      <c r="EN446" s="58"/>
      <c r="EO446" s="58"/>
      <c r="EP446" s="58"/>
      <c r="EQ446" s="58"/>
      <c r="ER446" s="58"/>
      <c r="ES446" s="58"/>
      <c r="ET446" s="58"/>
      <c r="EU446" s="58"/>
      <c r="EV446" s="58"/>
      <c r="EW446" s="58"/>
      <c r="EX446" s="58"/>
      <c r="EY446" s="58"/>
      <c r="EZ446" s="58"/>
      <c r="FA446" s="58"/>
      <c r="FB446" s="58"/>
      <c r="FC446" s="58"/>
      <c r="FD446" s="58"/>
      <c r="FE446" s="58"/>
      <c r="FF446" s="58"/>
      <c r="FG446" s="58"/>
      <c r="FH446" s="58"/>
      <c r="FI446" s="58"/>
      <c r="FJ446" s="58"/>
      <c r="FK446" s="58"/>
      <c r="FL446" s="58"/>
      <c r="FM446" s="58"/>
      <c r="FN446" s="58"/>
      <c r="FO446" s="58"/>
      <c r="FP446" s="58"/>
      <c r="FQ446" s="58"/>
      <c r="FR446" s="58"/>
      <c r="FS446" s="58"/>
      <c r="FT446" s="58"/>
      <c r="FU446" s="58"/>
      <c r="FV446" s="58"/>
      <c r="FW446" s="58"/>
      <c r="FX446" s="58"/>
      <c r="FY446" s="58"/>
      <c r="FZ446" s="58"/>
      <c r="GA446" s="58"/>
      <c r="GB446" s="58"/>
      <c r="GC446" s="58"/>
      <c r="GD446" s="58"/>
      <c r="GE446" s="58"/>
      <c r="GF446" s="58"/>
      <c r="GG446" s="58"/>
      <c r="GH446" s="58"/>
      <c r="GI446" s="58"/>
      <c r="GJ446" s="58"/>
      <c r="GK446" s="58"/>
      <c r="GL446" s="58"/>
      <c r="GM446" s="58"/>
      <c r="GN446" s="58"/>
      <c r="GO446" s="58"/>
      <c r="GP446" s="58"/>
      <c r="GQ446" s="58"/>
      <c r="GR446" s="58"/>
      <c r="GS446" s="58"/>
      <c r="GT446" s="58"/>
      <c r="GU446" s="58"/>
      <c r="GV446" s="58"/>
      <c r="GW446" s="58"/>
      <c r="GX446" s="58"/>
      <c r="GY446" s="58"/>
      <c r="GZ446" s="58"/>
      <c r="HA446" s="58"/>
      <c r="HB446" s="58"/>
      <c r="HC446" s="58"/>
      <c r="HD446" s="58"/>
      <c r="HE446" s="58"/>
      <c r="HF446" s="58"/>
      <c r="HG446" s="58"/>
      <c r="HH446" s="58"/>
      <c r="HI446" s="58"/>
      <c r="HJ446" s="58"/>
      <c r="HK446" s="58"/>
      <c r="HL446" s="58"/>
      <c r="HM446" s="58"/>
      <c r="HN446" s="58"/>
      <c r="HO446" s="58"/>
      <c r="HP446" s="58"/>
      <c r="HQ446" s="58"/>
      <c r="HR446" s="58"/>
      <c r="HS446" s="58"/>
      <c r="HT446" s="58"/>
      <c r="HU446" s="58"/>
      <c r="HV446" s="58"/>
      <c r="HW446" s="58"/>
      <c r="HX446" s="58"/>
      <c r="HY446" s="58"/>
      <c r="HZ446" s="58"/>
      <c r="IA446" s="58"/>
      <c r="IB446" s="58"/>
      <c r="IC446" s="58"/>
      <c r="ID446" s="58"/>
      <c r="IE446" s="58"/>
      <c r="IF446" s="58"/>
      <c r="IG446" s="58"/>
      <c r="IH446" s="58"/>
      <c r="II446" s="58"/>
      <c r="IJ446" s="58"/>
      <c r="IK446" s="58"/>
      <c r="IL446" s="58"/>
      <c r="IM446" s="58"/>
      <c r="IN446" s="58"/>
      <c r="IO446" s="58"/>
      <c r="IP446" s="58"/>
      <c r="IQ446" s="58"/>
      <c r="IR446" s="58"/>
      <c r="IS446" s="58"/>
      <c r="IT446" s="58"/>
      <c r="IU446" s="58"/>
    </row>
    <row r="447" spans="1:255" s="840" customFormat="1">
      <c r="A447" s="78" t="s">
        <v>503</v>
      </c>
      <c r="B447" s="58">
        <v>6.0000000000000001E-3</v>
      </c>
      <c r="C447" s="58">
        <v>6.0000000000000001E-3</v>
      </c>
      <c r="D447" s="58">
        <v>5.0000000000000001E-3</v>
      </c>
      <c r="E447" s="58">
        <v>5.0000000000000001E-3</v>
      </c>
      <c r="F447" s="58">
        <v>5.0000000000000001E-3</v>
      </c>
      <c r="G447" s="58">
        <v>6.0000000000000001E-3</v>
      </c>
      <c r="H447" s="58">
        <v>7.0000000000000001E-3</v>
      </c>
      <c r="I447" s="58">
        <v>8.0000000000000002E-3</v>
      </c>
      <c r="J447" s="58">
        <v>8.0000000000000002E-3</v>
      </c>
      <c r="K447" s="58">
        <v>0.01</v>
      </c>
      <c r="L447" s="58">
        <v>8.0000000000000002E-3</v>
      </c>
      <c r="M447" s="58">
        <v>0.01</v>
      </c>
      <c r="N447" s="58">
        <v>1.2999999999999999E-2</v>
      </c>
      <c r="O447" s="58">
        <v>1.7999999999999999E-2</v>
      </c>
      <c r="P447" s="58">
        <v>1.2E-2</v>
      </c>
      <c r="Q447" s="58">
        <v>0.01</v>
      </c>
      <c r="R447" s="58">
        <v>0.01</v>
      </c>
      <c r="S447" s="58">
        <v>1.2999999999999999E-2</v>
      </c>
      <c r="T447" s="58">
        <v>0.01</v>
      </c>
      <c r="U447" s="58">
        <v>8.9999999999999993E-3</v>
      </c>
      <c r="V447" s="58">
        <v>8.9999999999999993E-3</v>
      </c>
      <c r="W447" s="58">
        <v>7.0000000000000001E-3</v>
      </c>
      <c r="X447" s="58">
        <v>7.0000000000000001E-3</v>
      </c>
      <c r="Y447" s="58">
        <v>7.0000000000000001E-3</v>
      </c>
      <c r="Z447" s="58">
        <v>7.0000000000000001E-3</v>
      </c>
      <c r="AA447" s="949">
        <v>7.0000000000000001E-3</v>
      </c>
      <c r="AB447" s="949">
        <v>7.0000000000000001E-3</v>
      </c>
      <c r="AC447" s="949">
        <v>8.9999999999999993E-3</v>
      </c>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c r="CS447" s="58"/>
      <c r="CT447" s="58"/>
      <c r="CU447" s="58"/>
      <c r="CV447" s="58"/>
      <c r="CW447" s="58"/>
      <c r="CX447" s="58"/>
      <c r="CY447" s="58"/>
      <c r="CZ447" s="58"/>
      <c r="DA447" s="58"/>
      <c r="DB447" s="58"/>
      <c r="DC447" s="58"/>
      <c r="DD447" s="58"/>
      <c r="DE447" s="58"/>
      <c r="DF447" s="58"/>
      <c r="DG447" s="58"/>
      <c r="DH447" s="58"/>
      <c r="DI447" s="58"/>
      <c r="DJ447" s="58"/>
      <c r="DK447" s="58"/>
      <c r="DL447" s="58"/>
      <c r="DM447" s="58"/>
      <c r="DN447" s="58"/>
      <c r="DO447" s="58"/>
      <c r="DP447" s="58"/>
      <c r="DQ447" s="58"/>
      <c r="DR447" s="58"/>
      <c r="DS447" s="58"/>
      <c r="DT447" s="58"/>
      <c r="DU447" s="58"/>
      <c r="DV447" s="58"/>
      <c r="DW447" s="58"/>
      <c r="DX447" s="58"/>
      <c r="DY447" s="58"/>
      <c r="DZ447" s="58"/>
      <c r="EA447" s="58"/>
      <c r="EB447" s="58"/>
      <c r="EC447" s="58"/>
      <c r="ED447" s="58"/>
      <c r="EE447" s="58"/>
      <c r="EF447" s="58"/>
      <c r="EG447" s="58"/>
      <c r="EH447" s="58"/>
      <c r="EI447" s="58"/>
      <c r="EJ447" s="58"/>
      <c r="EK447" s="58"/>
      <c r="EL447" s="58"/>
      <c r="EM447" s="58"/>
      <c r="EN447" s="58"/>
      <c r="EO447" s="58"/>
      <c r="EP447" s="58"/>
      <c r="EQ447" s="58"/>
      <c r="ER447" s="58"/>
      <c r="ES447" s="58"/>
      <c r="ET447" s="58"/>
      <c r="EU447" s="58"/>
      <c r="EV447" s="58"/>
      <c r="EW447" s="58"/>
      <c r="EX447" s="58"/>
      <c r="EY447" s="58"/>
      <c r="EZ447" s="58"/>
      <c r="FA447" s="58"/>
      <c r="FB447" s="58"/>
      <c r="FC447" s="58"/>
      <c r="FD447" s="58"/>
      <c r="FE447" s="58"/>
      <c r="FF447" s="58"/>
      <c r="FG447" s="58"/>
      <c r="FH447" s="58"/>
      <c r="FI447" s="58"/>
      <c r="FJ447" s="58"/>
      <c r="FK447" s="58"/>
      <c r="FL447" s="58"/>
      <c r="FM447" s="58"/>
      <c r="FN447" s="58"/>
      <c r="FO447" s="58"/>
      <c r="FP447" s="58"/>
      <c r="FQ447" s="58"/>
      <c r="FR447" s="58"/>
      <c r="FS447" s="58"/>
      <c r="FT447" s="58"/>
      <c r="FU447" s="58"/>
      <c r="FV447" s="58"/>
      <c r="FW447" s="58"/>
      <c r="FX447" s="58"/>
      <c r="FY447" s="58"/>
      <c r="FZ447" s="58"/>
      <c r="GA447" s="58"/>
      <c r="GB447" s="58"/>
      <c r="GC447" s="58"/>
      <c r="GD447" s="58"/>
      <c r="GE447" s="58"/>
      <c r="GF447" s="58"/>
      <c r="GG447" s="58"/>
      <c r="GH447" s="58"/>
      <c r="GI447" s="58"/>
      <c r="GJ447" s="58"/>
      <c r="GK447" s="58"/>
      <c r="GL447" s="58"/>
      <c r="GM447" s="58"/>
      <c r="GN447" s="58"/>
      <c r="GO447" s="58"/>
      <c r="GP447" s="58"/>
      <c r="GQ447" s="58"/>
      <c r="GR447" s="58"/>
      <c r="GS447" s="58"/>
      <c r="GT447" s="58"/>
      <c r="GU447" s="58"/>
      <c r="GV447" s="58"/>
      <c r="GW447" s="58"/>
      <c r="GX447" s="58"/>
      <c r="GY447" s="58"/>
      <c r="GZ447" s="58"/>
      <c r="HA447" s="58"/>
      <c r="HB447" s="58"/>
      <c r="HC447" s="58"/>
      <c r="HD447" s="58"/>
      <c r="HE447" s="58"/>
      <c r="HF447" s="58"/>
      <c r="HG447" s="58"/>
      <c r="HH447" s="58"/>
      <c r="HI447" s="58"/>
      <c r="HJ447" s="58"/>
      <c r="HK447" s="58"/>
      <c r="HL447" s="58"/>
      <c r="HM447" s="58"/>
      <c r="HN447" s="58"/>
      <c r="HO447" s="58"/>
      <c r="HP447" s="58"/>
      <c r="HQ447" s="58"/>
      <c r="HR447" s="58"/>
      <c r="HS447" s="58"/>
      <c r="HT447" s="58"/>
      <c r="HU447" s="58"/>
      <c r="HV447" s="58"/>
      <c r="HW447" s="58"/>
      <c r="HX447" s="58"/>
      <c r="HY447" s="58"/>
      <c r="HZ447" s="58"/>
      <c r="IA447" s="58"/>
      <c r="IB447" s="58"/>
      <c r="IC447" s="58"/>
      <c r="ID447" s="58"/>
      <c r="IE447" s="58"/>
      <c r="IF447" s="58"/>
      <c r="IG447" s="58"/>
      <c r="IH447" s="58"/>
      <c r="II447" s="58"/>
      <c r="IJ447" s="58"/>
      <c r="IK447" s="58"/>
      <c r="IL447" s="58"/>
      <c r="IM447" s="58"/>
      <c r="IN447" s="58"/>
      <c r="IO447" s="58"/>
      <c r="IP447" s="58"/>
      <c r="IQ447" s="58"/>
      <c r="IR447" s="58"/>
      <c r="IS447" s="58"/>
      <c r="IT447" s="58"/>
      <c r="IU447" s="58"/>
    </row>
    <row r="448" spans="1:255" s="840" customFormat="1">
      <c r="A448" s="78" t="s">
        <v>504</v>
      </c>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949"/>
      <c r="AB448" s="949"/>
      <c r="AC448" s="949"/>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c r="CS448" s="58"/>
      <c r="CT448" s="58"/>
      <c r="CU448" s="58"/>
      <c r="CV448" s="58"/>
      <c r="CW448" s="58"/>
      <c r="CX448" s="58"/>
      <c r="CY448" s="58"/>
      <c r="CZ448" s="58"/>
      <c r="DA448" s="58"/>
      <c r="DB448" s="58"/>
      <c r="DC448" s="58"/>
      <c r="DD448" s="58"/>
      <c r="DE448" s="58"/>
      <c r="DF448" s="58"/>
      <c r="DG448" s="58"/>
      <c r="DH448" s="58"/>
      <c r="DI448" s="58"/>
      <c r="DJ448" s="58"/>
      <c r="DK448" s="58"/>
      <c r="DL448" s="58"/>
      <c r="DM448" s="58"/>
      <c r="DN448" s="58"/>
      <c r="DO448" s="58"/>
      <c r="DP448" s="58"/>
      <c r="DQ448" s="58"/>
      <c r="DR448" s="58"/>
      <c r="DS448" s="58"/>
      <c r="DT448" s="58"/>
      <c r="DU448" s="58"/>
      <c r="DV448" s="58"/>
      <c r="DW448" s="58"/>
      <c r="DX448" s="58"/>
      <c r="DY448" s="58"/>
      <c r="DZ448" s="58"/>
      <c r="EA448" s="58"/>
      <c r="EB448" s="58"/>
      <c r="EC448" s="58"/>
      <c r="ED448" s="58"/>
      <c r="EE448" s="58"/>
      <c r="EF448" s="58"/>
      <c r="EG448" s="58"/>
      <c r="EH448" s="58"/>
      <c r="EI448" s="58"/>
      <c r="EJ448" s="58"/>
      <c r="EK448" s="58"/>
      <c r="EL448" s="58"/>
      <c r="EM448" s="58"/>
      <c r="EN448" s="58"/>
      <c r="EO448" s="58"/>
      <c r="EP448" s="58"/>
      <c r="EQ448" s="58"/>
      <c r="ER448" s="58"/>
      <c r="ES448" s="58"/>
      <c r="ET448" s="58"/>
      <c r="EU448" s="58"/>
      <c r="EV448" s="58"/>
      <c r="EW448" s="58"/>
      <c r="EX448" s="58"/>
      <c r="EY448" s="58"/>
      <c r="EZ448" s="58"/>
      <c r="FA448" s="58"/>
      <c r="FB448" s="58"/>
      <c r="FC448" s="58"/>
      <c r="FD448" s="58"/>
      <c r="FE448" s="58"/>
      <c r="FF448" s="58"/>
      <c r="FG448" s="58"/>
      <c r="FH448" s="58"/>
      <c r="FI448" s="58"/>
      <c r="FJ448" s="58"/>
      <c r="FK448" s="58"/>
      <c r="FL448" s="58"/>
      <c r="FM448" s="58"/>
      <c r="FN448" s="58"/>
      <c r="FO448" s="58"/>
      <c r="FP448" s="58"/>
      <c r="FQ448" s="58"/>
      <c r="FR448" s="58"/>
      <c r="FS448" s="58"/>
      <c r="FT448" s="58"/>
      <c r="FU448" s="58"/>
      <c r="FV448" s="58"/>
      <c r="FW448" s="58"/>
      <c r="FX448" s="58"/>
      <c r="FY448" s="58"/>
      <c r="FZ448" s="58"/>
      <c r="GA448" s="58"/>
      <c r="GB448" s="58"/>
      <c r="GC448" s="58"/>
      <c r="GD448" s="58"/>
      <c r="GE448" s="58"/>
      <c r="GF448" s="58"/>
      <c r="GG448" s="58"/>
      <c r="GH448" s="58"/>
      <c r="GI448" s="58"/>
      <c r="GJ448" s="58"/>
      <c r="GK448" s="58"/>
      <c r="GL448" s="58"/>
      <c r="GM448" s="58"/>
      <c r="GN448" s="58"/>
      <c r="GO448" s="58"/>
      <c r="GP448" s="58"/>
      <c r="GQ448" s="58"/>
      <c r="GR448" s="58"/>
      <c r="GS448" s="58"/>
      <c r="GT448" s="58"/>
      <c r="GU448" s="58"/>
      <c r="GV448" s="58"/>
      <c r="GW448" s="58"/>
      <c r="GX448" s="58"/>
      <c r="GY448" s="58"/>
      <c r="GZ448" s="58"/>
      <c r="HA448" s="58"/>
      <c r="HB448" s="58"/>
      <c r="HC448" s="58"/>
      <c r="HD448" s="58"/>
      <c r="HE448" s="58"/>
      <c r="HF448" s="58"/>
      <c r="HG448" s="58"/>
      <c r="HH448" s="58"/>
      <c r="HI448" s="58"/>
      <c r="HJ448" s="58"/>
      <c r="HK448" s="58"/>
      <c r="HL448" s="58"/>
      <c r="HM448" s="58"/>
      <c r="HN448" s="58"/>
      <c r="HO448" s="58"/>
      <c r="HP448" s="58"/>
      <c r="HQ448" s="58"/>
      <c r="HR448" s="58"/>
      <c r="HS448" s="58"/>
      <c r="HT448" s="58"/>
      <c r="HU448" s="58"/>
      <c r="HV448" s="58"/>
      <c r="HW448" s="58"/>
      <c r="HX448" s="58"/>
      <c r="HY448" s="58"/>
      <c r="HZ448" s="58"/>
      <c r="IA448" s="58"/>
      <c r="IB448" s="58"/>
      <c r="IC448" s="58"/>
      <c r="ID448" s="58"/>
      <c r="IE448" s="58"/>
      <c r="IF448" s="58"/>
      <c r="IG448" s="58"/>
      <c r="IH448" s="58"/>
      <c r="II448" s="58"/>
      <c r="IJ448" s="58"/>
      <c r="IK448" s="58"/>
      <c r="IL448" s="58"/>
      <c r="IM448" s="58"/>
      <c r="IN448" s="58"/>
      <c r="IO448" s="58"/>
      <c r="IP448" s="58"/>
      <c r="IQ448" s="58"/>
      <c r="IR448" s="58"/>
      <c r="IS448" s="58"/>
      <c r="IT448" s="58"/>
      <c r="IU448" s="58"/>
    </row>
    <row r="449" spans="1:255" s="840" customFormat="1">
      <c r="A449" s="78" t="s">
        <v>505</v>
      </c>
      <c r="B449" s="58"/>
      <c r="C449" s="58"/>
      <c r="D449" s="58"/>
      <c r="E449" s="58"/>
      <c r="F449" s="58"/>
      <c r="G449" s="58"/>
      <c r="H449" s="58"/>
      <c r="I449" s="58"/>
      <c r="J449" s="58"/>
      <c r="K449" s="58"/>
      <c r="L449" s="58"/>
      <c r="M449" s="58"/>
      <c r="N449" s="58"/>
      <c r="O449" s="58"/>
      <c r="P449" s="58"/>
      <c r="Q449" s="58"/>
      <c r="R449" s="58"/>
      <c r="S449" s="58">
        <v>2E-3</v>
      </c>
      <c r="T449" s="58">
        <v>3.0000000000000001E-3</v>
      </c>
      <c r="U449" s="58">
        <v>3.0000000000000001E-3</v>
      </c>
      <c r="V449" s="58">
        <v>2E-3</v>
      </c>
      <c r="W449" s="58">
        <v>2E-3</v>
      </c>
      <c r="X449" s="58">
        <v>2E-3</v>
      </c>
      <c r="Y449" s="58">
        <v>2E-3</v>
      </c>
      <c r="Z449" s="58">
        <v>2E-3</v>
      </c>
      <c r="AA449" s="949">
        <v>0</v>
      </c>
      <c r="AB449" s="949">
        <v>0</v>
      </c>
      <c r="AC449" s="949">
        <v>0</v>
      </c>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c r="DF449" s="58"/>
      <c r="DG449" s="58"/>
      <c r="DH449" s="58"/>
      <c r="DI449" s="58"/>
      <c r="DJ449" s="58"/>
      <c r="DK449" s="58"/>
      <c r="DL449" s="58"/>
      <c r="DM449" s="58"/>
      <c r="DN449" s="58"/>
      <c r="DO449" s="58"/>
      <c r="DP449" s="58"/>
      <c r="DQ449" s="58"/>
      <c r="DR449" s="58"/>
      <c r="DS449" s="58"/>
      <c r="DT449" s="58"/>
      <c r="DU449" s="58"/>
      <c r="DV449" s="58"/>
      <c r="DW449" s="58"/>
      <c r="DX449" s="58"/>
      <c r="DY449" s="58"/>
      <c r="DZ449" s="58"/>
      <c r="EA449" s="58"/>
      <c r="EB449" s="58"/>
      <c r="EC449" s="58"/>
      <c r="ED449" s="58"/>
      <c r="EE449" s="58"/>
      <c r="EF449" s="58"/>
      <c r="EG449" s="58"/>
      <c r="EH449" s="58"/>
      <c r="EI449" s="58"/>
      <c r="EJ449" s="58"/>
      <c r="EK449" s="58"/>
      <c r="EL449" s="58"/>
      <c r="EM449" s="58"/>
      <c r="EN449" s="58"/>
      <c r="EO449" s="58"/>
      <c r="EP449" s="58"/>
      <c r="EQ449" s="58"/>
      <c r="ER449" s="58"/>
      <c r="ES449" s="58"/>
      <c r="ET449" s="58"/>
      <c r="EU449" s="58"/>
      <c r="EV449" s="58"/>
      <c r="EW449" s="58"/>
      <c r="EX449" s="58"/>
      <c r="EY449" s="58"/>
      <c r="EZ449" s="58"/>
      <c r="FA449" s="58"/>
      <c r="FB449" s="58"/>
      <c r="FC449" s="58"/>
      <c r="FD449" s="58"/>
      <c r="FE449" s="58"/>
      <c r="FF449" s="58"/>
      <c r="FG449" s="58"/>
      <c r="FH449" s="58"/>
      <c r="FI449" s="58"/>
      <c r="FJ449" s="58"/>
      <c r="FK449" s="58"/>
      <c r="FL449" s="58"/>
      <c r="FM449" s="58"/>
      <c r="FN449" s="58"/>
      <c r="FO449" s="58"/>
      <c r="FP449" s="58"/>
      <c r="FQ449" s="58"/>
      <c r="FR449" s="58"/>
      <c r="FS449" s="58"/>
      <c r="FT449" s="58"/>
      <c r="FU449" s="58"/>
      <c r="FV449" s="58"/>
      <c r="FW449" s="58"/>
      <c r="FX449" s="58"/>
      <c r="FY449" s="58"/>
      <c r="FZ449" s="58"/>
      <c r="GA449" s="58"/>
      <c r="GB449" s="58"/>
      <c r="GC449" s="58"/>
      <c r="GD449" s="58"/>
      <c r="GE449" s="58"/>
      <c r="GF449" s="58"/>
      <c r="GG449" s="58"/>
      <c r="GH449" s="58"/>
      <c r="GI449" s="58"/>
      <c r="GJ449" s="58"/>
      <c r="GK449" s="58"/>
      <c r="GL449" s="58"/>
      <c r="GM449" s="58"/>
      <c r="GN449" s="58"/>
      <c r="GO449" s="58"/>
      <c r="GP449" s="58"/>
      <c r="GQ449" s="58"/>
      <c r="GR449" s="58"/>
      <c r="GS449" s="58"/>
      <c r="GT449" s="58"/>
      <c r="GU449" s="58"/>
      <c r="GV449" s="58"/>
      <c r="GW449" s="58"/>
      <c r="GX449" s="58"/>
      <c r="GY449" s="58"/>
      <c r="GZ449" s="58"/>
      <c r="HA449" s="58"/>
      <c r="HB449" s="58"/>
      <c r="HC449" s="58"/>
      <c r="HD449" s="58"/>
      <c r="HE449" s="58"/>
      <c r="HF449" s="58"/>
      <c r="HG449" s="58"/>
      <c r="HH449" s="58"/>
      <c r="HI449" s="58"/>
      <c r="HJ449" s="58"/>
      <c r="HK449" s="58"/>
      <c r="HL449" s="58"/>
      <c r="HM449" s="58"/>
      <c r="HN449" s="58"/>
      <c r="HO449" s="58"/>
      <c r="HP449" s="58"/>
      <c r="HQ449" s="58"/>
      <c r="HR449" s="58"/>
      <c r="HS449" s="58"/>
      <c r="HT449" s="58"/>
      <c r="HU449" s="58"/>
      <c r="HV449" s="58"/>
      <c r="HW449" s="58"/>
      <c r="HX449" s="58"/>
      <c r="HY449" s="58"/>
      <c r="HZ449" s="58"/>
      <c r="IA449" s="58"/>
      <c r="IB449" s="58"/>
      <c r="IC449" s="58"/>
      <c r="ID449" s="58"/>
      <c r="IE449" s="58"/>
      <c r="IF449" s="58"/>
      <c r="IG449" s="58"/>
      <c r="IH449" s="58"/>
      <c r="II449" s="58"/>
      <c r="IJ449" s="58"/>
      <c r="IK449" s="58"/>
      <c r="IL449" s="58"/>
      <c r="IM449" s="58"/>
      <c r="IN449" s="58"/>
      <c r="IO449" s="58"/>
      <c r="IP449" s="58"/>
      <c r="IQ449" s="58"/>
      <c r="IR449" s="58"/>
      <c r="IS449" s="58"/>
      <c r="IT449" s="58"/>
      <c r="IU449" s="58"/>
    </row>
    <row r="450" spans="1:255" s="840" customFormat="1">
      <c r="A450" s="78" t="s">
        <v>506</v>
      </c>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949"/>
      <c r="AB450" s="949"/>
      <c r="AC450" s="949"/>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c r="CS450" s="58"/>
      <c r="CT450" s="58"/>
      <c r="CU450" s="58"/>
      <c r="CV450" s="58"/>
      <c r="CW450" s="58"/>
      <c r="CX450" s="58"/>
      <c r="CY450" s="58"/>
      <c r="CZ450" s="58"/>
      <c r="DA450" s="58"/>
      <c r="DB450" s="58"/>
      <c r="DC450" s="58"/>
      <c r="DD450" s="58"/>
      <c r="DE450" s="58"/>
      <c r="DF450" s="58"/>
      <c r="DG450" s="58"/>
      <c r="DH450" s="58"/>
      <c r="DI450" s="58"/>
      <c r="DJ450" s="58"/>
      <c r="DK450" s="58"/>
      <c r="DL450" s="58"/>
      <c r="DM450" s="58"/>
      <c r="DN450" s="58"/>
      <c r="DO450" s="58"/>
      <c r="DP450" s="58"/>
      <c r="DQ450" s="58"/>
      <c r="DR450" s="58"/>
      <c r="DS450" s="58"/>
      <c r="DT450" s="58"/>
      <c r="DU450" s="58"/>
      <c r="DV450" s="58"/>
      <c r="DW450" s="58"/>
      <c r="DX450" s="58"/>
      <c r="DY450" s="58"/>
      <c r="DZ450" s="58"/>
      <c r="EA450" s="58"/>
      <c r="EB450" s="58"/>
      <c r="EC450" s="58"/>
      <c r="ED450" s="58"/>
      <c r="EE450" s="58"/>
      <c r="EF450" s="58"/>
      <c r="EG450" s="58"/>
      <c r="EH450" s="58"/>
      <c r="EI450" s="58"/>
      <c r="EJ450" s="58"/>
      <c r="EK450" s="58"/>
      <c r="EL450" s="58"/>
      <c r="EM450" s="58"/>
      <c r="EN450" s="58"/>
      <c r="EO450" s="58"/>
      <c r="EP450" s="58"/>
      <c r="EQ450" s="58"/>
      <c r="ER450" s="58"/>
      <c r="ES450" s="58"/>
      <c r="ET450" s="58"/>
      <c r="EU450" s="58"/>
      <c r="EV450" s="58"/>
      <c r="EW450" s="58"/>
      <c r="EX450" s="58"/>
      <c r="EY450" s="58"/>
      <c r="EZ450" s="58"/>
      <c r="FA450" s="58"/>
      <c r="FB450" s="58"/>
      <c r="FC450" s="58"/>
      <c r="FD450" s="58"/>
      <c r="FE450" s="58"/>
      <c r="FF450" s="58"/>
      <c r="FG450" s="58"/>
      <c r="FH450" s="58"/>
      <c r="FI450" s="58"/>
      <c r="FJ450" s="58"/>
      <c r="FK450" s="58"/>
      <c r="FL450" s="58"/>
      <c r="FM450" s="58"/>
      <c r="FN450" s="58"/>
      <c r="FO450" s="58"/>
      <c r="FP450" s="58"/>
      <c r="FQ450" s="58"/>
      <c r="FR450" s="58"/>
      <c r="FS450" s="58"/>
      <c r="FT450" s="58"/>
      <c r="FU450" s="58"/>
      <c r="FV450" s="58"/>
      <c r="FW450" s="58"/>
      <c r="FX450" s="58"/>
      <c r="FY450" s="58"/>
      <c r="FZ450" s="58"/>
      <c r="GA450" s="58"/>
      <c r="GB450" s="58"/>
      <c r="GC450" s="58"/>
      <c r="GD450" s="58"/>
      <c r="GE450" s="58"/>
      <c r="GF450" s="58"/>
      <c r="GG450" s="58"/>
      <c r="GH450" s="58"/>
      <c r="GI450" s="58"/>
      <c r="GJ450" s="58"/>
      <c r="GK450" s="58"/>
      <c r="GL450" s="58"/>
      <c r="GM450" s="58"/>
      <c r="GN450" s="58"/>
      <c r="GO450" s="58"/>
      <c r="GP450" s="58"/>
      <c r="GQ450" s="58"/>
      <c r="GR450" s="58"/>
      <c r="GS450" s="58"/>
      <c r="GT450" s="58"/>
      <c r="GU450" s="58"/>
      <c r="GV450" s="58"/>
      <c r="GW450" s="58"/>
      <c r="GX450" s="58"/>
      <c r="GY450" s="58"/>
      <c r="GZ450" s="58"/>
      <c r="HA450" s="58"/>
      <c r="HB450" s="58"/>
      <c r="HC450" s="58"/>
      <c r="HD450" s="58"/>
      <c r="HE450" s="58"/>
      <c r="HF450" s="58"/>
      <c r="HG450" s="58"/>
      <c r="HH450" s="58"/>
      <c r="HI450" s="58"/>
      <c r="HJ450" s="58"/>
      <c r="HK450" s="58"/>
      <c r="HL450" s="58"/>
      <c r="HM450" s="58"/>
      <c r="HN450" s="58"/>
      <c r="HO450" s="58"/>
      <c r="HP450" s="58"/>
      <c r="HQ450" s="58"/>
      <c r="HR450" s="58"/>
      <c r="HS450" s="58"/>
      <c r="HT450" s="58"/>
      <c r="HU450" s="58"/>
      <c r="HV450" s="58"/>
      <c r="HW450" s="58"/>
      <c r="HX450" s="58"/>
      <c r="HY450" s="58"/>
      <c r="HZ450" s="58"/>
      <c r="IA450" s="58"/>
      <c r="IB450" s="58"/>
      <c r="IC450" s="58"/>
      <c r="ID450" s="58"/>
      <c r="IE450" s="58"/>
      <c r="IF450" s="58"/>
      <c r="IG450" s="58"/>
      <c r="IH450" s="58"/>
      <c r="II450" s="58"/>
      <c r="IJ450" s="58"/>
      <c r="IK450" s="58"/>
      <c r="IL450" s="58"/>
      <c r="IM450" s="58"/>
      <c r="IN450" s="58"/>
      <c r="IO450" s="58"/>
      <c r="IP450" s="58"/>
      <c r="IQ450" s="58"/>
      <c r="IR450" s="58"/>
      <c r="IS450" s="58"/>
      <c r="IT450" s="58"/>
      <c r="IU450" s="58"/>
    </row>
    <row r="451" spans="1:255" s="840" customFormat="1">
      <c r="A451" s="78" t="s">
        <v>507</v>
      </c>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949"/>
      <c r="AB451" s="949"/>
      <c r="AC451" s="949"/>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c r="CS451" s="58"/>
      <c r="CT451" s="58"/>
      <c r="CU451" s="58"/>
      <c r="CV451" s="58"/>
      <c r="CW451" s="58"/>
      <c r="CX451" s="58"/>
      <c r="CY451" s="58"/>
      <c r="CZ451" s="58"/>
      <c r="DA451" s="58"/>
      <c r="DB451" s="58"/>
      <c r="DC451" s="58"/>
      <c r="DD451" s="58"/>
      <c r="DE451" s="58"/>
      <c r="DF451" s="58"/>
      <c r="DG451" s="58"/>
      <c r="DH451" s="58"/>
      <c r="DI451" s="58"/>
      <c r="DJ451" s="58"/>
      <c r="DK451" s="58"/>
      <c r="DL451" s="58"/>
      <c r="DM451" s="58"/>
      <c r="DN451" s="58"/>
      <c r="DO451" s="58"/>
      <c r="DP451" s="58"/>
      <c r="DQ451" s="58"/>
      <c r="DR451" s="58"/>
      <c r="DS451" s="58"/>
      <c r="DT451" s="58"/>
      <c r="DU451" s="58"/>
      <c r="DV451" s="58"/>
      <c r="DW451" s="58"/>
      <c r="DX451" s="58"/>
      <c r="DY451" s="58"/>
      <c r="DZ451" s="58"/>
      <c r="EA451" s="58"/>
      <c r="EB451" s="58"/>
      <c r="EC451" s="58"/>
      <c r="ED451" s="58"/>
      <c r="EE451" s="58"/>
      <c r="EF451" s="58"/>
      <c r="EG451" s="58"/>
      <c r="EH451" s="58"/>
      <c r="EI451" s="58"/>
      <c r="EJ451" s="58"/>
      <c r="EK451" s="58"/>
      <c r="EL451" s="58"/>
      <c r="EM451" s="58"/>
      <c r="EN451" s="58"/>
      <c r="EO451" s="58"/>
      <c r="EP451" s="58"/>
      <c r="EQ451" s="58"/>
      <c r="ER451" s="58"/>
      <c r="ES451" s="58"/>
      <c r="ET451" s="58"/>
      <c r="EU451" s="58"/>
      <c r="EV451" s="58"/>
      <c r="EW451" s="58"/>
      <c r="EX451" s="58"/>
      <c r="EY451" s="58"/>
      <c r="EZ451" s="58"/>
      <c r="FA451" s="58"/>
      <c r="FB451" s="58"/>
      <c r="FC451" s="58"/>
      <c r="FD451" s="58"/>
      <c r="FE451" s="58"/>
      <c r="FF451" s="58"/>
      <c r="FG451" s="58"/>
      <c r="FH451" s="58"/>
      <c r="FI451" s="58"/>
      <c r="FJ451" s="58"/>
      <c r="FK451" s="58"/>
      <c r="FL451" s="58"/>
      <c r="FM451" s="58"/>
      <c r="FN451" s="58"/>
      <c r="FO451" s="58"/>
      <c r="FP451" s="58"/>
      <c r="FQ451" s="58"/>
      <c r="FR451" s="58"/>
      <c r="FS451" s="58"/>
      <c r="FT451" s="58"/>
      <c r="FU451" s="58"/>
      <c r="FV451" s="58"/>
      <c r="FW451" s="58"/>
      <c r="FX451" s="58"/>
      <c r="FY451" s="58"/>
      <c r="FZ451" s="58"/>
      <c r="GA451" s="58"/>
      <c r="GB451" s="58"/>
      <c r="GC451" s="58"/>
      <c r="GD451" s="58"/>
      <c r="GE451" s="58"/>
      <c r="GF451" s="58"/>
      <c r="GG451" s="58"/>
      <c r="GH451" s="58"/>
      <c r="GI451" s="58"/>
      <c r="GJ451" s="58"/>
      <c r="GK451" s="58"/>
      <c r="GL451" s="58"/>
      <c r="GM451" s="58"/>
      <c r="GN451" s="58"/>
      <c r="GO451" s="58"/>
      <c r="GP451" s="58"/>
      <c r="GQ451" s="58"/>
      <c r="GR451" s="58"/>
      <c r="GS451" s="58"/>
      <c r="GT451" s="58"/>
      <c r="GU451" s="58"/>
      <c r="GV451" s="58"/>
      <c r="GW451" s="58"/>
      <c r="GX451" s="58"/>
      <c r="GY451" s="58"/>
      <c r="GZ451" s="58"/>
      <c r="HA451" s="58"/>
      <c r="HB451" s="58"/>
      <c r="HC451" s="58"/>
      <c r="HD451" s="58"/>
      <c r="HE451" s="58"/>
      <c r="HF451" s="58"/>
      <c r="HG451" s="58"/>
      <c r="HH451" s="58"/>
      <c r="HI451" s="58"/>
      <c r="HJ451" s="58"/>
      <c r="HK451" s="58"/>
      <c r="HL451" s="58"/>
      <c r="HM451" s="58"/>
      <c r="HN451" s="58"/>
      <c r="HO451" s="58"/>
      <c r="HP451" s="58"/>
      <c r="HQ451" s="58"/>
      <c r="HR451" s="58"/>
      <c r="HS451" s="58"/>
      <c r="HT451" s="58"/>
      <c r="HU451" s="58"/>
      <c r="HV451" s="58"/>
      <c r="HW451" s="58"/>
      <c r="HX451" s="58"/>
      <c r="HY451" s="58"/>
      <c r="HZ451" s="58"/>
      <c r="IA451" s="58"/>
      <c r="IB451" s="58"/>
      <c r="IC451" s="58"/>
      <c r="ID451" s="58"/>
      <c r="IE451" s="58"/>
      <c r="IF451" s="58"/>
      <c r="IG451" s="58"/>
      <c r="IH451" s="58"/>
      <c r="II451" s="58"/>
      <c r="IJ451" s="58"/>
      <c r="IK451" s="58"/>
      <c r="IL451" s="58"/>
      <c r="IM451" s="58"/>
      <c r="IN451" s="58"/>
      <c r="IO451" s="58"/>
      <c r="IP451" s="58"/>
      <c r="IQ451" s="58"/>
      <c r="IR451" s="58"/>
      <c r="IS451" s="58"/>
      <c r="IT451" s="58"/>
      <c r="IU451" s="58"/>
    </row>
    <row r="452" spans="1:255" s="840" customFormat="1">
      <c r="A452" s="78" t="s">
        <v>508</v>
      </c>
      <c r="B452" s="58">
        <v>6.0000000000000001E-3</v>
      </c>
      <c r="C452" s="58">
        <v>7.0000000000000001E-3</v>
      </c>
      <c r="D452" s="58">
        <v>6.0000000000000001E-3</v>
      </c>
      <c r="E452" s="58">
        <v>6.0000000000000001E-3</v>
      </c>
      <c r="F452" s="58">
        <v>5.0000000000000001E-3</v>
      </c>
      <c r="G452" s="58">
        <v>5.0000000000000001E-3</v>
      </c>
      <c r="H452" s="58">
        <v>6.0000000000000001E-3</v>
      </c>
      <c r="I452" s="58">
        <v>6.0000000000000001E-3</v>
      </c>
      <c r="J452" s="58">
        <v>5.0000000000000001E-3</v>
      </c>
      <c r="K452" s="58">
        <v>6.0000000000000001E-3</v>
      </c>
      <c r="L452" s="58">
        <v>4.0000000000000001E-3</v>
      </c>
      <c r="M452" s="58">
        <v>5.0000000000000001E-3</v>
      </c>
      <c r="N452" s="58">
        <v>7.0000000000000001E-3</v>
      </c>
      <c r="O452" s="58">
        <v>8.9999999999999993E-3</v>
      </c>
      <c r="P452" s="58">
        <v>6.0000000000000001E-3</v>
      </c>
      <c r="Q452" s="58">
        <v>6.0000000000000001E-3</v>
      </c>
      <c r="R452" s="58">
        <v>4.0000000000000001E-3</v>
      </c>
      <c r="S452" s="58">
        <v>4.0000000000000001E-3</v>
      </c>
      <c r="T452" s="58">
        <v>5.0000000000000001E-3</v>
      </c>
      <c r="U452" s="58">
        <v>5.0000000000000001E-3</v>
      </c>
      <c r="V452" s="58">
        <v>6.0000000000000001E-3</v>
      </c>
      <c r="W452" s="58">
        <v>6.0000000000000001E-3</v>
      </c>
      <c r="X452" s="58">
        <v>6.0000000000000001E-3</v>
      </c>
      <c r="Y452" s="58">
        <v>5.0000000000000001E-3</v>
      </c>
      <c r="Z452" s="58">
        <v>5.0000000000000001E-3</v>
      </c>
      <c r="AA452" s="949">
        <v>5.0000000000000001E-3</v>
      </c>
      <c r="AB452" s="949">
        <v>7.0000000000000001E-3</v>
      </c>
      <c r="AC452" s="949">
        <v>6.0000000000000001E-3</v>
      </c>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c r="CS452" s="58"/>
      <c r="CT452" s="58"/>
      <c r="CU452" s="58"/>
      <c r="CV452" s="58"/>
      <c r="CW452" s="58"/>
      <c r="CX452" s="58"/>
      <c r="CY452" s="58"/>
      <c r="CZ452" s="58"/>
      <c r="DA452" s="58"/>
      <c r="DB452" s="58"/>
      <c r="DC452" s="58"/>
      <c r="DD452" s="58"/>
      <c r="DE452" s="58"/>
      <c r="DF452" s="58"/>
      <c r="DG452" s="58"/>
      <c r="DH452" s="58"/>
      <c r="DI452" s="58"/>
      <c r="DJ452" s="58"/>
      <c r="DK452" s="58"/>
      <c r="DL452" s="58"/>
      <c r="DM452" s="58"/>
      <c r="DN452" s="58"/>
      <c r="DO452" s="58"/>
      <c r="DP452" s="58"/>
      <c r="DQ452" s="58"/>
      <c r="DR452" s="58"/>
      <c r="DS452" s="58"/>
      <c r="DT452" s="58"/>
      <c r="DU452" s="58"/>
      <c r="DV452" s="58"/>
      <c r="DW452" s="58"/>
      <c r="DX452" s="58"/>
      <c r="DY452" s="58"/>
      <c r="DZ452" s="58"/>
      <c r="EA452" s="58"/>
      <c r="EB452" s="58"/>
      <c r="EC452" s="58"/>
      <c r="ED452" s="58"/>
      <c r="EE452" s="58"/>
      <c r="EF452" s="58"/>
      <c r="EG452" s="58"/>
      <c r="EH452" s="58"/>
      <c r="EI452" s="58"/>
      <c r="EJ452" s="58"/>
      <c r="EK452" s="58"/>
      <c r="EL452" s="58"/>
      <c r="EM452" s="58"/>
      <c r="EN452" s="58"/>
      <c r="EO452" s="58"/>
      <c r="EP452" s="58"/>
      <c r="EQ452" s="58"/>
      <c r="ER452" s="58"/>
      <c r="ES452" s="58"/>
      <c r="ET452" s="58"/>
      <c r="EU452" s="58"/>
      <c r="EV452" s="58"/>
      <c r="EW452" s="58"/>
      <c r="EX452" s="58"/>
      <c r="EY452" s="58"/>
      <c r="EZ452" s="58"/>
      <c r="FA452" s="58"/>
      <c r="FB452" s="58"/>
      <c r="FC452" s="58"/>
      <c r="FD452" s="58"/>
      <c r="FE452" s="58"/>
      <c r="FF452" s="58"/>
      <c r="FG452" s="58"/>
      <c r="FH452" s="58"/>
      <c r="FI452" s="58"/>
      <c r="FJ452" s="58"/>
      <c r="FK452" s="58"/>
      <c r="FL452" s="58"/>
      <c r="FM452" s="58"/>
      <c r="FN452" s="58"/>
      <c r="FO452" s="58"/>
      <c r="FP452" s="58"/>
      <c r="FQ452" s="58"/>
      <c r="FR452" s="58"/>
      <c r="FS452" s="58"/>
      <c r="FT452" s="58"/>
      <c r="FU452" s="58"/>
      <c r="FV452" s="58"/>
      <c r="FW452" s="58"/>
      <c r="FX452" s="58"/>
      <c r="FY452" s="58"/>
      <c r="FZ452" s="58"/>
      <c r="GA452" s="58"/>
      <c r="GB452" s="58"/>
      <c r="GC452" s="58"/>
      <c r="GD452" s="58"/>
      <c r="GE452" s="58"/>
      <c r="GF452" s="58"/>
      <c r="GG452" s="58"/>
      <c r="GH452" s="58"/>
      <c r="GI452" s="58"/>
      <c r="GJ452" s="58"/>
      <c r="GK452" s="58"/>
      <c r="GL452" s="58"/>
      <c r="GM452" s="58"/>
      <c r="GN452" s="58"/>
      <c r="GO452" s="58"/>
      <c r="GP452" s="58"/>
      <c r="GQ452" s="58"/>
      <c r="GR452" s="58"/>
      <c r="GS452" s="58"/>
      <c r="GT452" s="58"/>
      <c r="GU452" s="58"/>
      <c r="GV452" s="58"/>
      <c r="GW452" s="58"/>
      <c r="GX452" s="58"/>
      <c r="GY452" s="58"/>
      <c r="GZ452" s="58"/>
      <c r="HA452" s="58"/>
      <c r="HB452" s="58"/>
      <c r="HC452" s="58"/>
      <c r="HD452" s="58"/>
      <c r="HE452" s="58"/>
      <c r="HF452" s="58"/>
      <c r="HG452" s="58"/>
      <c r="HH452" s="58"/>
      <c r="HI452" s="58"/>
      <c r="HJ452" s="58"/>
      <c r="HK452" s="58"/>
      <c r="HL452" s="58"/>
      <c r="HM452" s="58"/>
      <c r="HN452" s="58"/>
      <c r="HO452" s="58"/>
      <c r="HP452" s="58"/>
      <c r="HQ452" s="58"/>
      <c r="HR452" s="58"/>
      <c r="HS452" s="58"/>
      <c r="HT452" s="58"/>
      <c r="HU452" s="58"/>
      <c r="HV452" s="58"/>
      <c r="HW452" s="58"/>
      <c r="HX452" s="58"/>
      <c r="HY452" s="58"/>
      <c r="HZ452" s="58"/>
      <c r="IA452" s="58"/>
      <c r="IB452" s="58"/>
      <c r="IC452" s="58"/>
      <c r="ID452" s="58"/>
      <c r="IE452" s="58"/>
      <c r="IF452" s="58"/>
      <c r="IG452" s="58"/>
      <c r="IH452" s="58"/>
      <c r="II452" s="58"/>
      <c r="IJ452" s="58"/>
      <c r="IK452" s="58"/>
      <c r="IL452" s="58"/>
      <c r="IM452" s="58"/>
      <c r="IN452" s="58"/>
      <c r="IO452" s="58"/>
      <c r="IP452" s="58"/>
      <c r="IQ452" s="58"/>
      <c r="IR452" s="58"/>
      <c r="IS452" s="58"/>
      <c r="IT452" s="58"/>
      <c r="IU452" s="58"/>
    </row>
    <row r="453" spans="1:255" s="840" customFormat="1">
      <c r="A453" s="78" t="s">
        <v>509</v>
      </c>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949"/>
      <c r="AB453" s="949"/>
      <c r="AC453" s="949"/>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58"/>
      <c r="DZ453" s="58"/>
      <c r="EA453" s="58"/>
      <c r="EB453" s="58"/>
      <c r="EC453" s="58"/>
      <c r="ED453" s="58"/>
      <c r="EE453" s="58"/>
      <c r="EF453" s="58"/>
      <c r="EG453" s="58"/>
      <c r="EH453" s="58"/>
      <c r="EI453" s="58"/>
      <c r="EJ453" s="58"/>
      <c r="EK453" s="58"/>
      <c r="EL453" s="58"/>
      <c r="EM453" s="58"/>
      <c r="EN453" s="58"/>
      <c r="EO453" s="58"/>
      <c r="EP453" s="58"/>
      <c r="EQ453" s="58"/>
      <c r="ER453" s="58"/>
      <c r="ES453" s="58"/>
      <c r="ET453" s="58"/>
      <c r="EU453" s="58"/>
      <c r="EV453" s="58"/>
      <c r="EW453" s="58"/>
      <c r="EX453" s="58"/>
      <c r="EY453" s="58"/>
      <c r="EZ453" s="58"/>
      <c r="FA453" s="58"/>
      <c r="FB453" s="58"/>
      <c r="FC453" s="58"/>
      <c r="FD453" s="58"/>
      <c r="FE453" s="58"/>
      <c r="FF453" s="58"/>
      <c r="FG453" s="58"/>
      <c r="FH453" s="58"/>
      <c r="FI453" s="58"/>
      <c r="FJ453" s="58"/>
      <c r="FK453" s="58"/>
      <c r="FL453" s="58"/>
      <c r="FM453" s="58"/>
      <c r="FN453" s="58"/>
      <c r="FO453" s="58"/>
      <c r="FP453" s="58"/>
      <c r="FQ453" s="58"/>
      <c r="FR453" s="58"/>
      <c r="FS453" s="58"/>
      <c r="FT453" s="58"/>
      <c r="FU453" s="58"/>
      <c r="FV453" s="58"/>
      <c r="FW453" s="58"/>
      <c r="FX453" s="58"/>
      <c r="FY453" s="58"/>
      <c r="FZ453" s="58"/>
      <c r="GA453" s="58"/>
      <c r="GB453" s="58"/>
      <c r="GC453" s="58"/>
      <c r="GD453" s="58"/>
      <c r="GE453" s="58"/>
      <c r="GF453" s="58"/>
      <c r="GG453" s="58"/>
      <c r="GH453" s="58"/>
      <c r="GI453" s="58"/>
      <c r="GJ453" s="58"/>
      <c r="GK453" s="58"/>
      <c r="GL453" s="58"/>
      <c r="GM453" s="58"/>
      <c r="GN453" s="58"/>
      <c r="GO453" s="58"/>
      <c r="GP453" s="58"/>
      <c r="GQ453" s="58"/>
      <c r="GR453" s="58"/>
      <c r="GS453" s="58"/>
      <c r="GT453" s="58"/>
      <c r="GU453" s="58"/>
      <c r="GV453" s="58"/>
      <c r="GW453" s="58"/>
      <c r="GX453" s="58"/>
      <c r="GY453" s="58"/>
      <c r="GZ453" s="58"/>
      <c r="HA453" s="58"/>
      <c r="HB453" s="58"/>
      <c r="HC453" s="58"/>
      <c r="HD453" s="58"/>
      <c r="HE453" s="58"/>
      <c r="HF453" s="58"/>
      <c r="HG453" s="58"/>
      <c r="HH453" s="58"/>
      <c r="HI453" s="58"/>
      <c r="HJ453" s="58"/>
      <c r="HK453" s="58"/>
      <c r="HL453" s="58"/>
      <c r="HM453" s="58"/>
      <c r="HN453" s="58"/>
      <c r="HO453" s="58"/>
      <c r="HP453" s="58"/>
      <c r="HQ453" s="58"/>
      <c r="HR453" s="58"/>
      <c r="HS453" s="58"/>
      <c r="HT453" s="58"/>
      <c r="HU453" s="58"/>
      <c r="HV453" s="58"/>
      <c r="HW453" s="58"/>
      <c r="HX453" s="58"/>
      <c r="HY453" s="58"/>
      <c r="HZ453" s="58"/>
      <c r="IA453" s="58"/>
      <c r="IB453" s="58"/>
      <c r="IC453" s="58"/>
      <c r="ID453" s="58"/>
      <c r="IE453" s="58"/>
      <c r="IF453" s="58"/>
      <c r="IG453" s="58"/>
      <c r="IH453" s="58"/>
      <c r="II453" s="58"/>
      <c r="IJ453" s="58"/>
      <c r="IK453" s="58"/>
      <c r="IL453" s="58"/>
      <c r="IM453" s="58"/>
      <c r="IN453" s="58"/>
      <c r="IO453" s="58"/>
      <c r="IP453" s="58"/>
      <c r="IQ453" s="58"/>
      <c r="IR453" s="58"/>
      <c r="IS453" s="58"/>
      <c r="IT453" s="58"/>
      <c r="IU453" s="58"/>
    </row>
    <row r="454" spans="1:255" s="840" customFormat="1">
      <c r="A454" s="78" t="s">
        <v>510</v>
      </c>
      <c r="B454" s="58">
        <v>2E-3</v>
      </c>
      <c r="C454" s="58">
        <v>2E-3</v>
      </c>
      <c r="D454" s="58">
        <v>2E-3</v>
      </c>
      <c r="E454" s="58">
        <v>2E-3</v>
      </c>
      <c r="F454" s="58">
        <v>2E-3</v>
      </c>
      <c r="G454" s="58">
        <v>2E-3</v>
      </c>
      <c r="H454" s="58">
        <v>2E-3</v>
      </c>
      <c r="I454" s="58">
        <v>2E-3</v>
      </c>
      <c r="J454" s="58">
        <v>2E-3</v>
      </c>
      <c r="K454" s="58">
        <v>2E-3</v>
      </c>
      <c r="L454" s="58">
        <v>2E-3</v>
      </c>
      <c r="M454" s="58">
        <v>2E-3</v>
      </c>
      <c r="N454" s="58">
        <v>2E-3</v>
      </c>
      <c r="O454" s="58">
        <v>3.0000000000000001E-3</v>
      </c>
      <c r="P454" s="58">
        <v>2E-3</v>
      </c>
      <c r="Q454" s="58">
        <v>3.0000000000000001E-3</v>
      </c>
      <c r="R454" s="58">
        <v>2E-3</v>
      </c>
      <c r="S454" s="58">
        <v>2E-3</v>
      </c>
      <c r="T454" s="58">
        <v>3.0000000000000001E-3</v>
      </c>
      <c r="U454" s="58">
        <v>3.0000000000000001E-3</v>
      </c>
      <c r="V454" s="58">
        <v>3.0000000000000001E-3</v>
      </c>
      <c r="W454" s="58">
        <v>3.0000000000000001E-3</v>
      </c>
      <c r="X454" s="58">
        <v>3.0000000000000001E-3</v>
      </c>
      <c r="Y454" s="58">
        <v>3.0000000000000001E-3</v>
      </c>
      <c r="Z454" s="58">
        <v>3.0000000000000001E-3</v>
      </c>
      <c r="AA454" s="949">
        <v>3.0000000000000001E-3</v>
      </c>
      <c r="AB454" s="949">
        <v>4.0000000000000001E-3</v>
      </c>
      <c r="AC454" s="949">
        <v>3.0000000000000001E-3</v>
      </c>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58"/>
      <c r="DZ454" s="58"/>
      <c r="EA454" s="58"/>
      <c r="EB454" s="58"/>
      <c r="EC454" s="58"/>
      <c r="ED454" s="58"/>
      <c r="EE454" s="58"/>
      <c r="EF454" s="58"/>
      <c r="EG454" s="58"/>
      <c r="EH454" s="58"/>
      <c r="EI454" s="58"/>
      <c r="EJ454" s="58"/>
      <c r="EK454" s="58"/>
      <c r="EL454" s="58"/>
      <c r="EM454" s="58"/>
      <c r="EN454" s="58"/>
      <c r="EO454" s="58"/>
      <c r="EP454" s="58"/>
      <c r="EQ454" s="58"/>
      <c r="ER454" s="58"/>
      <c r="ES454" s="58"/>
      <c r="ET454" s="58"/>
      <c r="EU454" s="58"/>
      <c r="EV454" s="58"/>
      <c r="EW454" s="58"/>
      <c r="EX454" s="58"/>
      <c r="EY454" s="58"/>
      <c r="EZ454" s="58"/>
      <c r="FA454" s="58"/>
      <c r="FB454" s="58"/>
      <c r="FC454" s="58"/>
      <c r="FD454" s="58"/>
      <c r="FE454" s="58"/>
      <c r="FF454" s="58"/>
      <c r="FG454" s="58"/>
      <c r="FH454" s="58"/>
      <c r="FI454" s="58"/>
      <c r="FJ454" s="58"/>
      <c r="FK454" s="58"/>
      <c r="FL454" s="58"/>
      <c r="FM454" s="58"/>
      <c r="FN454" s="58"/>
      <c r="FO454" s="58"/>
      <c r="FP454" s="58"/>
      <c r="FQ454" s="58"/>
      <c r="FR454" s="58"/>
      <c r="FS454" s="58"/>
      <c r="FT454" s="58"/>
      <c r="FU454" s="58"/>
      <c r="FV454" s="58"/>
      <c r="FW454" s="58"/>
      <c r="FX454" s="58"/>
      <c r="FY454" s="58"/>
      <c r="FZ454" s="58"/>
      <c r="GA454" s="58"/>
      <c r="GB454" s="58"/>
      <c r="GC454" s="58"/>
      <c r="GD454" s="58"/>
      <c r="GE454" s="58"/>
      <c r="GF454" s="58"/>
      <c r="GG454" s="58"/>
      <c r="GH454" s="58"/>
      <c r="GI454" s="58"/>
      <c r="GJ454" s="58"/>
      <c r="GK454" s="58"/>
      <c r="GL454" s="58"/>
      <c r="GM454" s="58"/>
      <c r="GN454" s="58"/>
      <c r="GO454" s="58"/>
      <c r="GP454" s="58"/>
      <c r="GQ454" s="58"/>
      <c r="GR454" s="58"/>
      <c r="GS454" s="58"/>
      <c r="GT454" s="58"/>
      <c r="GU454" s="58"/>
      <c r="GV454" s="58"/>
      <c r="GW454" s="58"/>
      <c r="GX454" s="58"/>
      <c r="GY454" s="58"/>
      <c r="GZ454" s="58"/>
      <c r="HA454" s="58"/>
      <c r="HB454" s="58"/>
      <c r="HC454" s="58"/>
      <c r="HD454" s="58"/>
      <c r="HE454" s="58"/>
      <c r="HF454" s="58"/>
      <c r="HG454" s="58"/>
      <c r="HH454" s="58"/>
      <c r="HI454" s="58"/>
      <c r="HJ454" s="58"/>
      <c r="HK454" s="58"/>
      <c r="HL454" s="58"/>
      <c r="HM454" s="58"/>
      <c r="HN454" s="58"/>
      <c r="HO454" s="58"/>
      <c r="HP454" s="58"/>
      <c r="HQ454" s="58"/>
      <c r="HR454" s="58"/>
      <c r="HS454" s="58"/>
      <c r="HT454" s="58"/>
      <c r="HU454" s="58"/>
      <c r="HV454" s="58"/>
      <c r="HW454" s="58"/>
      <c r="HX454" s="58"/>
      <c r="HY454" s="58"/>
      <c r="HZ454" s="58"/>
      <c r="IA454" s="58"/>
      <c r="IB454" s="58"/>
      <c r="IC454" s="58"/>
      <c r="ID454" s="58"/>
      <c r="IE454" s="58"/>
      <c r="IF454" s="58"/>
      <c r="IG454" s="58"/>
      <c r="IH454" s="58"/>
      <c r="II454" s="58"/>
      <c r="IJ454" s="58"/>
      <c r="IK454" s="58"/>
      <c r="IL454" s="58"/>
      <c r="IM454" s="58"/>
      <c r="IN454" s="58"/>
      <c r="IO454" s="58"/>
      <c r="IP454" s="58"/>
      <c r="IQ454" s="58"/>
      <c r="IR454" s="58"/>
      <c r="IS454" s="58"/>
      <c r="IT454" s="58"/>
      <c r="IU454" s="58"/>
    </row>
    <row r="455" spans="1:255" s="840" customFormat="1">
      <c r="A455" s="78" t="s">
        <v>511</v>
      </c>
      <c r="B455" s="58">
        <v>4.0000000000000001E-3</v>
      </c>
      <c r="C455" s="58">
        <v>5.0000000000000001E-3</v>
      </c>
      <c r="D455" s="58">
        <v>4.0000000000000001E-3</v>
      </c>
      <c r="E455" s="58">
        <v>4.0000000000000001E-3</v>
      </c>
      <c r="F455" s="58">
        <v>3.0000000000000001E-3</v>
      </c>
      <c r="G455" s="58">
        <v>4.0000000000000001E-3</v>
      </c>
      <c r="H455" s="58">
        <v>4.0000000000000001E-3</v>
      </c>
      <c r="I455" s="58">
        <v>4.0000000000000001E-3</v>
      </c>
      <c r="J455" s="58">
        <v>4.0000000000000001E-3</v>
      </c>
      <c r="K455" s="58">
        <v>4.0000000000000001E-3</v>
      </c>
      <c r="L455" s="58">
        <v>3.0000000000000001E-3</v>
      </c>
      <c r="M455" s="58">
        <v>4.0000000000000001E-3</v>
      </c>
      <c r="N455" s="58">
        <v>5.0000000000000001E-3</v>
      </c>
      <c r="O455" s="58">
        <v>6.0000000000000001E-3</v>
      </c>
      <c r="P455" s="58">
        <v>4.0000000000000001E-3</v>
      </c>
      <c r="Q455" s="58">
        <v>3.0000000000000001E-3</v>
      </c>
      <c r="R455" s="58">
        <v>2E-3</v>
      </c>
      <c r="S455" s="58">
        <v>2E-3</v>
      </c>
      <c r="T455" s="58">
        <v>2E-3</v>
      </c>
      <c r="U455" s="58">
        <v>2E-3</v>
      </c>
      <c r="V455" s="58">
        <v>2E-3</v>
      </c>
      <c r="W455" s="58">
        <v>2E-3</v>
      </c>
      <c r="X455" s="58">
        <v>2E-3</v>
      </c>
      <c r="Y455" s="58">
        <v>2E-3</v>
      </c>
      <c r="Z455" s="58">
        <v>2E-3</v>
      </c>
      <c r="AA455" s="949">
        <v>2E-3</v>
      </c>
      <c r="AB455" s="949">
        <v>3.0000000000000001E-3</v>
      </c>
      <c r="AC455" s="949">
        <v>3.0000000000000001E-3</v>
      </c>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c r="CS455" s="58"/>
      <c r="CT455" s="58"/>
      <c r="CU455" s="58"/>
      <c r="CV455" s="58"/>
      <c r="CW455" s="58"/>
      <c r="CX455" s="58"/>
      <c r="CY455" s="58"/>
      <c r="CZ455" s="58"/>
      <c r="DA455" s="58"/>
      <c r="DB455" s="58"/>
      <c r="DC455" s="58"/>
      <c r="DD455" s="58"/>
      <c r="DE455" s="58"/>
      <c r="DF455" s="58"/>
      <c r="DG455" s="58"/>
      <c r="DH455" s="58"/>
      <c r="DI455" s="58"/>
      <c r="DJ455" s="58"/>
      <c r="DK455" s="58"/>
      <c r="DL455" s="58"/>
      <c r="DM455" s="58"/>
      <c r="DN455" s="58"/>
      <c r="DO455" s="58"/>
      <c r="DP455" s="58"/>
      <c r="DQ455" s="58"/>
      <c r="DR455" s="58"/>
      <c r="DS455" s="58"/>
      <c r="DT455" s="58"/>
      <c r="DU455" s="58"/>
      <c r="DV455" s="58"/>
      <c r="DW455" s="58"/>
      <c r="DX455" s="58"/>
      <c r="DY455" s="58"/>
      <c r="DZ455" s="58"/>
      <c r="EA455" s="58"/>
      <c r="EB455" s="58"/>
      <c r="EC455" s="58"/>
      <c r="ED455" s="58"/>
      <c r="EE455" s="58"/>
      <c r="EF455" s="58"/>
      <c r="EG455" s="58"/>
      <c r="EH455" s="58"/>
      <c r="EI455" s="58"/>
      <c r="EJ455" s="58"/>
      <c r="EK455" s="58"/>
      <c r="EL455" s="58"/>
      <c r="EM455" s="58"/>
      <c r="EN455" s="58"/>
      <c r="EO455" s="58"/>
      <c r="EP455" s="58"/>
      <c r="EQ455" s="58"/>
      <c r="ER455" s="58"/>
      <c r="ES455" s="58"/>
      <c r="ET455" s="58"/>
      <c r="EU455" s="58"/>
      <c r="EV455" s="58"/>
      <c r="EW455" s="58"/>
      <c r="EX455" s="58"/>
      <c r="EY455" s="58"/>
      <c r="EZ455" s="58"/>
      <c r="FA455" s="58"/>
      <c r="FB455" s="58"/>
      <c r="FC455" s="58"/>
      <c r="FD455" s="58"/>
      <c r="FE455" s="58"/>
      <c r="FF455" s="58"/>
      <c r="FG455" s="58"/>
      <c r="FH455" s="58"/>
      <c r="FI455" s="58"/>
      <c r="FJ455" s="58"/>
      <c r="FK455" s="58"/>
      <c r="FL455" s="58"/>
      <c r="FM455" s="58"/>
      <c r="FN455" s="58"/>
      <c r="FO455" s="58"/>
      <c r="FP455" s="58"/>
      <c r="FQ455" s="58"/>
      <c r="FR455" s="58"/>
      <c r="FS455" s="58"/>
      <c r="FT455" s="58"/>
      <c r="FU455" s="58"/>
      <c r="FV455" s="58"/>
      <c r="FW455" s="58"/>
      <c r="FX455" s="58"/>
      <c r="FY455" s="58"/>
      <c r="FZ455" s="58"/>
      <c r="GA455" s="58"/>
      <c r="GB455" s="58"/>
      <c r="GC455" s="58"/>
      <c r="GD455" s="58"/>
      <c r="GE455" s="58"/>
      <c r="GF455" s="58"/>
      <c r="GG455" s="58"/>
      <c r="GH455" s="58"/>
      <c r="GI455" s="58"/>
      <c r="GJ455" s="58"/>
      <c r="GK455" s="58"/>
      <c r="GL455" s="58"/>
      <c r="GM455" s="58"/>
      <c r="GN455" s="58"/>
      <c r="GO455" s="58"/>
      <c r="GP455" s="58"/>
      <c r="GQ455" s="58"/>
      <c r="GR455" s="58"/>
      <c r="GS455" s="58"/>
      <c r="GT455" s="58"/>
      <c r="GU455" s="58"/>
      <c r="GV455" s="58"/>
      <c r="GW455" s="58"/>
      <c r="GX455" s="58"/>
      <c r="GY455" s="58"/>
      <c r="GZ455" s="58"/>
      <c r="HA455" s="58"/>
      <c r="HB455" s="58"/>
      <c r="HC455" s="58"/>
      <c r="HD455" s="58"/>
      <c r="HE455" s="58"/>
      <c r="HF455" s="58"/>
      <c r="HG455" s="58"/>
      <c r="HH455" s="58"/>
      <c r="HI455" s="58"/>
      <c r="HJ455" s="58"/>
      <c r="HK455" s="58"/>
      <c r="HL455" s="58"/>
      <c r="HM455" s="58"/>
      <c r="HN455" s="58"/>
      <c r="HO455" s="58"/>
      <c r="HP455" s="58"/>
      <c r="HQ455" s="58"/>
      <c r="HR455" s="58"/>
      <c r="HS455" s="58"/>
      <c r="HT455" s="58"/>
      <c r="HU455" s="58"/>
      <c r="HV455" s="58"/>
      <c r="HW455" s="58"/>
      <c r="HX455" s="58"/>
      <c r="HY455" s="58"/>
      <c r="HZ455" s="58"/>
      <c r="IA455" s="58"/>
      <c r="IB455" s="58"/>
      <c r="IC455" s="58"/>
      <c r="ID455" s="58"/>
      <c r="IE455" s="58"/>
      <c r="IF455" s="58"/>
      <c r="IG455" s="58"/>
      <c r="IH455" s="58"/>
      <c r="II455" s="58"/>
      <c r="IJ455" s="58"/>
      <c r="IK455" s="58"/>
      <c r="IL455" s="58"/>
      <c r="IM455" s="58"/>
      <c r="IN455" s="58"/>
      <c r="IO455" s="58"/>
      <c r="IP455" s="58"/>
      <c r="IQ455" s="58"/>
      <c r="IR455" s="58"/>
      <c r="IS455" s="58"/>
      <c r="IT455" s="58"/>
      <c r="IU455" s="58"/>
    </row>
    <row r="456" spans="1:255" s="840" customFormat="1">
      <c r="A456" s="78" t="s">
        <v>512</v>
      </c>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949"/>
      <c r="AB456" s="949"/>
      <c r="AC456" s="949"/>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c r="CS456" s="58"/>
      <c r="CT456" s="58"/>
      <c r="CU456" s="58"/>
      <c r="CV456" s="58"/>
      <c r="CW456" s="58"/>
      <c r="CX456" s="58"/>
      <c r="CY456" s="58"/>
      <c r="CZ456" s="58"/>
      <c r="DA456" s="58"/>
      <c r="DB456" s="58"/>
      <c r="DC456" s="58"/>
      <c r="DD456" s="58"/>
      <c r="DE456" s="58"/>
      <c r="DF456" s="58"/>
      <c r="DG456" s="58"/>
      <c r="DH456" s="58"/>
      <c r="DI456" s="58"/>
      <c r="DJ456" s="58"/>
      <c r="DK456" s="58"/>
      <c r="DL456" s="58"/>
      <c r="DM456" s="58"/>
      <c r="DN456" s="58"/>
      <c r="DO456" s="58"/>
      <c r="DP456" s="58"/>
      <c r="DQ456" s="58"/>
      <c r="DR456" s="58"/>
      <c r="DS456" s="58"/>
      <c r="DT456" s="58"/>
      <c r="DU456" s="58"/>
      <c r="DV456" s="58"/>
      <c r="DW456" s="58"/>
      <c r="DX456" s="58"/>
      <c r="DY456" s="58"/>
      <c r="DZ456" s="58"/>
      <c r="EA456" s="58"/>
      <c r="EB456" s="58"/>
      <c r="EC456" s="58"/>
      <c r="ED456" s="58"/>
      <c r="EE456" s="58"/>
      <c r="EF456" s="58"/>
      <c r="EG456" s="58"/>
      <c r="EH456" s="58"/>
      <c r="EI456" s="58"/>
      <c r="EJ456" s="58"/>
      <c r="EK456" s="58"/>
      <c r="EL456" s="58"/>
      <c r="EM456" s="58"/>
      <c r="EN456" s="58"/>
      <c r="EO456" s="58"/>
      <c r="EP456" s="58"/>
      <c r="EQ456" s="58"/>
      <c r="ER456" s="58"/>
      <c r="ES456" s="58"/>
      <c r="ET456" s="58"/>
      <c r="EU456" s="58"/>
      <c r="EV456" s="58"/>
      <c r="EW456" s="58"/>
      <c r="EX456" s="58"/>
      <c r="EY456" s="58"/>
      <c r="EZ456" s="58"/>
      <c r="FA456" s="58"/>
      <c r="FB456" s="58"/>
      <c r="FC456" s="58"/>
      <c r="FD456" s="58"/>
      <c r="FE456" s="58"/>
      <c r="FF456" s="58"/>
      <c r="FG456" s="58"/>
      <c r="FH456" s="58"/>
      <c r="FI456" s="58"/>
      <c r="FJ456" s="58"/>
      <c r="FK456" s="58"/>
      <c r="FL456" s="58"/>
      <c r="FM456" s="58"/>
      <c r="FN456" s="58"/>
      <c r="FO456" s="58"/>
      <c r="FP456" s="58"/>
      <c r="FQ456" s="58"/>
      <c r="FR456" s="58"/>
      <c r="FS456" s="58"/>
      <c r="FT456" s="58"/>
      <c r="FU456" s="58"/>
      <c r="FV456" s="58"/>
      <c r="FW456" s="58"/>
      <c r="FX456" s="58"/>
      <c r="FY456" s="58"/>
      <c r="FZ456" s="58"/>
      <c r="GA456" s="58"/>
      <c r="GB456" s="58"/>
      <c r="GC456" s="58"/>
      <c r="GD456" s="58"/>
      <c r="GE456" s="58"/>
      <c r="GF456" s="58"/>
      <c r="GG456" s="58"/>
      <c r="GH456" s="58"/>
      <c r="GI456" s="58"/>
      <c r="GJ456" s="58"/>
      <c r="GK456" s="58"/>
      <c r="GL456" s="58"/>
      <c r="GM456" s="58"/>
      <c r="GN456" s="58"/>
      <c r="GO456" s="58"/>
      <c r="GP456" s="58"/>
      <c r="GQ456" s="58"/>
      <c r="GR456" s="58"/>
      <c r="GS456" s="58"/>
      <c r="GT456" s="58"/>
      <c r="GU456" s="58"/>
      <c r="GV456" s="58"/>
      <c r="GW456" s="58"/>
      <c r="GX456" s="58"/>
      <c r="GY456" s="58"/>
      <c r="GZ456" s="58"/>
      <c r="HA456" s="58"/>
      <c r="HB456" s="58"/>
      <c r="HC456" s="58"/>
      <c r="HD456" s="58"/>
      <c r="HE456" s="58"/>
      <c r="HF456" s="58"/>
      <c r="HG456" s="58"/>
      <c r="HH456" s="58"/>
      <c r="HI456" s="58"/>
      <c r="HJ456" s="58"/>
      <c r="HK456" s="58"/>
      <c r="HL456" s="58"/>
      <c r="HM456" s="58"/>
      <c r="HN456" s="58"/>
      <c r="HO456" s="58"/>
      <c r="HP456" s="58"/>
      <c r="HQ456" s="58"/>
      <c r="HR456" s="58"/>
      <c r="HS456" s="58"/>
      <c r="HT456" s="58"/>
      <c r="HU456" s="58"/>
      <c r="HV456" s="58"/>
      <c r="HW456" s="58"/>
      <c r="HX456" s="58"/>
      <c r="HY456" s="58"/>
      <c r="HZ456" s="58"/>
      <c r="IA456" s="58"/>
      <c r="IB456" s="58"/>
      <c r="IC456" s="58"/>
      <c r="ID456" s="58"/>
      <c r="IE456" s="58"/>
      <c r="IF456" s="58"/>
      <c r="IG456" s="58"/>
      <c r="IH456" s="58"/>
      <c r="II456" s="58"/>
      <c r="IJ456" s="58"/>
      <c r="IK456" s="58"/>
      <c r="IL456" s="58"/>
      <c r="IM456" s="58"/>
      <c r="IN456" s="58"/>
      <c r="IO456" s="58"/>
      <c r="IP456" s="58"/>
      <c r="IQ456" s="58"/>
      <c r="IR456" s="58"/>
      <c r="IS456" s="58"/>
      <c r="IT456" s="58"/>
      <c r="IU456" s="58"/>
    </row>
    <row r="457" spans="1:255" s="840" customFormat="1">
      <c r="A457" s="78" t="s">
        <v>513</v>
      </c>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949"/>
      <c r="AB457" s="949"/>
      <c r="AC457" s="949"/>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c r="CS457" s="58"/>
      <c r="CT457" s="58"/>
      <c r="CU457" s="58"/>
      <c r="CV457" s="58"/>
      <c r="CW457" s="58"/>
      <c r="CX457" s="58"/>
      <c r="CY457" s="58"/>
      <c r="CZ457" s="58"/>
      <c r="DA457" s="58"/>
      <c r="DB457" s="58"/>
      <c r="DC457" s="58"/>
      <c r="DD457" s="58"/>
      <c r="DE457" s="58"/>
      <c r="DF457" s="58"/>
      <c r="DG457" s="58"/>
      <c r="DH457" s="58"/>
      <c r="DI457" s="58"/>
      <c r="DJ457" s="58"/>
      <c r="DK457" s="58"/>
      <c r="DL457" s="58"/>
      <c r="DM457" s="58"/>
      <c r="DN457" s="58"/>
      <c r="DO457" s="58"/>
      <c r="DP457" s="58"/>
      <c r="DQ457" s="58"/>
      <c r="DR457" s="58"/>
      <c r="DS457" s="58"/>
      <c r="DT457" s="58"/>
      <c r="DU457" s="58"/>
      <c r="DV457" s="58"/>
      <c r="DW457" s="58"/>
      <c r="DX457" s="58"/>
      <c r="DY457" s="58"/>
      <c r="DZ457" s="58"/>
      <c r="EA457" s="58"/>
      <c r="EB457" s="58"/>
      <c r="EC457" s="58"/>
      <c r="ED457" s="58"/>
      <c r="EE457" s="58"/>
      <c r="EF457" s="58"/>
      <c r="EG457" s="58"/>
      <c r="EH457" s="58"/>
      <c r="EI457" s="58"/>
      <c r="EJ457" s="58"/>
      <c r="EK457" s="58"/>
      <c r="EL457" s="58"/>
      <c r="EM457" s="58"/>
      <c r="EN457" s="58"/>
      <c r="EO457" s="58"/>
      <c r="EP457" s="58"/>
      <c r="EQ457" s="58"/>
      <c r="ER457" s="58"/>
      <c r="ES457" s="58"/>
      <c r="ET457" s="58"/>
      <c r="EU457" s="58"/>
      <c r="EV457" s="58"/>
      <c r="EW457" s="58"/>
      <c r="EX457" s="58"/>
      <c r="EY457" s="58"/>
      <c r="EZ457" s="58"/>
      <c r="FA457" s="58"/>
      <c r="FB457" s="58"/>
      <c r="FC457" s="58"/>
      <c r="FD457" s="58"/>
      <c r="FE457" s="58"/>
      <c r="FF457" s="58"/>
      <c r="FG457" s="58"/>
      <c r="FH457" s="58"/>
      <c r="FI457" s="58"/>
      <c r="FJ457" s="58"/>
      <c r="FK457" s="58"/>
      <c r="FL457" s="58"/>
      <c r="FM457" s="58"/>
      <c r="FN457" s="58"/>
      <c r="FO457" s="58"/>
      <c r="FP457" s="58"/>
      <c r="FQ457" s="58"/>
      <c r="FR457" s="58"/>
      <c r="FS457" s="58"/>
      <c r="FT457" s="58"/>
      <c r="FU457" s="58"/>
      <c r="FV457" s="58"/>
      <c r="FW457" s="58"/>
      <c r="FX457" s="58"/>
      <c r="FY457" s="58"/>
      <c r="FZ457" s="58"/>
      <c r="GA457" s="58"/>
      <c r="GB457" s="58"/>
      <c r="GC457" s="58"/>
      <c r="GD457" s="58"/>
      <c r="GE457" s="58"/>
      <c r="GF457" s="58"/>
      <c r="GG457" s="58"/>
      <c r="GH457" s="58"/>
      <c r="GI457" s="58"/>
      <c r="GJ457" s="58"/>
      <c r="GK457" s="58"/>
      <c r="GL457" s="58"/>
      <c r="GM457" s="58"/>
      <c r="GN457" s="58"/>
      <c r="GO457" s="58"/>
      <c r="GP457" s="58"/>
      <c r="GQ457" s="58"/>
      <c r="GR457" s="58"/>
      <c r="GS457" s="58"/>
      <c r="GT457" s="58"/>
      <c r="GU457" s="58"/>
      <c r="GV457" s="58"/>
      <c r="GW457" s="58"/>
      <c r="GX457" s="58"/>
      <c r="GY457" s="58"/>
      <c r="GZ457" s="58"/>
      <c r="HA457" s="58"/>
      <c r="HB457" s="58"/>
      <c r="HC457" s="58"/>
      <c r="HD457" s="58"/>
      <c r="HE457" s="58"/>
      <c r="HF457" s="58"/>
      <c r="HG457" s="58"/>
      <c r="HH457" s="58"/>
      <c r="HI457" s="58"/>
      <c r="HJ457" s="58"/>
      <c r="HK457" s="58"/>
      <c r="HL457" s="58"/>
      <c r="HM457" s="58"/>
      <c r="HN457" s="58"/>
      <c r="HO457" s="58"/>
      <c r="HP457" s="58"/>
      <c r="HQ457" s="58"/>
      <c r="HR457" s="58"/>
      <c r="HS457" s="58"/>
      <c r="HT457" s="58"/>
      <c r="HU457" s="58"/>
      <c r="HV457" s="58"/>
      <c r="HW457" s="58"/>
      <c r="HX457" s="58"/>
      <c r="HY457" s="58"/>
      <c r="HZ457" s="58"/>
      <c r="IA457" s="58"/>
      <c r="IB457" s="58"/>
      <c r="IC457" s="58"/>
      <c r="ID457" s="58"/>
      <c r="IE457" s="58"/>
      <c r="IF457" s="58"/>
      <c r="IG457" s="58"/>
      <c r="IH457" s="58"/>
      <c r="II457" s="58"/>
      <c r="IJ457" s="58"/>
      <c r="IK457" s="58"/>
      <c r="IL457" s="58"/>
      <c r="IM457" s="58"/>
      <c r="IN457" s="58"/>
      <c r="IO457" s="58"/>
      <c r="IP457" s="58"/>
      <c r="IQ457" s="58"/>
      <c r="IR457" s="58"/>
      <c r="IS457" s="58"/>
      <c r="IT457" s="58"/>
      <c r="IU457" s="58"/>
    </row>
    <row r="458" spans="1:255" s="840" customFormat="1">
      <c r="A458" s="78" t="s">
        <v>514</v>
      </c>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949"/>
      <c r="AB458" s="949"/>
      <c r="AC458" s="949"/>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c r="CS458" s="58"/>
      <c r="CT458" s="58"/>
      <c r="CU458" s="58"/>
      <c r="CV458" s="58"/>
      <c r="CW458" s="58"/>
      <c r="CX458" s="58"/>
      <c r="CY458" s="58"/>
      <c r="CZ458" s="58"/>
      <c r="DA458" s="58"/>
      <c r="DB458" s="58"/>
      <c r="DC458" s="58"/>
      <c r="DD458" s="58"/>
      <c r="DE458" s="58"/>
      <c r="DF458" s="58"/>
      <c r="DG458" s="58"/>
      <c r="DH458" s="58"/>
      <c r="DI458" s="58"/>
      <c r="DJ458" s="58"/>
      <c r="DK458" s="58"/>
      <c r="DL458" s="58"/>
      <c r="DM458" s="58"/>
      <c r="DN458" s="58"/>
      <c r="DO458" s="58"/>
      <c r="DP458" s="58"/>
      <c r="DQ458" s="58"/>
      <c r="DR458" s="58"/>
      <c r="DS458" s="58"/>
      <c r="DT458" s="58"/>
      <c r="DU458" s="58"/>
      <c r="DV458" s="58"/>
      <c r="DW458" s="58"/>
      <c r="DX458" s="58"/>
      <c r="DY458" s="58"/>
      <c r="DZ458" s="58"/>
      <c r="EA458" s="58"/>
      <c r="EB458" s="58"/>
      <c r="EC458" s="58"/>
      <c r="ED458" s="58"/>
      <c r="EE458" s="58"/>
      <c r="EF458" s="58"/>
      <c r="EG458" s="58"/>
      <c r="EH458" s="58"/>
      <c r="EI458" s="58"/>
      <c r="EJ458" s="58"/>
      <c r="EK458" s="58"/>
      <c r="EL458" s="58"/>
      <c r="EM458" s="58"/>
      <c r="EN458" s="58"/>
      <c r="EO458" s="58"/>
      <c r="EP458" s="58"/>
      <c r="EQ458" s="58"/>
      <c r="ER458" s="58"/>
      <c r="ES458" s="58"/>
      <c r="ET458" s="58"/>
      <c r="EU458" s="58"/>
      <c r="EV458" s="58"/>
      <c r="EW458" s="58"/>
      <c r="EX458" s="58"/>
      <c r="EY458" s="58"/>
      <c r="EZ458" s="58"/>
      <c r="FA458" s="58"/>
      <c r="FB458" s="58"/>
      <c r="FC458" s="58"/>
      <c r="FD458" s="58"/>
      <c r="FE458" s="58"/>
      <c r="FF458" s="58"/>
      <c r="FG458" s="58"/>
      <c r="FH458" s="58"/>
      <c r="FI458" s="58"/>
      <c r="FJ458" s="58"/>
      <c r="FK458" s="58"/>
      <c r="FL458" s="58"/>
      <c r="FM458" s="58"/>
      <c r="FN458" s="58"/>
      <c r="FO458" s="58"/>
      <c r="FP458" s="58"/>
      <c r="FQ458" s="58"/>
      <c r="FR458" s="58"/>
      <c r="FS458" s="58"/>
      <c r="FT458" s="58"/>
      <c r="FU458" s="58"/>
      <c r="FV458" s="58"/>
      <c r="FW458" s="58"/>
      <c r="FX458" s="58"/>
      <c r="FY458" s="58"/>
      <c r="FZ458" s="58"/>
      <c r="GA458" s="58"/>
      <c r="GB458" s="58"/>
      <c r="GC458" s="58"/>
      <c r="GD458" s="58"/>
      <c r="GE458" s="58"/>
      <c r="GF458" s="58"/>
      <c r="GG458" s="58"/>
      <c r="GH458" s="58"/>
      <c r="GI458" s="58"/>
      <c r="GJ458" s="58"/>
      <c r="GK458" s="58"/>
      <c r="GL458" s="58"/>
      <c r="GM458" s="58"/>
      <c r="GN458" s="58"/>
      <c r="GO458" s="58"/>
      <c r="GP458" s="58"/>
      <c r="GQ458" s="58"/>
      <c r="GR458" s="58"/>
      <c r="GS458" s="58"/>
      <c r="GT458" s="58"/>
      <c r="GU458" s="58"/>
      <c r="GV458" s="58"/>
      <c r="GW458" s="58"/>
      <c r="GX458" s="58"/>
      <c r="GY458" s="58"/>
      <c r="GZ458" s="58"/>
      <c r="HA458" s="58"/>
      <c r="HB458" s="58"/>
      <c r="HC458" s="58"/>
      <c r="HD458" s="58"/>
      <c r="HE458" s="58"/>
      <c r="HF458" s="58"/>
      <c r="HG458" s="58"/>
      <c r="HH458" s="58"/>
      <c r="HI458" s="58"/>
      <c r="HJ458" s="58"/>
      <c r="HK458" s="58"/>
      <c r="HL458" s="58"/>
      <c r="HM458" s="58"/>
      <c r="HN458" s="58"/>
      <c r="HO458" s="58"/>
      <c r="HP458" s="58"/>
      <c r="HQ458" s="58"/>
      <c r="HR458" s="58"/>
      <c r="HS458" s="58"/>
      <c r="HT458" s="58"/>
      <c r="HU458" s="58"/>
      <c r="HV458" s="58"/>
      <c r="HW458" s="58"/>
      <c r="HX458" s="58"/>
      <c r="HY458" s="58"/>
      <c r="HZ458" s="58"/>
      <c r="IA458" s="58"/>
      <c r="IB458" s="58"/>
      <c r="IC458" s="58"/>
      <c r="ID458" s="58"/>
      <c r="IE458" s="58"/>
      <c r="IF458" s="58"/>
      <c r="IG458" s="58"/>
      <c r="IH458" s="58"/>
      <c r="II458" s="58"/>
      <c r="IJ458" s="58"/>
      <c r="IK458" s="58"/>
      <c r="IL458" s="58"/>
      <c r="IM458" s="58"/>
      <c r="IN458" s="58"/>
      <c r="IO458" s="58"/>
      <c r="IP458" s="58"/>
      <c r="IQ458" s="58"/>
      <c r="IR458" s="58"/>
      <c r="IS458" s="58"/>
      <c r="IT458" s="58"/>
      <c r="IU458" s="58"/>
    </row>
    <row r="459" spans="1:255" s="840" customFormat="1">
      <c r="A459" s="78" t="s">
        <v>515</v>
      </c>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949"/>
      <c r="AB459" s="949"/>
      <c r="AC459" s="949"/>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c r="CS459" s="58"/>
      <c r="CT459" s="58"/>
      <c r="CU459" s="58"/>
      <c r="CV459" s="58"/>
      <c r="CW459" s="58"/>
      <c r="CX459" s="58"/>
      <c r="CY459" s="58"/>
      <c r="CZ459" s="58"/>
      <c r="DA459" s="58"/>
      <c r="DB459" s="58"/>
      <c r="DC459" s="58"/>
      <c r="DD459" s="58"/>
      <c r="DE459" s="58"/>
      <c r="DF459" s="58"/>
      <c r="DG459" s="58"/>
      <c r="DH459" s="58"/>
      <c r="DI459" s="58"/>
      <c r="DJ459" s="58"/>
      <c r="DK459" s="58"/>
      <c r="DL459" s="58"/>
      <c r="DM459" s="58"/>
      <c r="DN459" s="58"/>
      <c r="DO459" s="58"/>
      <c r="DP459" s="58"/>
      <c r="DQ459" s="58"/>
      <c r="DR459" s="58"/>
      <c r="DS459" s="58"/>
      <c r="DT459" s="58"/>
      <c r="DU459" s="58"/>
      <c r="DV459" s="58"/>
      <c r="DW459" s="58"/>
      <c r="DX459" s="58"/>
      <c r="DY459" s="58"/>
      <c r="DZ459" s="58"/>
      <c r="EA459" s="58"/>
      <c r="EB459" s="58"/>
      <c r="EC459" s="58"/>
      <c r="ED459" s="58"/>
      <c r="EE459" s="58"/>
      <c r="EF459" s="58"/>
      <c r="EG459" s="58"/>
      <c r="EH459" s="58"/>
      <c r="EI459" s="58"/>
      <c r="EJ459" s="58"/>
      <c r="EK459" s="58"/>
      <c r="EL459" s="58"/>
      <c r="EM459" s="58"/>
      <c r="EN459" s="58"/>
      <c r="EO459" s="58"/>
      <c r="EP459" s="58"/>
      <c r="EQ459" s="58"/>
      <c r="ER459" s="58"/>
      <c r="ES459" s="58"/>
      <c r="ET459" s="58"/>
      <c r="EU459" s="58"/>
      <c r="EV459" s="58"/>
      <c r="EW459" s="58"/>
      <c r="EX459" s="58"/>
      <c r="EY459" s="58"/>
      <c r="EZ459" s="58"/>
      <c r="FA459" s="58"/>
      <c r="FB459" s="58"/>
      <c r="FC459" s="58"/>
      <c r="FD459" s="58"/>
      <c r="FE459" s="58"/>
      <c r="FF459" s="58"/>
      <c r="FG459" s="58"/>
      <c r="FH459" s="58"/>
      <c r="FI459" s="58"/>
      <c r="FJ459" s="58"/>
      <c r="FK459" s="58"/>
      <c r="FL459" s="58"/>
      <c r="FM459" s="58"/>
      <c r="FN459" s="58"/>
      <c r="FO459" s="58"/>
      <c r="FP459" s="58"/>
      <c r="FQ459" s="58"/>
      <c r="FR459" s="58"/>
      <c r="FS459" s="58"/>
      <c r="FT459" s="58"/>
      <c r="FU459" s="58"/>
      <c r="FV459" s="58"/>
      <c r="FW459" s="58"/>
      <c r="FX459" s="58"/>
      <c r="FY459" s="58"/>
      <c r="FZ459" s="58"/>
      <c r="GA459" s="58"/>
      <c r="GB459" s="58"/>
      <c r="GC459" s="58"/>
      <c r="GD459" s="58"/>
      <c r="GE459" s="58"/>
      <c r="GF459" s="58"/>
      <c r="GG459" s="58"/>
      <c r="GH459" s="58"/>
      <c r="GI459" s="58"/>
      <c r="GJ459" s="58"/>
      <c r="GK459" s="58"/>
      <c r="GL459" s="58"/>
      <c r="GM459" s="58"/>
      <c r="GN459" s="58"/>
      <c r="GO459" s="58"/>
      <c r="GP459" s="58"/>
      <c r="GQ459" s="58"/>
      <c r="GR459" s="58"/>
      <c r="GS459" s="58"/>
      <c r="GT459" s="58"/>
      <c r="GU459" s="58"/>
      <c r="GV459" s="58"/>
      <c r="GW459" s="58"/>
      <c r="GX459" s="58"/>
      <c r="GY459" s="58"/>
      <c r="GZ459" s="58"/>
      <c r="HA459" s="58"/>
      <c r="HB459" s="58"/>
      <c r="HC459" s="58"/>
      <c r="HD459" s="58"/>
      <c r="HE459" s="58"/>
      <c r="HF459" s="58"/>
      <c r="HG459" s="58"/>
      <c r="HH459" s="58"/>
      <c r="HI459" s="58"/>
      <c r="HJ459" s="58"/>
      <c r="HK459" s="58"/>
      <c r="HL459" s="58"/>
      <c r="HM459" s="58"/>
      <c r="HN459" s="58"/>
      <c r="HO459" s="58"/>
      <c r="HP459" s="58"/>
      <c r="HQ459" s="58"/>
      <c r="HR459" s="58"/>
      <c r="HS459" s="58"/>
      <c r="HT459" s="58"/>
      <c r="HU459" s="58"/>
      <c r="HV459" s="58"/>
      <c r="HW459" s="58"/>
      <c r="HX459" s="58"/>
      <c r="HY459" s="58"/>
      <c r="HZ459" s="58"/>
      <c r="IA459" s="58"/>
      <c r="IB459" s="58"/>
      <c r="IC459" s="58"/>
      <c r="ID459" s="58"/>
      <c r="IE459" s="58"/>
      <c r="IF459" s="58"/>
      <c r="IG459" s="58"/>
      <c r="IH459" s="58"/>
      <c r="II459" s="58"/>
      <c r="IJ459" s="58"/>
      <c r="IK459" s="58"/>
      <c r="IL459" s="58"/>
      <c r="IM459" s="58"/>
      <c r="IN459" s="58"/>
      <c r="IO459" s="58"/>
      <c r="IP459" s="58"/>
      <c r="IQ459" s="58"/>
      <c r="IR459" s="58"/>
      <c r="IS459" s="58"/>
      <c r="IT459" s="58"/>
      <c r="IU459" s="58"/>
    </row>
    <row r="460" spans="1:255" s="840" customFormat="1">
      <c r="A460" s="78" t="s">
        <v>516</v>
      </c>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949"/>
      <c r="AB460" s="949"/>
      <c r="AC460" s="949"/>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58"/>
      <c r="CS460" s="58"/>
      <c r="CT460" s="58"/>
      <c r="CU460" s="58"/>
      <c r="CV460" s="58"/>
      <c r="CW460" s="58"/>
      <c r="CX460" s="58"/>
      <c r="CY460" s="58"/>
      <c r="CZ460" s="58"/>
      <c r="DA460" s="58"/>
      <c r="DB460" s="58"/>
      <c r="DC460" s="58"/>
      <c r="DD460" s="58"/>
      <c r="DE460" s="58"/>
      <c r="DF460" s="58"/>
      <c r="DG460" s="58"/>
      <c r="DH460" s="58"/>
      <c r="DI460" s="58"/>
      <c r="DJ460" s="58"/>
      <c r="DK460" s="58"/>
      <c r="DL460" s="58"/>
      <c r="DM460" s="58"/>
      <c r="DN460" s="58"/>
      <c r="DO460" s="58"/>
      <c r="DP460" s="58"/>
      <c r="DQ460" s="58"/>
      <c r="DR460" s="58"/>
      <c r="DS460" s="58"/>
      <c r="DT460" s="58"/>
      <c r="DU460" s="58"/>
      <c r="DV460" s="58"/>
      <c r="DW460" s="58"/>
      <c r="DX460" s="58"/>
      <c r="DY460" s="58"/>
      <c r="DZ460" s="58"/>
      <c r="EA460" s="58"/>
      <c r="EB460" s="58"/>
      <c r="EC460" s="58"/>
      <c r="ED460" s="58"/>
      <c r="EE460" s="58"/>
      <c r="EF460" s="58"/>
      <c r="EG460" s="58"/>
      <c r="EH460" s="58"/>
      <c r="EI460" s="58"/>
      <c r="EJ460" s="58"/>
      <c r="EK460" s="58"/>
      <c r="EL460" s="58"/>
      <c r="EM460" s="58"/>
      <c r="EN460" s="58"/>
      <c r="EO460" s="58"/>
      <c r="EP460" s="58"/>
      <c r="EQ460" s="58"/>
      <c r="ER460" s="58"/>
      <c r="ES460" s="58"/>
      <c r="ET460" s="58"/>
      <c r="EU460" s="58"/>
      <c r="EV460" s="58"/>
      <c r="EW460" s="58"/>
      <c r="EX460" s="58"/>
      <c r="EY460" s="58"/>
      <c r="EZ460" s="58"/>
      <c r="FA460" s="58"/>
      <c r="FB460" s="58"/>
      <c r="FC460" s="58"/>
      <c r="FD460" s="58"/>
      <c r="FE460" s="58"/>
      <c r="FF460" s="58"/>
      <c r="FG460" s="58"/>
      <c r="FH460" s="58"/>
      <c r="FI460" s="58"/>
      <c r="FJ460" s="58"/>
      <c r="FK460" s="58"/>
      <c r="FL460" s="58"/>
      <c r="FM460" s="58"/>
      <c r="FN460" s="58"/>
      <c r="FO460" s="58"/>
      <c r="FP460" s="58"/>
      <c r="FQ460" s="58"/>
      <c r="FR460" s="58"/>
      <c r="FS460" s="58"/>
      <c r="FT460" s="58"/>
      <c r="FU460" s="58"/>
      <c r="FV460" s="58"/>
      <c r="FW460" s="58"/>
      <c r="FX460" s="58"/>
      <c r="FY460" s="58"/>
      <c r="FZ460" s="58"/>
      <c r="GA460" s="58"/>
      <c r="GB460" s="58"/>
      <c r="GC460" s="58"/>
      <c r="GD460" s="58"/>
      <c r="GE460" s="58"/>
      <c r="GF460" s="58"/>
      <c r="GG460" s="58"/>
      <c r="GH460" s="58"/>
      <c r="GI460" s="58"/>
      <c r="GJ460" s="58"/>
      <c r="GK460" s="58"/>
      <c r="GL460" s="58"/>
      <c r="GM460" s="58"/>
      <c r="GN460" s="58"/>
      <c r="GO460" s="58"/>
      <c r="GP460" s="58"/>
      <c r="GQ460" s="58"/>
      <c r="GR460" s="58"/>
      <c r="GS460" s="58"/>
      <c r="GT460" s="58"/>
      <c r="GU460" s="58"/>
      <c r="GV460" s="58"/>
      <c r="GW460" s="58"/>
      <c r="GX460" s="58"/>
      <c r="GY460" s="58"/>
      <c r="GZ460" s="58"/>
      <c r="HA460" s="58"/>
      <c r="HB460" s="58"/>
      <c r="HC460" s="58"/>
      <c r="HD460" s="58"/>
      <c r="HE460" s="58"/>
      <c r="HF460" s="58"/>
      <c r="HG460" s="58"/>
      <c r="HH460" s="58"/>
      <c r="HI460" s="58"/>
      <c r="HJ460" s="58"/>
      <c r="HK460" s="58"/>
      <c r="HL460" s="58"/>
      <c r="HM460" s="58"/>
      <c r="HN460" s="58"/>
      <c r="HO460" s="58"/>
      <c r="HP460" s="58"/>
      <c r="HQ460" s="58"/>
      <c r="HR460" s="58"/>
      <c r="HS460" s="58"/>
      <c r="HT460" s="58"/>
      <c r="HU460" s="58"/>
      <c r="HV460" s="58"/>
      <c r="HW460" s="58"/>
      <c r="HX460" s="58"/>
      <c r="HY460" s="58"/>
      <c r="HZ460" s="58"/>
      <c r="IA460" s="58"/>
      <c r="IB460" s="58"/>
      <c r="IC460" s="58"/>
      <c r="ID460" s="58"/>
      <c r="IE460" s="58"/>
      <c r="IF460" s="58"/>
      <c r="IG460" s="58"/>
      <c r="IH460" s="58"/>
      <c r="II460" s="58"/>
      <c r="IJ460" s="58"/>
      <c r="IK460" s="58"/>
      <c r="IL460" s="58"/>
      <c r="IM460" s="58"/>
      <c r="IN460" s="58"/>
      <c r="IO460" s="58"/>
      <c r="IP460" s="58"/>
      <c r="IQ460" s="58"/>
      <c r="IR460" s="58"/>
      <c r="IS460" s="58"/>
      <c r="IT460" s="58"/>
      <c r="IU460" s="58"/>
    </row>
    <row r="461" spans="1:255" s="840" customFormat="1">
      <c r="A461" s="78" t="s">
        <v>517</v>
      </c>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949"/>
      <c r="AB461" s="949"/>
      <c r="AC461" s="949"/>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c r="EK461" s="58"/>
      <c r="EL461" s="58"/>
      <c r="EM461" s="58"/>
      <c r="EN461" s="58"/>
      <c r="EO461" s="58"/>
      <c r="EP461" s="58"/>
      <c r="EQ461" s="58"/>
      <c r="ER461" s="58"/>
      <c r="ES461" s="58"/>
      <c r="ET461" s="58"/>
      <c r="EU461" s="58"/>
      <c r="EV461" s="58"/>
      <c r="EW461" s="58"/>
      <c r="EX461" s="58"/>
      <c r="EY461" s="58"/>
      <c r="EZ461" s="58"/>
      <c r="FA461" s="58"/>
      <c r="FB461" s="58"/>
      <c r="FC461" s="58"/>
      <c r="FD461" s="58"/>
      <c r="FE461" s="58"/>
      <c r="FF461" s="58"/>
      <c r="FG461" s="58"/>
      <c r="FH461" s="58"/>
      <c r="FI461" s="58"/>
      <c r="FJ461" s="58"/>
      <c r="FK461" s="58"/>
      <c r="FL461" s="58"/>
      <c r="FM461" s="58"/>
      <c r="FN461" s="58"/>
      <c r="FO461" s="58"/>
      <c r="FP461" s="58"/>
      <c r="FQ461" s="58"/>
      <c r="FR461" s="58"/>
      <c r="FS461" s="58"/>
      <c r="FT461" s="58"/>
      <c r="FU461" s="58"/>
      <c r="FV461" s="58"/>
      <c r="FW461" s="58"/>
      <c r="FX461" s="58"/>
      <c r="FY461" s="58"/>
      <c r="FZ461" s="58"/>
      <c r="GA461" s="58"/>
      <c r="GB461" s="58"/>
      <c r="GC461" s="58"/>
      <c r="GD461" s="58"/>
      <c r="GE461" s="58"/>
      <c r="GF461" s="58"/>
      <c r="GG461" s="58"/>
      <c r="GH461" s="58"/>
      <c r="GI461" s="58"/>
      <c r="GJ461" s="58"/>
      <c r="GK461" s="58"/>
      <c r="GL461" s="58"/>
      <c r="GM461" s="58"/>
      <c r="GN461" s="58"/>
      <c r="GO461" s="58"/>
      <c r="GP461" s="58"/>
      <c r="GQ461" s="58"/>
      <c r="GR461" s="58"/>
      <c r="GS461" s="58"/>
      <c r="GT461" s="58"/>
      <c r="GU461" s="58"/>
      <c r="GV461" s="58"/>
      <c r="GW461" s="58"/>
      <c r="GX461" s="58"/>
      <c r="GY461" s="58"/>
      <c r="GZ461" s="58"/>
      <c r="HA461" s="58"/>
      <c r="HB461" s="58"/>
      <c r="HC461" s="58"/>
      <c r="HD461" s="58"/>
      <c r="HE461" s="58"/>
      <c r="HF461" s="58"/>
      <c r="HG461" s="58"/>
      <c r="HH461" s="58"/>
      <c r="HI461" s="58"/>
      <c r="HJ461" s="58"/>
      <c r="HK461" s="58"/>
      <c r="HL461" s="58"/>
      <c r="HM461" s="58"/>
      <c r="HN461" s="58"/>
      <c r="HO461" s="58"/>
      <c r="HP461" s="58"/>
      <c r="HQ461" s="58"/>
      <c r="HR461" s="58"/>
      <c r="HS461" s="58"/>
      <c r="HT461" s="58"/>
      <c r="HU461" s="58"/>
      <c r="HV461" s="58"/>
      <c r="HW461" s="58"/>
      <c r="HX461" s="58"/>
      <c r="HY461" s="58"/>
      <c r="HZ461" s="58"/>
      <c r="IA461" s="58"/>
      <c r="IB461" s="58"/>
      <c r="IC461" s="58"/>
      <c r="ID461" s="58"/>
      <c r="IE461" s="58"/>
      <c r="IF461" s="58"/>
      <c r="IG461" s="58"/>
      <c r="IH461" s="58"/>
      <c r="II461" s="58"/>
      <c r="IJ461" s="58"/>
      <c r="IK461" s="58"/>
      <c r="IL461" s="58"/>
      <c r="IM461" s="58"/>
      <c r="IN461" s="58"/>
      <c r="IO461" s="58"/>
      <c r="IP461" s="58"/>
      <c r="IQ461" s="58"/>
      <c r="IR461" s="58"/>
      <c r="IS461" s="58"/>
      <c r="IT461" s="58"/>
      <c r="IU461" s="58"/>
    </row>
    <row r="462" spans="1:255" s="840" customFormat="1">
      <c r="A462" s="78" t="s">
        <v>518</v>
      </c>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949"/>
      <c r="AB462" s="949"/>
      <c r="AC462" s="949"/>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c r="CS462" s="58"/>
      <c r="CT462" s="58"/>
      <c r="CU462" s="58"/>
      <c r="CV462" s="58"/>
      <c r="CW462" s="58"/>
      <c r="CX462" s="58"/>
      <c r="CY462" s="58"/>
      <c r="CZ462" s="58"/>
      <c r="DA462" s="58"/>
      <c r="DB462" s="58"/>
      <c r="DC462" s="58"/>
      <c r="DD462" s="58"/>
      <c r="DE462" s="58"/>
      <c r="DF462" s="58"/>
      <c r="DG462" s="58"/>
      <c r="DH462" s="58"/>
      <c r="DI462" s="58"/>
      <c r="DJ462" s="58"/>
      <c r="DK462" s="58"/>
      <c r="DL462" s="58"/>
      <c r="DM462" s="58"/>
      <c r="DN462" s="58"/>
      <c r="DO462" s="58"/>
      <c r="DP462" s="58"/>
      <c r="DQ462" s="58"/>
      <c r="DR462" s="58"/>
      <c r="DS462" s="58"/>
      <c r="DT462" s="58"/>
      <c r="DU462" s="58"/>
      <c r="DV462" s="58"/>
      <c r="DW462" s="58"/>
      <c r="DX462" s="58"/>
      <c r="DY462" s="58"/>
      <c r="DZ462" s="58"/>
      <c r="EA462" s="58"/>
      <c r="EB462" s="58"/>
      <c r="EC462" s="58"/>
      <c r="ED462" s="58"/>
      <c r="EE462" s="58"/>
      <c r="EF462" s="58"/>
      <c r="EG462" s="58"/>
      <c r="EH462" s="58"/>
      <c r="EI462" s="58"/>
      <c r="EJ462" s="58"/>
      <c r="EK462" s="58"/>
      <c r="EL462" s="58"/>
      <c r="EM462" s="58"/>
      <c r="EN462" s="58"/>
      <c r="EO462" s="58"/>
      <c r="EP462" s="58"/>
      <c r="EQ462" s="58"/>
      <c r="ER462" s="58"/>
      <c r="ES462" s="58"/>
      <c r="ET462" s="58"/>
      <c r="EU462" s="58"/>
      <c r="EV462" s="58"/>
      <c r="EW462" s="58"/>
      <c r="EX462" s="58"/>
      <c r="EY462" s="58"/>
      <c r="EZ462" s="58"/>
      <c r="FA462" s="58"/>
      <c r="FB462" s="58"/>
      <c r="FC462" s="58"/>
      <c r="FD462" s="58"/>
      <c r="FE462" s="58"/>
      <c r="FF462" s="58"/>
      <c r="FG462" s="58"/>
      <c r="FH462" s="58"/>
      <c r="FI462" s="58"/>
      <c r="FJ462" s="58"/>
      <c r="FK462" s="58"/>
      <c r="FL462" s="58"/>
      <c r="FM462" s="58"/>
      <c r="FN462" s="58"/>
      <c r="FO462" s="58"/>
      <c r="FP462" s="58"/>
      <c r="FQ462" s="58"/>
      <c r="FR462" s="58"/>
      <c r="FS462" s="58"/>
      <c r="FT462" s="58"/>
      <c r="FU462" s="58"/>
      <c r="FV462" s="58"/>
      <c r="FW462" s="58"/>
      <c r="FX462" s="58"/>
      <c r="FY462" s="58"/>
      <c r="FZ462" s="58"/>
      <c r="GA462" s="58"/>
      <c r="GB462" s="58"/>
      <c r="GC462" s="58"/>
      <c r="GD462" s="58"/>
      <c r="GE462" s="58"/>
      <c r="GF462" s="58"/>
      <c r="GG462" s="58"/>
      <c r="GH462" s="58"/>
      <c r="GI462" s="58"/>
      <c r="GJ462" s="58"/>
      <c r="GK462" s="58"/>
      <c r="GL462" s="58"/>
      <c r="GM462" s="58"/>
      <c r="GN462" s="58"/>
      <c r="GO462" s="58"/>
      <c r="GP462" s="58"/>
      <c r="GQ462" s="58"/>
      <c r="GR462" s="58"/>
      <c r="GS462" s="58"/>
      <c r="GT462" s="58"/>
      <c r="GU462" s="58"/>
      <c r="GV462" s="58"/>
      <c r="GW462" s="58"/>
      <c r="GX462" s="58"/>
      <c r="GY462" s="58"/>
      <c r="GZ462" s="58"/>
      <c r="HA462" s="58"/>
      <c r="HB462" s="58"/>
      <c r="HC462" s="58"/>
      <c r="HD462" s="58"/>
      <c r="HE462" s="58"/>
      <c r="HF462" s="58"/>
      <c r="HG462" s="58"/>
      <c r="HH462" s="58"/>
      <c r="HI462" s="58"/>
      <c r="HJ462" s="58"/>
      <c r="HK462" s="58"/>
      <c r="HL462" s="58"/>
      <c r="HM462" s="58"/>
      <c r="HN462" s="58"/>
      <c r="HO462" s="58"/>
      <c r="HP462" s="58"/>
      <c r="HQ462" s="58"/>
      <c r="HR462" s="58"/>
      <c r="HS462" s="58"/>
      <c r="HT462" s="58"/>
      <c r="HU462" s="58"/>
      <c r="HV462" s="58"/>
      <c r="HW462" s="58"/>
      <c r="HX462" s="58"/>
      <c r="HY462" s="58"/>
      <c r="HZ462" s="58"/>
      <c r="IA462" s="58"/>
      <c r="IB462" s="58"/>
      <c r="IC462" s="58"/>
      <c r="ID462" s="58"/>
      <c r="IE462" s="58"/>
      <c r="IF462" s="58"/>
      <c r="IG462" s="58"/>
      <c r="IH462" s="58"/>
      <c r="II462" s="58"/>
      <c r="IJ462" s="58"/>
      <c r="IK462" s="58"/>
      <c r="IL462" s="58"/>
      <c r="IM462" s="58"/>
      <c r="IN462" s="58"/>
      <c r="IO462" s="58"/>
      <c r="IP462" s="58"/>
      <c r="IQ462" s="58"/>
      <c r="IR462" s="58"/>
      <c r="IS462" s="58"/>
      <c r="IT462" s="58"/>
      <c r="IU462" s="58"/>
    </row>
    <row r="463" spans="1:255" s="840" customFormat="1">
      <c r="A463" s="78" t="s">
        <v>519</v>
      </c>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949"/>
      <c r="AB463" s="949"/>
      <c r="AC463" s="949"/>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58"/>
      <c r="CS463" s="58"/>
      <c r="CT463" s="58"/>
      <c r="CU463" s="58"/>
      <c r="CV463" s="58"/>
      <c r="CW463" s="58"/>
      <c r="CX463" s="58"/>
      <c r="CY463" s="58"/>
      <c r="CZ463" s="58"/>
      <c r="DA463" s="58"/>
      <c r="DB463" s="58"/>
      <c r="DC463" s="58"/>
      <c r="DD463" s="58"/>
      <c r="DE463" s="58"/>
      <c r="DF463" s="58"/>
      <c r="DG463" s="58"/>
      <c r="DH463" s="58"/>
      <c r="DI463" s="58"/>
      <c r="DJ463" s="58"/>
      <c r="DK463" s="58"/>
      <c r="DL463" s="58"/>
      <c r="DM463" s="58"/>
      <c r="DN463" s="58"/>
      <c r="DO463" s="58"/>
      <c r="DP463" s="58"/>
      <c r="DQ463" s="58"/>
      <c r="DR463" s="58"/>
      <c r="DS463" s="58"/>
      <c r="DT463" s="58"/>
      <c r="DU463" s="58"/>
      <c r="DV463" s="58"/>
      <c r="DW463" s="58"/>
      <c r="DX463" s="58"/>
      <c r="DY463" s="58"/>
      <c r="DZ463" s="58"/>
      <c r="EA463" s="58"/>
      <c r="EB463" s="58"/>
      <c r="EC463" s="58"/>
      <c r="ED463" s="58"/>
      <c r="EE463" s="58"/>
      <c r="EF463" s="58"/>
      <c r="EG463" s="58"/>
      <c r="EH463" s="58"/>
      <c r="EI463" s="58"/>
      <c r="EJ463" s="58"/>
      <c r="EK463" s="58"/>
      <c r="EL463" s="58"/>
      <c r="EM463" s="58"/>
      <c r="EN463" s="58"/>
      <c r="EO463" s="58"/>
      <c r="EP463" s="58"/>
      <c r="EQ463" s="58"/>
      <c r="ER463" s="58"/>
      <c r="ES463" s="58"/>
      <c r="ET463" s="58"/>
      <c r="EU463" s="58"/>
      <c r="EV463" s="58"/>
      <c r="EW463" s="58"/>
      <c r="EX463" s="58"/>
      <c r="EY463" s="58"/>
      <c r="EZ463" s="58"/>
      <c r="FA463" s="58"/>
      <c r="FB463" s="58"/>
      <c r="FC463" s="58"/>
      <c r="FD463" s="58"/>
      <c r="FE463" s="58"/>
      <c r="FF463" s="58"/>
      <c r="FG463" s="58"/>
      <c r="FH463" s="58"/>
      <c r="FI463" s="58"/>
      <c r="FJ463" s="58"/>
      <c r="FK463" s="58"/>
      <c r="FL463" s="58"/>
      <c r="FM463" s="58"/>
      <c r="FN463" s="58"/>
      <c r="FO463" s="58"/>
      <c r="FP463" s="58"/>
      <c r="FQ463" s="58"/>
      <c r="FR463" s="58"/>
      <c r="FS463" s="58"/>
      <c r="FT463" s="58"/>
      <c r="FU463" s="58"/>
      <c r="FV463" s="58"/>
      <c r="FW463" s="58"/>
      <c r="FX463" s="58"/>
      <c r="FY463" s="58"/>
      <c r="FZ463" s="58"/>
      <c r="GA463" s="58"/>
      <c r="GB463" s="58"/>
      <c r="GC463" s="58"/>
      <c r="GD463" s="58"/>
      <c r="GE463" s="58"/>
      <c r="GF463" s="58"/>
      <c r="GG463" s="58"/>
      <c r="GH463" s="58"/>
      <c r="GI463" s="58"/>
      <c r="GJ463" s="58"/>
      <c r="GK463" s="58"/>
      <c r="GL463" s="58"/>
      <c r="GM463" s="58"/>
      <c r="GN463" s="58"/>
      <c r="GO463" s="58"/>
      <c r="GP463" s="58"/>
      <c r="GQ463" s="58"/>
      <c r="GR463" s="58"/>
      <c r="GS463" s="58"/>
      <c r="GT463" s="58"/>
      <c r="GU463" s="58"/>
      <c r="GV463" s="58"/>
      <c r="GW463" s="58"/>
      <c r="GX463" s="58"/>
      <c r="GY463" s="58"/>
      <c r="GZ463" s="58"/>
      <c r="HA463" s="58"/>
      <c r="HB463" s="58"/>
      <c r="HC463" s="58"/>
      <c r="HD463" s="58"/>
      <c r="HE463" s="58"/>
      <c r="HF463" s="58"/>
      <c r="HG463" s="58"/>
      <c r="HH463" s="58"/>
      <c r="HI463" s="58"/>
      <c r="HJ463" s="58"/>
      <c r="HK463" s="58"/>
      <c r="HL463" s="58"/>
      <c r="HM463" s="58"/>
      <c r="HN463" s="58"/>
      <c r="HO463" s="58"/>
      <c r="HP463" s="58"/>
      <c r="HQ463" s="58"/>
      <c r="HR463" s="58"/>
      <c r="HS463" s="58"/>
      <c r="HT463" s="58"/>
      <c r="HU463" s="58"/>
      <c r="HV463" s="58"/>
      <c r="HW463" s="58"/>
      <c r="HX463" s="58"/>
      <c r="HY463" s="58"/>
      <c r="HZ463" s="58"/>
      <c r="IA463" s="58"/>
      <c r="IB463" s="58"/>
      <c r="IC463" s="58"/>
      <c r="ID463" s="58"/>
      <c r="IE463" s="58"/>
      <c r="IF463" s="58"/>
      <c r="IG463" s="58"/>
      <c r="IH463" s="58"/>
      <c r="II463" s="58"/>
      <c r="IJ463" s="58"/>
      <c r="IK463" s="58"/>
      <c r="IL463" s="58"/>
      <c r="IM463" s="58"/>
      <c r="IN463" s="58"/>
      <c r="IO463" s="58"/>
      <c r="IP463" s="58"/>
      <c r="IQ463" s="58"/>
      <c r="IR463" s="58"/>
      <c r="IS463" s="58"/>
      <c r="IT463" s="58"/>
      <c r="IU463" s="58"/>
    </row>
    <row r="464" spans="1:255" s="840" customFormat="1">
      <c r="A464" s="78" t="s">
        <v>520</v>
      </c>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949"/>
      <c r="AB464" s="949"/>
      <c r="AC464" s="949"/>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58"/>
      <c r="CS464" s="58"/>
      <c r="CT464" s="58"/>
      <c r="CU464" s="58"/>
      <c r="CV464" s="58"/>
      <c r="CW464" s="58"/>
      <c r="CX464" s="58"/>
      <c r="CY464" s="58"/>
      <c r="CZ464" s="58"/>
      <c r="DA464" s="58"/>
      <c r="DB464" s="58"/>
      <c r="DC464" s="58"/>
      <c r="DD464" s="58"/>
      <c r="DE464" s="58"/>
      <c r="DF464" s="58"/>
      <c r="DG464" s="58"/>
      <c r="DH464" s="58"/>
      <c r="DI464" s="58"/>
      <c r="DJ464" s="58"/>
      <c r="DK464" s="58"/>
      <c r="DL464" s="58"/>
      <c r="DM464" s="58"/>
      <c r="DN464" s="58"/>
      <c r="DO464" s="58"/>
      <c r="DP464" s="58"/>
      <c r="DQ464" s="58"/>
      <c r="DR464" s="58"/>
      <c r="DS464" s="58"/>
      <c r="DT464" s="58"/>
      <c r="DU464" s="58"/>
      <c r="DV464" s="58"/>
      <c r="DW464" s="58"/>
      <c r="DX464" s="58"/>
      <c r="DY464" s="58"/>
      <c r="DZ464" s="58"/>
      <c r="EA464" s="58"/>
      <c r="EB464" s="58"/>
      <c r="EC464" s="58"/>
      <c r="ED464" s="58"/>
      <c r="EE464" s="58"/>
      <c r="EF464" s="58"/>
      <c r="EG464" s="58"/>
      <c r="EH464" s="58"/>
      <c r="EI464" s="58"/>
      <c r="EJ464" s="58"/>
      <c r="EK464" s="58"/>
      <c r="EL464" s="58"/>
      <c r="EM464" s="58"/>
      <c r="EN464" s="58"/>
      <c r="EO464" s="58"/>
      <c r="EP464" s="58"/>
      <c r="EQ464" s="58"/>
      <c r="ER464" s="58"/>
      <c r="ES464" s="58"/>
      <c r="ET464" s="58"/>
      <c r="EU464" s="58"/>
      <c r="EV464" s="58"/>
      <c r="EW464" s="58"/>
      <c r="EX464" s="58"/>
      <c r="EY464" s="58"/>
      <c r="EZ464" s="58"/>
      <c r="FA464" s="58"/>
      <c r="FB464" s="58"/>
      <c r="FC464" s="58"/>
      <c r="FD464" s="58"/>
      <c r="FE464" s="58"/>
      <c r="FF464" s="58"/>
      <c r="FG464" s="58"/>
      <c r="FH464" s="58"/>
      <c r="FI464" s="58"/>
      <c r="FJ464" s="58"/>
      <c r="FK464" s="58"/>
      <c r="FL464" s="58"/>
      <c r="FM464" s="58"/>
      <c r="FN464" s="58"/>
      <c r="FO464" s="58"/>
      <c r="FP464" s="58"/>
      <c r="FQ464" s="58"/>
      <c r="FR464" s="58"/>
      <c r="FS464" s="58"/>
      <c r="FT464" s="58"/>
      <c r="FU464" s="58"/>
      <c r="FV464" s="58"/>
      <c r="FW464" s="58"/>
      <c r="FX464" s="58"/>
      <c r="FY464" s="58"/>
      <c r="FZ464" s="58"/>
      <c r="GA464" s="58"/>
      <c r="GB464" s="58"/>
      <c r="GC464" s="58"/>
      <c r="GD464" s="58"/>
      <c r="GE464" s="58"/>
      <c r="GF464" s="58"/>
      <c r="GG464" s="58"/>
      <c r="GH464" s="58"/>
      <c r="GI464" s="58"/>
      <c r="GJ464" s="58"/>
      <c r="GK464" s="58"/>
      <c r="GL464" s="58"/>
      <c r="GM464" s="58"/>
      <c r="GN464" s="58"/>
      <c r="GO464" s="58"/>
      <c r="GP464" s="58"/>
      <c r="GQ464" s="58"/>
      <c r="GR464" s="58"/>
      <c r="GS464" s="58"/>
      <c r="GT464" s="58"/>
      <c r="GU464" s="58"/>
      <c r="GV464" s="58"/>
      <c r="GW464" s="58"/>
      <c r="GX464" s="58"/>
      <c r="GY464" s="58"/>
      <c r="GZ464" s="58"/>
      <c r="HA464" s="58"/>
      <c r="HB464" s="58"/>
      <c r="HC464" s="58"/>
      <c r="HD464" s="58"/>
      <c r="HE464" s="58"/>
      <c r="HF464" s="58"/>
      <c r="HG464" s="58"/>
      <c r="HH464" s="58"/>
      <c r="HI464" s="58"/>
      <c r="HJ464" s="58"/>
      <c r="HK464" s="58"/>
      <c r="HL464" s="58"/>
      <c r="HM464" s="58"/>
      <c r="HN464" s="58"/>
      <c r="HO464" s="58"/>
      <c r="HP464" s="58"/>
      <c r="HQ464" s="58"/>
      <c r="HR464" s="58"/>
      <c r="HS464" s="58"/>
      <c r="HT464" s="58"/>
      <c r="HU464" s="58"/>
      <c r="HV464" s="58"/>
      <c r="HW464" s="58"/>
      <c r="HX464" s="58"/>
      <c r="HY464" s="58"/>
      <c r="HZ464" s="58"/>
      <c r="IA464" s="58"/>
      <c r="IB464" s="58"/>
      <c r="IC464" s="58"/>
      <c r="ID464" s="58"/>
      <c r="IE464" s="58"/>
      <c r="IF464" s="58"/>
      <c r="IG464" s="58"/>
      <c r="IH464" s="58"/>
      <c r="II464" s="58"/>
      <c r="IJ464" s="58"/>
      <c r="IK464" s="58"/>
      <c r="IL464" s="58"/>
      <c r="IM464" s="58"/>
      <c r="IN464" s="58"/>
      <c r="IO464" s="58"/>
      <c r="IP464" s="58"/>
      <c r="IQ464" s="58"/>
      <c r="IR464" s="58"/>
      <c r="IS464" s="58"/>
      <c r="IT464" s="58"/>
      <c r="IU464" s="58"/>
    </row>
    <row r="465" spans="1:255" s="840" customFormat="1">
      <c r="A465" s="78" t="s">
        <v>521</v>
      </c>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949"/>
      <c r="AB465" s="949"/>
      <c r="AC465" s="949"/>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58"/>
      <c r="CS465" s="58"/>
      <c r="CT465" s="58"/>
      <c r="CU465" s="58"/>
      <c r="CV465" s="58"/>
      <c r="CW465" s="58"/>
      <c r="CX465" s="58"/>
      <c r="CY465" s="58"/>
      <c r="CZ465" s="58"/>
      <c r="DA465" s="58"/>
      <c r="DB465" s="58"/>
      <c r="DC465" s="58"/>
      <c r="DD465" s="58"/>
      <c r="DE465" s="58"/>
      <c r="DF465" s="58"/>
      <c r="DG465" s="58"/>
      <c r="DH465" s="58"/>
      <c r="DI465" s="58"/>
      <c r="DJ465" s="58"/>
      <c r="DK465" s="58"/>
      <c r="DL465" s="58"/>
      <c r="DM465" s="58"/>
      <c r="DN465" s="58"/>
      <c r="DO465" s="58"/>
      <c r="DP465" s="58"/>
      <c r="DQ465" s="58"/>
      <c r="DR465" s="58"/>
      <c r="DS465" s="58"/>
      <c r="DT465" s="58"/>
      <c r="DU465" s="58"/>
      <c r="DV465" s="58"/>
      <c r="DW465" s="58"/>
      <c r="DX465" s="58"/>
      <c r="DY465" s="58"/>
      <c r="DZ465" s="58"/>
      <c r="EA465" s="58"/>
      <c r="EB465" s="58"/>
      <c r="EC465" s="58"/>
      <c r="ED465" s="58"/>
      <c r="EE465" s="58"/>
      <c r="EF465" s="58"/>
      <c r="EG465" s="58"/>
      <c r="EH465" s="58"/>
      <c r="EI465" s="58"/>
      <c r="EJ465" s="58"/>
      <c r="EK465" s="58"/>
      <c r="EL465" s="58"/>
      <c r="EM465" s="58"/>
      <c r="EN465" s="58"/>
      <c r="EO465" s="58"/>
      <c r="EP465" s="58"/>
      <c r="EQ465" s="58"/>
      <c r="ER465" s="58"/>
      <c r="ES465" s="58"/>
      <c r="ET465" s="58"/>
      <c r="EU465" s="58"/>
      <c r="EV465" s="58"/>
      <c r="EW465" s="58"/>
      <c r="EX465" s="58"/>
      <c r="EY465" s="58"/>
      <c r="EZ465" s="58"/>
      <c r="FA465" s="58"/>
      <c r="FB465" s="58"/>
      <c r="FC465" s="58"/>
      <c r="FD465" s="58"/>
      <c r="FE465" s="58"/>
      <c r="FF465" s="58"/>
      <c r="FG465" s="58"/>
      <c r="FH465" s="58"/>
      <c r="FI465" s="58"/>
      <c r="FJ465" s="58"/>
      <c r="FK465" s="58"/>
      <c r="FL465" s="58"/>
      <c r="FM465" s="58"/>
      <c r="FN465" s="58"/>
      <c r="FO465" s="58"/>
      <c r="FP465" s="58"/>
      <c r="FQ465" s="58"/>
      <c r="FR465" s="58"/>
      <c r="FS465" s="58"/>
      <c r="FT465" s="58"/>
      <c r="FU465" s="58"/>
      <c r="FV465" s="58"/>
      <c r="FW465" s="58"/>
      <c r="FX465" s="58"/>
      <c r="FY465" s="58"/>
      <c r="FZ465" s="58"/>
      <c r="GA465" s="58"/>
      <c r="GB465" s="58"/>
      <c r="GC465" s="58"/>
      <c r="GD465" s="58"/>
      <c r="GE465" s="58"/>
      <c r="GF465" s="58"/>
      <c r="GG465" s="58"/>
      <c r="GH465" s="58"/>
      <c r="GI465" s="58"/>
      <c r="GJ465" s="58"/>
      <c r="GK465" s="58"/>
      <c r="GL465" s="58"/>
      <c r="GM465" s="58"/>
      <c r="GN465" s="58"/>
      <c r="GO465" s="58"/>
      <c r="GP465" s="58"/>
      <c r="GQ465" s="58"/>
      <c r="GR465" s="58"/>
      <c r="GS465" s="58"/>
      <c r="GT465" s="58"/>
      <c r="GU465" s="58"/>
      <c r="GV465" s="58"/>
      <c r="GW465" s="58"/>
      <c r="GX465" s="58"/>
      <c r="GY465" s="58"/>
      <c r="GZ465" s="58"/>
      <c r="HA465" s="58"/>
      <c r="HB465" s="58"/>
      <c r="HC465" s="58"/>
      <c r="HD465" s="58"/>
      <c r="HE465" s="58"/>
      <c r="HF465" s="58"/>
      <c r="HG465" s="58"/>
      <c r="HH465" s="58"/>
      <c r="HI465" s="58"/>
      <c r="HJ465" s="58"/>
      <c r="HK465" s="58"/>
      <c r="HL465" s="58"/>
      <c r="HM465" s="58"/>
      <c r="HN465" s="58"/>
      <c r="HO465" s="58"/>
      <c r="HP465" s="58"/>
      <c r="HQ465" s="58"/>
      <c r="HR465" s="58"/>
      <c r="HS465" s="58"/>
      <c r="HT465" s="58"/>
      <c r="HU465" s="58"/>
      <c r="HV465" s="58"/>
      <c r="HW465" s="58"/>
      <c r="HX465" s="58"/>
      <c r="HY465" s="58"/>
      <c r="HZ465" s="58"/>
      <c r="IA465" s="58"/>
      <c r="IB465" s="58"/>
      <c r="IC465" s="58"/>
      <c r="ID465" s="58"/>
      <c r="IE465" s="58"/>
      <c r="IF465" s="58"/>
      <c r="IG465" s="58"/>
      <c r="IH465" s="58"/>
      <c r="II465" s="58"/>
      <c r="IJ465" s="58"/>
      <c r="IK465" s="58"/>
      <c r="IL465" s="58"/>
      <c r="IM465" s="58"/>
      <c r="IN465" s="58"/>
      <c r="IO465" s="58"/>
      <c r="IP465" s="58"/>
      <c r="IQ465" s="58"/>
      <c r="IR465" s="58"/>
      <c r="IS465" s="58"/>
      <c r="IT465" s="58"/>
      <c r="IU465" s="58"/>
    </row>
    <row r="466" spans="1:255" s="840" customFormat="1">
      <c r="A466" s="78" t="s">
        <v>522</v>
      </c>
      <c r="B466" s="58">
        <v>8.0000000000000002E-3</v>
      </c>
      <c r="C466" s="58">
        <v>8.9999999999999993E-3</v>
      </c>
      <c r="D466" s="58">
        <v>1.0999999999999999E-2</v>
      </c>
      <c r="E466" s="58">
        <v>1.0999999999999999E-2</v>
      </c>
      <c r="F466" s="58">
        <v>8.0000000000000002E-3</v>
      </c>
      <c r="G466" s="58">
        <v>8.0000000000000002E-3</v>
      </c>
      <c r="H466" s="58">
        <v>1.0999999999999999E-2</v>
      </c>
      <c r="I466" s="58">
        <v>0.01</v>
      </c>
      <c r="J466" s="58">
        <v>0.01</v>
      </c>
      <c r="K466" s="58">
        <v>1.0999999999999999E-2</v>
      </c>
      <c r="L466" s="58">
        <v>8.0000000000000002E-3</v>
      </c>
      <c r="M466" s="58">
        <v>0.01</v>
      </c>
      <c r="N466" s="58">
        <v>1.2999999999999999E-2</v>
      </c>
      <c r="O466" s="58">
        <v>1.7999999999999999E-2</v>
      </c>
      <c r="P466" s="58">
        <v>0.01</v>
      </c>
      <c r="Q466" s="58">
        <v>1.2E-2</v>
      </c>
      <c r="R466" s="58">
        <v>1.2999999999999999E-2</v>
      </c>
      <c r="S466" s="58">
        <v>1.4E-2</v>
      </c>
      <c r="T466" s="58">
        <v>1.6E-2</v>
      </c>
      <c r="U466" s="58">
        <v>1.7000000000000001E-2</v>
      </c>
      <c r="V466" s="58">
        <v>1.9E-2</v>
      </c>
      <c r="W466" s="58">
        <v>1.7999999999999999E-2</v>
      </c>
      <c r="X466" s="58">
        <v>2.1000000000000001E-2</v>
      </c>
      <c r="Y466" s="58">
        <v>2.3E-2</v>
      </c>
      <c r="Z466" s="58">
        <v>2.8000000000000001E-2</v>
      </c>
      <c r="AA466" s="949">
        <v>2.4E-2</v>
      </c>
      <c r="AB466" s="949">
        <v>2.4E-2</v>
      </c>
      <c r="AC466" s="949">
        <v>2.7E-2</v>
      </c>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58"/>
      <c r="CS466" s="58"/>
      <c r="CT466" s="58"/>
      <c r="CU466" s="58"/>
      <c r="CV466" s="58"/>
      <c r="CW466" s="58"/>
      <c r="CX466" s="58"/>
      <c r="CY466" s="58"/>
      <c r="CZ466" s="58"/>
      <c r="DA466" s="58"/>
      <c r="DB466" s="58"/>
      <c r="DC466" s="58"/>
      <c r="DD466" s="58"/>
      <c r="DE466" s="58"/>
      <c r="DF466" s="58"/>
      <c r="DG466" s="58"/>
      <c r="DH466" s="58"/>
      <c r="DI466" s="58"/>
      <c r="DJ466" s="58"/>
      <c r="DK466" s="58"/>
      <c r="DL466" s="58"/>
      <c r="DM466" s="58"/>
      <c r="DN466" s="58"/>
      <c r="DO466" s="58"/>
      <c r="DP466" s="58"/>
      <c r="DQ466" s="58"/>
      <c r="DR466" s="58"/>
      <c r="DS466" s="58"/>
      <c r="DT466" s="58"/>
      <c r="DU466" s="58"/>
      <c r="DV466" s="58"/>
      <c r="DW466" s="58"/>
      <c r="DX466" s="58"/>
      <c r="DY466" s="58"/>
      <c r="DZ466" s="58"/>
      <c r="EA466" s="58"/>
      <c r="EB466" s="58"/>
      <c r="EC466" s="58"/>
      <c r="ED466" s="58"/>
      <c r="EE466" s="58"/>
      <c r="EF466" s="58"/>
      <c r="EG466" s="58"/>
      <c r="EH466" s="58"/>
      <c r="EI466" s="58"/>
      <c r="EJ466" s="58"/>
      <c r="EK466" s="58"/>
      <c r="EL466" s="58"/>
      <c r="EM466" s="58"/>
      <c r="EN466" s="58"/>
      <c r="EO466" s="58"/>
      <c r="EP466" s="58"/>
      <c r="EQ466" s="58"/>
      <c r="ER466" s="58"/>
      <c r="ES466" s="58"/>
      <c r="ET466" s="58"/>
      <c r="EU466" s="58"/>
      <c r="EV466" s="58"/>
      <c r="EW466" s="58"/>
      <c r="EX466" s="58"/>
      <c r="EY466" s="58"/>
      <c r="EZ466" s="58"/>
      <c r="FA466" s="58"/>
      <c r="FB466" s="58"/>
      <c r="FC466" s="58"/>
      <c r="FD466" s="58"/>
      <c r="FE466" s="58"/>
      <c r="FF466" s="58"/>
      <c r="FG466" s="58"/>
      <c r="FH466" s="58"/>
      <c r="FI466" s="58"/>
      <c r="FJ466" s="58"/>
      <c r="FK466" s="58"/>
      <c r="FL466" s="58"/>
      <c r="FM466" s="58"/>
      <c r="FN466" s="58"/>
      <c r="FO466" s="58"/>
      <c r="FP466" s="58"/>
      <c r="FQ466" s="58"/>
      <c r="FR466" s="58"/>
      <c r="FS466" s="58"/>
      <c r="FT466" s="58"/>
      <c r="FU466" s="58"/>
      <c r="FV466" s="58"/>
      <c r="FW466" s="58"/>
      <c r="FX466" s="58"/>
      <c r="FY466" s="58"/>
      <c r="FZ466" s="58"/>
      <c r="GA466" s="58"/>
      <c r="GB466" s="58"/>
      <c r="GC466" s="58"/>
      <c r="GD466" s="58"/>
      <c r="GE466" s="58"/>
      <c r="GF466" s="58"/>
      <c r="GG466" s="58"/>
      <c r="GH466" s="58"/>
      <c r="GI466" s="58"/>
      <c r="GJ466" s="58"/>
      <c r="GK466" s="58"/>
      <c r="GL466" s="58"/>
      <c r="GM466" s="58"/>
      <c r="GN466" s="58"/>
      <c r="GO466" s="58"/>
      <c r="GP466" s="58"/>
      <c r="GQ466" s="58"/>
      <c r="GR466" s="58"/>
      <c r="GS466" s="58"/>
      <c r="GT466" s="58"/>
      <c r="GU466" s="58"/>
      <c r="GV466" s="58"/>
      <c r="GW466" s="58"/>
      <c r="GX466" s="58"/>
      <c r="GY466" s="58"/>
      <c r="GZ466" s="58"/>
      <c r="HA466" s="58"/>
      <c r="HB466" s="58"/>
      <c r="HC466" s="58"/>
      <c r="HD466" s="58"/>
      <c r="HE466" s="58"/>
      <c r="HF466" s="58"/>
      <c r="HG466" s="58"/>
      <c r="HH466" s="58"/>
      <c r="HI466" s="58"/>
      <c r="HJ466" s="58"/>
      <c r="HK466" s="58"/>
      <c r="HL466" s="58"/>
      <c r="HM466" s="58"/>
      <c r="HN466" s="58"/>
      <c r="HO466" s="58"/>
      <c r="HP466" s="58"/>
      <c r="HQ466" s="58"/>
      <c r="HR466" s="58"/>
      <c r="HS466" s="58"/>
      <c r="HT466" s="58"/>
      <c r="HU466" s="58"/>
      <c r="HV466" s="58"/>
      <c r="HW466" s="58"/>
      <c r="HX466" s="58"/>
      <c r="HY466" s="58"/>
      <c r="HZ466" s="58"/>
      <c r="IA466" s="58"/>
      <c r="IB466" s="58"/>
      <c r="IC466" s="58"/>
      <c r="ID466" s="58"/>
      <c r="IE466" s="58"/>
      <c r="IF466" s="58"/>
      <c r="IG466" s="58"/>
      <c r="IH466" s="58"/>
      <c r="II466" s="58"/>
      <c r="IJ466" s="58"/>
      <c r="IK466" s="58"/>
      <c r="IL466" s="58"/>
      <c r="IM466" s="58"/>
      <c r="IN466" s="58"/>
      <c r="IO466" s="58"/>
      <c r="IP466" s="58"/>
      <c r="IQ466" s="58"/>
      <c r="IR466" s="58"/>
      <c r="IS466" s="58"/>
      <c r="IT466" s="58"/>
      <c r="IU466" s="58"/>
    </row>
    <row r="467" spans="1:255" s="840" customFormat="1">
      <c r="A467" s="78" t="s">
        <v>523</v>
      </c>
      <c r="B467" s="58">
        <v>4.0000000000000001E-3</v>
      </c>
      <c r="C467" s="58">
        <v>5.0000000000000001E-3</v>
      </c>
      <c r="D467" s="58">
        <v>5.0000000000000001E-3</v>
      </c>
      <c r="E467" s="58">
        <v>6.0000000000000001E-3</v>
      </c>
      <c r="F467" s="58">
        <v>4.0000000000000001E-3</v>
      </c>
      <c r="G467" s="58">
        <v>4.0000000000000001E-3</v>
      </c>
      <c r="H467" s="58">
        <v>5.0000000000000001E-3</v>
      </c>
      <c r="I467" s="58">
        <v>5.0000000000000001E-3</v>
      </c>
      <c r="J467" s="58">
        <v>5.0000000000000001E-3</v>
      </c>
      <c r="K467" s="58">
        <v>5.0000000000000001E-3</v>
      </c>
      <c r="L467" s="58">
        <v>4.0000000000000001E-3</v>
      </c>
      <c r="M467" s="58">
        <v>5.0000000000000001E-3</v>
      </c>
      <c r="N467" s="58">
        <v>7.0000000000000001E-3</v>
      </c>
      <c r="O467" s="58">
        <v>8.9999999999999993E-3</v>
      </c>
      <c r="P467" s="58">
        <v>5.0000000000000001E-3</v>
      </c>
      <c r="Q467" s="58">
        <v>7.0000000000000001E-3</v>
      </c>
      <c r="R467" s="58">
        <v>6.0000000000000001E-3</v>
      </c>
      <c r="S467" s="58">
        <v>6.0000000000000001E-3</v>
      </c>
      <c r="T467" s="58">
        <v>7.0000000000000001E-3</v>
      </c>
      <c r="U467" s="58">
        <v>8.0000000000000002E-3</v>
      </c>
      <c r="V467" s="58">
        <v>8.9999999999999993E-3</v>
      </c>
      <c r="W467" s="58">
        <v>8.9999999999999993E-3</v>
      </c>
      <c r="X467" s="58">
        <v>1.0999999999999999E-2</v>
      </c>
      <c r="Y467" s="58">
        <v>1.0999999999999999E-2</v>
      </c>
      <c r="Z467" s="58">
        <v>1.2999999999999999E-2</v>
      </c>
      <c r="AA467" s="949">
        <v>1.4E-2</v>
      </c>
      <c r="AB467" s="949">
        <v>1.4E-2</v>
      </c>
      <c r="AC467" s="949">
        <v>1.2999999999999999E-2</v>
      </c>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58"/>
      <c r="CS467" s="58"/>
      <c r="CT467" s="58"/>
      <c r="CU467" s="58"/>
      <c r="CV467" s="58"/>
      <c r="CW467" s="58"/>
      <c r="CX467" s="58"/>
      <c r="CY467" s="58"/>
      <c r="CZ467" s="58"/>
      <c r="DA467" s="58"/>
      <c r="DB467" s="58"/>
      <c r="DC467" s="58"/>
      <c r="DD467" s="58"/>
      <c r="DE467" s="58"/>
      <c r="DF467" s="58"/>
      <c r="DG467" s="58"/>
      <c r="DH467" s="58"/>
      <c r="DI467" s="58"/>
      <c r="DJ467" s="58"/>
      <c r="DK467" s="58"/>
      <c r="DL467" s="58"/>
      <c r="DM467" s="58"/>
      <c r="DN467" s="58"/>
      <c r="DO467" s="58"/>
      <c r="DP467" s="58"/>
      <c r="DQ467" s="58"/>
      <c r="DR467" s="58"/>
      <c r="DS467" s="58"/>
      <c r="DT467" s="58"/>
      <c r="DU467" s="58"/>
      <c r="DV467" s="58"/>
      <c r="DW467" s="58"/>
      <c r="DX467" s="58"/>
      <c r="DY467" s="58"/>
      <c r="DZ467" s="58"/>
      <c r="EA467" s="58"/>
      <c r="EB467" s="58"/>
      <c r="EC467" s="58"/>
      <c r="ED467" s="58"/>
      <c r="EE467" s="58"/>
      <c r="EF467" s="58"/>
      <c r="EG467" s="58"/>
      <c r="EH467" s="58"/>
      <c r="EI467" s="58"/>
      <c r="EJ467" s="58"/>
      <c r="EK467" s="58"/>
      <c r="EL467" s="58"/>
      <c r="EM467" s="58"/>
      <c r="EN467" s="58"/>
      <c r="EO467" s="58"/>
      <c r="EP467" s="58"/>
      <c r="EQ467" s="58"/>
      <c r="ER467" s="58"/>
      <c r="ES467" s="58"/>
      <c r="ET467" s="58"/>
      <c r="EU467" s="58"/>
      <c r="EV467" s="58"/>
      <c r="EW467" s="58"/>
      <c r="EX467" s="58"/>
      <c r="EY467" s="58"/>
      <c r="EZ467" s="58"/>
      <c r="FA467" s="58"/>
      <c r="FB467" s="58"/>
      <c r="FC467" s="58"/>
      <c r="FD467" s="58"/>
      <c r="FE467" s="58"/>
      <c r="FF467" s="58"/>
      <c r="FG467" s="58"/>
      <c r="FH467" s="58"/>
      <c r="FI467" s="58"/>
      <c r="FJ467" s="58"/>
      <c r="FK467" s="58"/>
      <c r="FL467" s="58"/>
      <c r="FM467" s="58"/>
      <c r="FN467" s="58"/>
      <c r="FO467" s="58"/>
      <c r="FP467" s="58"/>
      <c r="FQ467" s="58"/>
      <c r="FR467" s="58"/>
      <c r="FS467" s="58"/>
      <c r="FT467" s="58"/>
      <c r="FU467" s="58"/>
      <c r="FV467" s="58"/>
      <c r="FW467" s="58"/>
      <c r="FX467" s="58"/>
      <c r="FY467" s="58"/>
      <c r="FZ467" s="58"/>
      <c r="GA467" s="58"/>
      <c r="GB467" s="58"/>
      <c r="GC467" s="58"/>
      <c r="GD467" s="58"/>
      <c r="GE467" s="58"/>
      <c r="GF467" s="58"/>
      <c r="GG467" s="58"/>
      <c r="GH467" s="58"/>
      <c r="GI467" s="58"/>
      <c r="GJ467" s="58"/>
      <c r="GK467" s="58"/>
      <c r="GL467" s="58"/>
      <c r="GM467" s="58"/>
      <c r="GN467" s="58"/>
      <c r="GO467" s="58"/>
      <c r="GP467" s="58"/>
      <c r="GQ467" s="58"/>
      <c r="GR467" s="58"/>
      <c r="GS467" s="58"/>
      <c r="GT467" s="58"/>
      <c r="GU467" s="58"/>
      <c r="GV467" s="58"/>
      <c r="GW467" s="58"/>
      <c r="GX467" s="58"/>
      <c r="GY467" s="58"/>
      <c r="GZ467" s="58"/>
      <c r="HA467" s="58"/>
      <c r="HB467" s="58"/>
      <c r="HC467" s="58"/>
      <c r="HD467" s="58"/>
      <c r="HE467" s="58"/>
      <c r="HF467" s="58"/>
      <c r="HG467" s="58"/>
      <c r="HH467" s="58"/>
      <c r="HI467" s="58"/>
      <c r="HJ467" s="58"/>
      <c r="HK467" s="58"/>
      <c r="HL467" s="58"/>
      <c r="HM467" s="58"/>
      <c r="HN467" s="58"/>
      <c r="HO467" s="58"/>
      <c r="HP467" s="58"/>
      <c r="HQ467" s="58"/>
      <c r="HR467" s="58"/>
      <c r="HS467" s="58"/>
      <c r="HT467" s="58"/>
      <c r="HU467" s="58"/>
      <c r="HV467" s="58"/>
      <c r="HW467" s="58"/>
      <c r="HX467" s="58"/>
      <c r="HY467" s="58"/>
      <c r="HZ467" s="58"/>
      <c r="IA467" s="58"/>
      <c r="IB467" s="58"/>
      <c r="IC467" s="58"/>
      <c r="ID467" s="58"/>
      <c r="IE467" s="58"/>
      <c r="IF467" s="58"/>
      <c r="IG467" s="58"/>
      <c r="IH467" s="58"/>
      <c r="II467" s="58"/>
      <c r="IJ467" s="58"/>
      <c r="IK467" s="58"/>
      <c r="IL467" s="58"/>
      <c r="IM467" s="58"/>
      <c r="IN467" s="58"/>
      <c r="IO467" s="58"/>
      <c r="IP467" s="58"/>
      <c r="IQ467" s="58"/>
      <c r="IR467" s="58"/>
      <c r="IS467" s="58"/>
      <c r="IT467" s="58"/>
      <c r="IU467" s="58"/>
    </row>
    <row r="468" spans="1:255" s="840" customFormat="1">
      <c r="A468" s="78" t="s">
        <v>524</v>
      </c>
      <c r="B468" s="58">
        <v>4.0000000000000001E-3</v>
      </c>
      <c r="C468" s="58">
        <v>5.0000000000000001E-3</v>
      </c>
      <c r="D468" s="58">
        <v>5.0000000000000001E-3</v>
      </c>
      <c r="E468" s="58">
        <v>6.0000000000000001E-3</v>
      </c>
      <c r="F468" s="58">
        <v>4.0000000000000001E-3</v>
      </c>
      <c r="G468" s="58">
        <v>4.0000000000000001E-3</v>
      </c>
      <c r="H468" s="58">
        <v>5.0000000000000001E-3</v>
      </c>
      <c r="I468" s="58">
        <v>5.0000000000000001E-3</v>
      </c>
      <c r="J468" s="58">
        <v>5.0000000000000001E-3</v>
      </c>
      <c r="K468" s="58">
        <v>6.0000000000000001E-3</v>
      </c>
      <c r="L468" s="58">
        <v>4.0000000000000001E-3</v>
      </c>
      <c r="M468" s="58">
        <v>5.0000000000000001E-3</v>
      </c>
      <c r="N468" s="58">
        <v>6.0000000000000001E-3</v>
      </c>
      <c r="O468" s="58">
        <v>8.9999999999999993E-3</v>
      </c>
      <c r="P468" s="58">
        <v>5.0000000000000001E-3</v>
      </c>
      <c r="Q468" s="58">
        <v>5.0000000000000001E-3</v>
      </c>
      <c r="R468" s="58">
        <v>7.0000000000000001E-3</v>
      </c>
      <c r="S468" s="58">
        <v>8.0000000000000002E-3</v>
      </c>
      <c r="T468" s="58">
        <v>8.9999999999999993E-3</v>
      </c>
      <c r="U468" s="58">
        <v>8.9999999999999993E-3</v>
      </c>
      <c r="V468" s="58">
        <v>0.01</v>
      </c>
      <c r="W468" s="58">
        <v>8.9999999999999993E-3</v>
      </c>
      <c r="X468" s="58">
        <v>1.0999999999999999E-2</v>
      </c>
      <c r="Y468" s="58">
        <v>1.2E-2</v>
      </c>
      <c r="Z468" s="58">
        <v>1.4E-2</v>
      </c>
      <c r="AA468" s="949">
        <v>0.01</v>
      </c>
      <c r="AB468" s="949">
        <v>0.01</v>
      </c>
      <c r="AC468" s="949">
        <v>1.4E-2</v>
      </c>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58"/>
      <c r="DS468" s="58"/>
      <c r="DT468" s="58"/>
      <c r="DU468" s="58"/>
      <c r="DV468" s="58"/>
      <c r="DW468" s="58"/>
      <c r="DX468" s="58"/>
      <c r="DY468" s="58"/>
      <c r="DZ468" s="58"/>
      <c r="EA468" s="58"/>
      <c r="EB468" s="58"/>
      <c r="EC468" s="58"/>
      <c r="ED468" s="58"/>
      <c r="EE468" s="58"/>
      <c r="EF468" s="58"/>
      <c r="EG468" s="58"/>
      <c r="EH468" s="58"/>
      <c r="EI468" s="58"/>
      <c r="EJ468" s="58"/>
      <c r="EK468" s="58"/>
      <c r="EL468" s="58"/>
      <c r="EM468" s="58"/>
      <c r="EN468" s="58"/>
      <c r="EO468" s="58"/>
      <c r="EP468" s="58"/>
      <c r="EQ468" s="58"/>
      <c r="ER468" s="58"/>
      <c r="ES468" s="58"/>
      <c r="ET468" s="58"/>
      <c r="EU468" s="58"/>
      <c r="EV468" s="58"/>
      <c r="EW468" s="58"/>
      <c r="EX468" s="58"/>
      <c r="EY468" s="58"/>
      <c r="EZ468" s="58"/>
      <c r="FA468" s="58"/>
      <c r="FB468" s="58"/>
      <c r="FC468" s="58"/>
      <c r="FD468" s="58"/>
      <c r="FE468" s="58"/>
      <c r="FF468" s="58"/>
      <c r="FG468" s="58"/>
      <c r="FH468" s="58"/>
      <c r="FI468" s="58"/>
      <c r="FJ468" s="58"/>
      <c r="FK468" s="58"/>
      <c r="FL468" s="58"/>
      <c r="FM468" s="58"/>
      <c r="FN468" s="58"/>
      <c r="FO468" s="58"/>
      <c r="FP468" s="58"/>
      <c r="FQ468" s="58"/>
      <c r="FR468" s="58"/>
      <c r="FS468" s="58"/>
      <c r="FT468" s="58"/>
      <c r="FU468" s="58"/>
      <c r="FV468" s="58"/>
      <c r="FW468" s="58"/>
      <c r="FX468" s="58"/>
      <c r="FY468" s="58"/>
      <c r="FZ468" s="58"/>
      <c r="GA468" s="58"/>
      <c r="GB468" s="58"/>
      <c r="GC468" s="58"/>
      <c r="GD468" s="58"/>
      <c r="GE468" s="58"/>
      <c r="GF468" s="58"/>
      <c r="GG468" s="58"/>
      <c r="GH468" s="58"/>
      <c r="GI468" s="58"/>
      <c r="GJ468" s="58"/>
      <c r="GK468" s="58"/>
      <c r="GL468" s="58"/>
      <c r="GM468" s="58"/>
      <c r="GN468" s="58"/>
      <c r="GO468" s="58"/>
      <c r="GP468" s="58"/>
      <c r="GQ468" s="58"/>
      <c r="GR468" s="58"/>
      <c r="GS468" s="58"/>
      <c r="GT468" s="58"/>
      <c r="GU468" s="58"/>
      <c r="GV468" s="58"/>
      <c r="GW468" s="58"/>
      <c r="GX468" s="58"/>
      <c r="GY468" s="58"/>
      <c r="GZ468" s="58"/>
      <c r="HA468" s="58"/>
      <c r="HB468" s="58"/>
      <c r="HC468" s="58"/>
      <c r="HD468" s="58"/>
      <c r="HE468" s="58"/>
      <c r="HF468" s="58"/>
      <c r="HG468" s="58"/>
      <c r="HH468" s="58"/>
      <c r="HI468" s="58"/>
      <c r="HJ468" s="58"/>
      <c r="HK468" s="58"/>
      <c r="HL468" s="58"/>
      <c r="HM468" s="58"/>
      <c r="HN468" s="58"/>
      <c r="HO468" s="58"/>
      <c r="HP468" s="58"/>
      <c r="HQ468" s="58"/>
      <c r="HR468" s="58"/>
      <c r="HS468" s="58"/>
      <c r="HT468" s="58"/>
      <c r="HU468" s="58"/>
      <c r="HV468" s="58"/>
      <c r="HW468" s="58"/>
      <c r="HX468" s="58"/>
      <c r="HY468" s="58"/>
      <c r="HZ468" s="58"/>
      <c r="IA468" s="58"/>
      <c r="IB468" s="58"/>
      <c r="IC468" s="58"/>
      <c r="ID468" s="58"/>
      <c r="IE468" s="58"/>
      <c r="IF468" s="58"/>
      <c r="IG468" s="58"/>
      <c r="IH468" s="58"/>
      <c r="II468" s="58"/>
      <c r="IJ468" s="58"/>
      <c r="IK468" s="58"/>
      <c r="IL468" s="58"/>
      <c r="IM468" s="58"/>
      <c r="IN468" s="58"/>
      <c r="IO468" s="58"/>
      <c r="IP468" s="58"/>
      <c r="IQ468" s="58"/>
      <c r="IR468" s="58"/>
      <c r="IS468" s="58"/>
      <c r="IT468" s="58"/>
      <c r="IU468" s="58"/>
    </row>
    <row r="469" spans="1:255" s="840" customFormat="1">
      <c r="A469" s="78" t="s">
        <v>525</v>
      </c>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949"/>
      <c r="AB469" s="949"/>
      <c r="AC469" s="949"/>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c r="CS469" s="58"/>
      <c r="CT469" s="58"/>
      <c r="CU469" s="58"/>
      <c r="CV469" s="58"/>
      <c r="CW469" s="58"/>
      <c r="CX469" s="58"/>
      <c r="CY469" s="58"/>
      <c r="CZ469" s="58"/>
      <c r="DA469" s="58"/>
      <c r="DB469" s="58"/>
      <c r="DC469" s="58"/>
      <c r="DD469" s="58"/>
      <c r="DE469" s="58"/>
      <c r="DF469" s="58"/>
      <c r="DG469" s="58"/>
      <c r="DH469" s="58"/>
      <c r="DI469" s="58"/>
      <c r="DJ469" s="58"/>
      <c r="DK469" s="58"/>
      <c r="DL469" s="58"/>
      <c r="DM469" s="58"/>
      <c r="DN469" s="58"/>
      <c r="DO469" s="58"/>
      <c r="DP469" s="58"/>
      <c r="DQ469" s="58"/>
      <c r="DR469" s="58"/>
      <c r="DS469" s="58"/>
      <c r="DT469" s="58"/>
      <c r="DU469" s="58"/>
      <c r="DV469" s="58"/>
      <c r="DW469" s="58"/>
      <c r="DX469" s="58"/>
      <c r="DY469" s="58"/>
      <c r="DZ469" s="58"/>
      <c r="EA469" s="58"/>
      <c r="EB469" s="58"/>
      <c r="EC469" s="58"/>
      <c r="ED469" s="58"/>
      <c r="EE469" s="58"/>
      <c r="EF469" s="58"/>
      <c r="EG469" s="58"/>
      <c r="EH469" s="58"/>
      <c r="EI469" s="58"/>
      <c r="EJ469" s="58"/>
      <c r="EK469" s="58"/>
      <c r="EL469" s="58"/>
      <c r="EM469" s="58"/>
      <c r="EN469" s="58"/>
      <c r="EO469" s="58"/>
      <c r="EP469" s="58"/>
      <c r="EQ469" s="58"/>
      <c r="ER469" s="58"/>
      <c r="ES469" s="58"/>
      <c r="ET469" s="58"/>
      <c r="EU469" s="58"/>
      <c r="EV469" s="58"/>
      <c r="EW469" s="58"/>
      <c r="EX469" s="58"/>
      <c r="EY469" s="58"/>
      <c r="EZ469" s="58"/>
      <c r="FA469" s="58"/>
      <c r="FB469" s="58"/>
      <c r="FC469" s="58"/>
      <c r="FD469" s="58"/>
      <c r="FE469" s="58"/>
      <c r="FF469" s="58"/>
      <c r="FG469" s="58"/>
      <c r="FH469" s="58"/>
      <c r="FI469" s="58"/>
      <c r="FJ469" s="58"/>
      <c r="FK469" s="58"/>
      <c r="FL469" s="58"/>
      <c r="FM469" s="58"/>
      <c r="FN469" s="58"/>
      <c r="FO469" s="58"/>
      <c r="FP469" s="58"/>
      <c r="FQ469" s="58"/>
      <c r="FR469" s="58"/>
      <c r="FS469" s="58"/>
      <c r="FT469" s="58"/>
      <c r="FU469" s="58"/>
      <c r="FV469" s="58"/>
      <c r="FW469" s="58"/>
      <c r="FX469" s="58"/>
      <c r="FY469" s="58"/>
      <c r="FZ469" s="58"/>
      <c r="GA469" s="58"/>
      <c r="GB469" s="58"/>
      <c r="GC469" s="58"/>
      <c r="GD469" s="58"/>
      <c r="GE469" s="58"/>
      <c r="GF469" s="58"/>
      <c r="GG469" s="58"/>
      <c r="GH469" s="58"/>
      <c r="GI469" s="58"/>
      <c r="GJ469" s="58"/>
      <c r="GK469" s="58"/>
      <c r="GL469" s="58"/>
      <c r="GM469" s="58"/>
      <c r="GN469" s="58"/>
      <c r="GO469" s="58"/>
      <c r="GP469" s="58"/>
      <c r="GQ469" s="58"/>
      <c r="GR469" s="58"/>
      <c r="GS469" s="58"/>
      <c r="GT469" s="58"/>
      <c r="GU469" s="58"/>
      <c r="GV469" s="58"/>
      <c r="GW469" s="58"/>
      <c r="GX469" s="58"/>
      <c r="GY469" s="58"/>
      <c r="GZ469" s="58"/>
      <c r="HA469" s="58"/>
      <c r="HB469" s="58"/>
      <c r="HC469" s="58"/>
      <c r="HD469" s="58"/>
      <c r="HE469" s="58"/>
      <c r="HF469" s="58"/>
      <c r="HG469" s="58"/>
      <c r="HH469" s="58"/>
      <c r="HI469" s="58"/>
      <c r="HJ469" s="58"/>
      <c r="HK469" s="58"/>
      <c r="HL469" s="58"/>
      <c r="HM469" s="58"/>
      <c r="HN469" s="58"/>
      <c r="HO469" s="58"/>
      <c r="HP469" s="58"/>
      <c r="HQ469" s="58"/>
      <c r="HR469" s="58"/>
      <c r="HS469" s="58"/>
      <c r="HT469" s="58"/>
      <c r="HU469" s="58"/>
      <c r="HV469" s="58"/>
      <c r="HW469" s="58"/>
      <c r="HX469" s="58"/>
      <c r="HY469" s="58"/>
      <c r="HZ469" s="58"/>
      <c r="IA469" s="58"/>
      <c r="IB469" s="58"/>
      <c r="IC469" s="58"/>
      <c r="ID469" s="58"/>
      <c r="IE469" s="58"/>
      <c r="IF469" s="58"/>
      <c r="IG469" s="58"/>
      <c r="IH469" s="58"/>
      <c r="II469" s="58"/>
      <c r="IJ469" s="58"/>
      <c r="IK469" s="58"/>
      <c r="IL469" s="58"/>
      <c r="IM469" s="58"/>
      <c r="IN469" s="58"/>
      <c r="IO469" s="58"/>
      <c r="IP469" s="58"/>
      <c r="IQ469" s="58"/>
      <c r="IR469" s="58"/>
      <c r="IS469" s="58"/>
      <c r="IT469" s="58"/>
      <c r="IU469" s="58"/>
    </row>
    <row r="470" spans="1:255" s="840" customFormat="1">
      <c r="A470" s="78" t="s">
        <v>526</v>
      </c>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949"/>
      <c r="AB470" s="949"/>
      <c r="AC470" s="949"/>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58"/>
      <c r="CS470" s="58"/>
      <c r="CT470" s="58"/>
      <c r="CU470" s="58"/>
      <c r="CV470" s="58"/>
      <c r="CW470" s="58"/>
      <c r="CX470" s="58"/>
      <c r="CY470" s="58"/>
      <c r="CZ470" s="58"/>
      <c r="DA470" s="58"/>
      <c r="DB470" s="58"/>
      <c r="DC470" s="58"/>
      <c r="DD470" s="58"/>
      <c r="DE470" s="58"/>
      <c r="DF470" s="58"/>
      <c r="DG470" s="58"/>
      <c r="DH470" s="58"/>
      <c r="DI470" s="58"/>
      <c r="DJ470" s="58"/>
      <c r="DK470" s="58"/>
      <c r="DL470" s="58"/>
      <c r="DM470" s="58"/>
      <c r="DN470" s="58"/>
      <c r="DO470" s="58"/>
      <c r="DP470" s="58"/>
      <c r="DQ470" s="58"/>
      <c r="DR470" s="58"/>
      <c r="DS470" s="58"/>
      <c r="DT470" s="58"/>
      <c r="DU470" s="58"/>
      <c r="DV470" s="58"/>
      <c r="DW470" s="58"/>
      <c r="DX470" s="58"/>
      <c r="DY470" s="58"/>
      <c r="DZ470" s="58"/>
      <c r="EA470" s="58"/>
      <c r="EB470" s="58"/>
      <c r="EC470" s="58"/>
      <c r="ED470" s="58"/>
      <c r="EE470" s="58"/>
      <c r="EF470" s="58"/>
      <c r="EG470" s="58"/>
      <c r="EH470" s="58"/>
      <c r="EI470" s="58"/>
      <c r="EJ470" s="58"/>
      <c r="EK470" s="58"/>
      <c r="EL470" s="58"/>
      <c r="EM470" s="58"/>
      <c r="EN470" s="58"/>
      <c r="EO470" s="58"/>
      <c r="EP470" s="58"/>
      <c r="EQ470" s="58"/>
      <c r="ER470" s="58"/>
      <c r="ES470" s="58"/>
      <c r="ET470" s="58"/>
      <c r="EU470" s="58"/>
      <c r="EV470" s="58"/>
      <c r="EW470" s="58"/>
      <c r="EX470" s="58"/>
      <c r="EY470" s="58"/>
      <c r="EZ470" s="58"/>
      <c r="FA470" s="58"/>
      <c r="FB470" s="58"/>
      <c r="FC470" s="58"/>
      <c r="FD470" s="58"/>
      <c r="FE470" s="58"/>
      <c r="FF470" s="58"/>
      <c r="FG470" s="58"/>
      <c r="FH470" s="58"/>
      <c r="FI470" s="58"/>
      <c r="FJ470" s="58"/>
      <c r="FK470" s="58"/>
      <c r="FL470" s="58"/>
      <c r="FM470" s="58"/>
      <c r="FN470" s="58"/>
      <c r="FO470" s="58"/>
      <c r="FP470" s="58"/>
      <c r="FQ470" s="58"/>
      <c r="FR470" s="58"/>
      <c r="FS470" s="58"/>
      <c r="FT470" s="58"/>
      <c r="FU470" s="58"/>
      <c r="FV470" s="58"/>
      <c r="FW470" s="58"/>
      <c r="FX470" s="58"/>
      <c r="FY470" s="58"/>
      <c r="FZ470" s="58"/>
      <c r="GA470" s="58"/>
      <c r="GB470" s="58"/>
      <c r="GC470" s="58"/>
      <c r="GD470" s="58"/>
      <c r="GE470" s="58"/>
      <c r="GF470" s="58"/>
      <c r="GG470" s="58"/>
      <c r="GH470" s="58"/>
      <c r="GI470" s="58"/>
      <c r="GJ470" s="58"/>
      <c r="GK470" s="58"/>
      <c r="GL470" s="58"/>
      <c r="GM470" s="58"/>
      <c r="GN470" s="58"/>
      <c r="GO470" s="58"/>
      <c r="GP470" s="58"/>
      <c r="GQ470" s="58"/>
      <c r="GR470" s="58"/>
      <c r="GS470" s="58"/>
      <c r="GT470" s="58"/>
      <c r="GU470" s="58"/>
      <c r="GV470" s="58"/>
      <c r="GW470" s="58"/>
      <c r="GX470" s="58"/>
      <c r="GY470" s="58"/>
      <c r="GZ470" s="58"/>
      <c r="HA470" s="58"/>
      <c r="HB470" s="58"/>
      <c r="HC470" s="58"/>
      <c r="HD470" s="58"/>
      <c r="HE470" s="58"/>
      <c r="HF470" s="58"/>
      <c r="HG470" s="58"/>
      <c r="HH470" s="58"/>
      <c r="HI470" s="58"/>
      <c r="HJ470" s="58"/>
      <c r="HK470" s="58"/>
      <c r="HL470" s="58"/>
      <c r="HM470" s="58"/>
      <c r="HN470" s="58"/>
      <c r="HO470" s="58"/>
      <c r="HP470" s="58"/>
      <c r="HQ470" s="58"/>
      <c r="HR470" s="58"/>
      <c r="HS470" s="58"/>
      <c r="HT470" s="58"/>
      <c r="HU470" s="58"/>
      <c r="HV470" s="58"/>
      <c r="HW470" s="58"/>
      <c r="HX470" s="58"/>
      <c r="HY470" s="58"/>
      <c r="HZ470" s="58"/>
      <c r="IA470" s="58"/>
      <c r="IB470" s="58"/>
      <c r="IC470" s="58"/>
      <c r="ID470" s="58"/>
      <c r="IE470" s="58"/>
      <c r="IF470" s="58"/>
      <c r="IG470" s="58"/>
      <c r="IH470" s="58"/>
      <c r="II470" s="58"/>
      <c r="IJ470" s="58"/>
      <c r="IK470" s="58"/>
      <c r="IL470" s="58"/>
      <c r="IM470" s="58"/>
      <c r="IN470" s="58"/>
      <c r="IO470" s="58"/>
      <c r="IP470" s="58"/>
      <c r="IQ470" s="58"/>
      <c r="IR470" s="58"/>
      <c r="IS470" s="58"/>
      <c r="IT470" s="58"/>
      <c r="IU470" s="58"/>
    </row>
    <row r="471" spans="1:255" s="840" customFormat="1">
      <c r="A471" s="78" t="s">
        <v>527</v>
      </c>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949"/>
      <c r="AB471" s="949"/>
      <c r="AC471" s="949"/>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58"/>
      <c r="DQ471" s="58"/>
      <c r="DR471" s="58"/>
      <c r="DS471" s="58"/>
      <c r="DT471" s="58"/>
      <c r="DU471" s="58"/>
      <c r="DV471" s="58"/>
      <c r="DW471" s="58"/>
      <c r="DX471" s="58"/>
      <c r="DY471" s="58"/>
      <c r="DZ471" s="58"/>
      <c r="EA471" s="58"/>
      <c r="EB471" s="58"/>
      <c r="EC471" s="58"/>
      <c r="ED471" s="58"/>
      <c r="EE471" s="58"/>
      <c r="EF471" s="58"/>
      <c r="EG471" s="58"/>
      <c r="EH471" s="58"/>
      <c r="EI471" s="58"/>
      <c r="EJ471" s="58"/>
      <c r="EK471" s="58"/>
      <c r="EL471" s="58"/>
      <c r="EM471" s="58"/>
      <c r="EN471" s="58"/>
      <c r="EO471" s="58"/>
      <c r="EP471" s="58"/>
      <c r="EQ471" s="58"/>
      <c r="ER471" s="58"/>
      <c r="ES471" s="58"/>
      <c r="ET471" s="58"/>
      <c r="EU471" s="58"/>
      <c r="EV471" s="58"/>
      <c r="EW471" s="58"/>
      <c r="EX471" s="58"/>
      <c r="EY471" s="58"/>
      <c r="EZ471" s="58"/>
      <c r="FA471" s="58"/>
      <c r="FB471" s="58"/>
      <c r="FC471" s="58"/>
      <c r="FD471" s="58"/>
      <c r="FE471" s="58"/>
      <c r="FF471" s="58"/>
      <c r="FG471" s="58"/>
      <c r="FH471" s="58"/>
      <c r="FI471" s="58"/>
      <c r="FJ471" s="58"/>
      <c r="FK471" s="58"/>
      <c r="FL471" s="58"/>
      <c r="FM471" s="58"/>
      <c r="FN471" s="58"/>
      <c r="FO471" s="58"/>
      <c r="FP471" s="58"/>
      <c r="FQ471" s="58"/>
      <c r="FR471" s="58"/>
      <c r="FS471" s="58"/>
      <c r="FT471" s="58"/>
      <c r="FU471" s="58"/>
      <c r="FV471" s="58"/>
      <c r="FW471" s="58"/>
      <c r="FX471" s="58"/>
      <c r="FY471" s="58"/>
      <c r="FZ471" s="58"/>
      <c r="GA471" s="58"/>
      <c r="GB471" s="58"/>
      <c r="GC471" s="58"/>
      <c r="GD471" s="58"/>
      <c r="GE471" s="58"/>
      <c r="GF471" s="58"/>
      <c r="GG471" s="58"/>
      <c r="GH471" s="58"/>
      <c r="GI471" s="58"/>
      <c r="GJ471" s="58"/>
      <c r="GK471" s="58"/>
      <c r="GL471" s="58"/>
      <c r="GM471" s="58"/>
      <c r="GN471" s="58"/>
      <c r="GO471" s="58"/>
      <c r="GP471" s="58"/>
      <c r="GQ471" s="58"/>
      <c r="GR471" s="58"/>
      <c r="GS471" s="58"/>
      <c r="GT471" s="58"/>
      <c r="GU471" s="58"/>
      <c r="GV471" s="58"/>
      <c r="GW471" s="58"/>
      <c r="GX471" s="58"/>
      <c r="GY471" s="58"/>
      <c r="GZ471" s="58"/>
      <c r="HA471" s="58"/>
      <c r="HB471" s="58"/>
      <c r="HC471" s="58"/>
      <c r="HD471" s="58"/>
      <c r="HE471" s="58"/>
      <c r="HF471" s="58"/>
      <c r="HG471" s="58"/>
      <c r="HH471" s="58"/>
      <c r="HI471" s="58"/>
      <c r="HJ471" s="58"/>
      <c r="HK471" s="58"/>
      <c r="HL471" s="58"/>
      <c r="HM471" s="58"/>
      <c r="HN471" s="58"/>
      <c r="HO471" s="58"/>
      <c r="HP471" s="58"/>
      <c r="HQ471" s="58"/>
      <c r="HR471" s="58"/>
      <c r="HS471" s="58"/>
      <c r="HT471" s="58"/>
      <c r="HU471" s="58"/>
      <c r="HV471" s="58"/>
      <c r="HW471" s="58"/>
      <c r="HX471" s="58"/>
      <c r="HY471" s="58"/>
      <c r="HZ471" s="58"/>
      <c r="IA471" s="58"/>
      <c r="IB471" s="58"/>
      <c r="IC471" s="58"/>
      <c r="ID471" s="58"/>
      <c r="IE471" s="58"/>
      <c r="IF471" s="58"/>
      <c r="IG471" s="58"/>
      <c r="IH471" s="58"/>
      <c r="II471" s="58"/>
      <c r="IJ471" s="58"/>
      <c r="IK471" s="58"/>
      <c r="IL471" s="58"/>
      <c r="IM471" s="58"/>
      <c r="IN471" s="58"/>
      <c r="IO471" s="58"/>
      <c r="IP471" s="58"/>
      <c r="IQ471" s="58"/>
      <c r="IR471" s="58"/>
      <c r="IS471" s="58"/>
      <c r="IT471" s="58"/>
      <c r="IU471" s="58"/>
    </row>
    <row r="472" spans="1:255" s="840" customFormat="1">
      <c r="A472" s="78" t="s">
        <v>528</v>
      </c>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949"/>
      <c r="AB472" s="949"/>
      <c r="AC472" s="949"/>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58"/>
      <c r="CS472" s="58"/>
      <c r="CT472" s="58"/>
      <c r="CU472" s="58"/>
      <c r="CV472" s="58"/>
      <c r="CW472" s="58"/>
      <c r="CX472" s="58"/>
      <c r="CY472" s="58"/>
      <c r="CZ472" s="58"/>
      <c r="DA472" s="58"/>
      <c r="DB472" s="58"/>
      <c r="DC472" s="58"/>
      <c r="DD472" s="58"/>
      <c r="DE472" s="58"/>
      <c r="DF472" s="58"/>
      <c r="DG472" s="58"/>
      <c r="DH472" s="58"/>
      <c r="DI472" s="58"/>
      <c r="DJ472" s="58"/>
      <c r="DK472" s="58"/>
      <c r="DL472" s="58"/>
      <c r="DM472" s="58"/>
      <c r="DN472" s="58"/>
      <c r="DO472" s="58"/>
      <c r="DP472" s="58"/>
      <c r="DQ472" s="58"/>
      <c r="DR472" s="58"/>
      <c r="DS472" s="58"/>
      <c r="DT472" s="58"/>
      <c r="DU472" s="58"/>
      <c r="DV472" s="58"/>
      <c r="DW472" s="58"/>
      <c r="DX472" s="58"/>
      <c r="DY472" s="58"/>
      <c r="DZ472" s="58"/>
      <c r="EA472" s="58"/>
      <c r="EB472" s="58"/>
      <c r="EC472" s="58"/>
      <c r="ED472" s="58"/>
      <c r="EE472" s="58"/>
      <c r="EF472" s="58"/>
      <c r="EG472" s="58"/>
      <c r="EH472" s="58"/>
      <c r="EI472" s="58"/>
      <c r="EJ472" s="58"/>
      <c r="EK472" s="58"/>
      <c r="EL472" s="58"/>
      <c r="EM472" s="58"/>
      <c r="EN472" s="58"/>
      <c r="EO472" s="58"/>
      <c r="EP472" s="58"/>
      <c r="EQ472" s="58"/>
      <c r="ER472" s="58"/>
      <c r="ES472" s="58"/>
      <c r="ET472" s="58"/>
      <c r="EU472" s="58"/>
      <c r="EV472" s="58"/>
      <c r="EW472" s="58"/>
      <c r="EX472" s="58"/>
      <c r="EY472" s="58"/>
      <c r="EZ472" s="58"/>
      <c r="FA472" s="58"/>
      <c r="FB472" s="58"/>
      <c r="FC472" s="58"/>
      <c r="FD472" s="58"/>
      <c r="FE472" s="58"/>
      <c r="FF472" s="58"/>
      <c r="FG472" s="58"/>
      <c r="FH472" s="58"/>
      <c r="FI472" s="58"/>
      <c r="FJ472" s="58"/>
      <c r="FK472" s="58"/>
      <c r="FL472" s="58"/>
      <c r="FM472" s="58"/>
      <c r="FN472" s="58"/>
      <c r="FO472" s="58"/>
      <c r="FP472" s="58"/>
      <c r="FQ472" s="58"/>
      <c r="FR472" s="58"/>
      <c r="FS472" s="58"/>
      <c r="FT472" s="58"/>
      <c r="FU472" s="58"/>
      <c r="FV472" s="58"/>
      <c r="FW472" s="58"/>
      <c r="FX472" s="58"/>
      <c r="FY472" s="58"/>
      <c r="FZ472" s="58"/>
      <c r="GA472" s="58"/>
      <c r="GB472" s="58"/>
      <c r="GC472" s="58"/>
      <c r="GD472" s="58"/>
      <c r="GE472" s="58"/>
      <c r="GF472" s="58"/>
      <c r="GG472" s="58"/>
      <c r="GH472" s="58"/>
      <c r="GI472" s="58"/>
      <c r="GJ472" s="58"/>
      <c r="GK472" s="58"/>
      <c r="GL472" s="58"/>
      <c r="GM472" s="58"/>
      <c r="GN472" s="58"/>
      <c r="GO472" s="58"/>
      <c r="GP472" s="58"/>
      <c r="GQ472" s="58"/>
      <c r="GR472" s="58"/>
      <c r="GS472" s="58"/>
      <c r="GT472" s="58"/>
      <c r="GU472" s="58"/>
      <c r="GV472" s="58"/>
      <c r="GW472" s="58"/>
      <c r="GX472" s="58"/>
      <c r="GY472" s="58"/>
      <c r="GZ472" s="58"/>
      <c r="HA472" s="58"/>
      <c r="HB472" s="58"/>
      <c r="HC472" s="58"/>
      <c r="HD472" s="58"/>
      <c r="HE472" s="58"/>
      <c r="HF472" s="58"/>
      <c r="HG472" s="58"/>
      <c r="HH472" s="58"/>
      <c r="HI472" s="58"/>
      <c r="HJ472" s="58"/>
      <c r="HK472" s="58"/>
      <c r="HL472" s="58"/>
      <c r="HM472" s="58"/>
      <c r="HN472" s="58"/>
      <c r="HO472" s="58"/>
      <c r="HP472" s="58"/>
      <c r="HQ472" s="58"/>
      <c r="HR472" s="58"/>
      <c r="HS472" s="58"/>
      <c r="HT472" s="58"/>
      <c r="HU472" s="58"/>
      <c r="HV472" s="58"/>
      <c r="HW472" s="58"/>
      <c r="HX472" s="58"/>
      <c r="HY472" s="58"/>
      <c r="HZ472" s="58"/>
      <c r="IA472" s="58"/>
      <c r="IB472" s="58"/>
      <c r="IC472" s="58"/>
      <c r="ID472" s="58"/>
      <c r="IE472" s="58"/>
      <c r="IF472" s="58"/>
      <c r="IG472" s="58"/>
      <c r="IH472" s="58"/>
      <c r="II472" s="58"/>
      <c r="IJ472" s="58"/>
      <c r="IK472" s="58"/>
      <c r="IL472" s="58"/>
      <c r="IM472" s="58"/>
      <c r="IN472" s="58"/>
      <c r="IO472" s="58"/>
      <c r="IP472" s="58"/>
      <c r="IQ472" s="58"/>
      <c r="IR472" s="58"/>
      <c r="IS472" s="58"/>
      <c r="IT472" s="58"/>
      <c r="IU472" s="58"/>
    </row>
    <row r="473" spans="1:255" s="840" customFormat="1">
      <c r="A473" s="78" t="s">
        <v>529</v>
      </c>
      <c r="B473" s="58">
        <v>2.8000000000000001E-2</v>
      </c>
      <c r="C473" s="58">
        <v>2.9000000000000001E-2</v>
      </c>
      <c r="D473" s="58">
        <v>0.02</v>
      </c>
      <c r="E473" s="58">
        <v>1.9E-2</v>
      </c>
      <c r="F473" s="58">
        <v>1.4E-2</v>
      </c>
      <c r="G473" s="58">
        <v>1.4E-2</v>
      </c>
      <c r="H473" s="58">
        <v>1.6E-2</v>
      </c>
      <c r="I473" s="58">
        <v>1.4999999999999999E-2</v>
      </c>
      <c r="J473" s="58">
        <v>1.4E-2</v>
      </c>
      <c r="K473" s="58">
        <v>0.02</v>
      </c>
      <c r="L473" s="58">
        <v>1.4E-2</v>
      </c>
      <c r="M473" s="58">
        <v>1.6E-2</v>
      </c>
      <c r="N473" s="58">
        <v>0.02</v>
      </c>
      <c r="O473" s="58">
        <v>0.03</v>
      </c>
      <c r="P473" s="58">
        <v>1.2E-2</v>
      </c>
      <c r="Q473" s="58">
        <v>1.2E-2</v>
      </c>
      <c r="R473" s="58">
        <v>1.2999999999999999E-2</v>
      </c>
      <c r="S473" s="58">
        <v>1.7000000000000001E-2</v>
      </c>
      <c r="T473" s="58">
        <v>5.0000000000000001E-3</v>
      </c>
      <c r="U473" s="58">
        <v>5.0000000000000001E-3</v>
      </c>
      <c r="V473" s="58">
        <v>5.0000000000000001E-3</v>
      </c>
      <c r="W473" s="58">
        <v>6.0000000000000001E-3</v>
      </c>
      <c r="X473" s="58">
        <v>5.0000000000000001E-3</v>
      </c>
      <c r="Y473" s="58">
        <v>6.0000000000000001E-3</v>
      </c>
      <c r="Z473" s="58">
        <v>6.0000000000000001E-3</v>
      </c>
      <c r="AA473" s="949">
        <v>7.0000000000000001E-3</v>
      </c>
      <c r="AB473" s="949">
        <v>5.0000000000000001E-3</v>
      </c>
      <c r="AC473" s="949">
        <v>6.0000000000000001E-3</v>
      </c>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58"/>
      <c r="CS473" s="58"/>
      <c r="CT473" s="58"/>
      <c r="CU473" s="58"/>
      <c r="CV473" s="58"/>
      <c r="CW473" s="58"/>
      <c r="CX473" s="58"/>
      <c r="CY473" s="58"/>
      <c r="CZ473" s="58"/>
      <c r="DA473" s="58"/>
      <c r="DB473" s="58"/>
      <c r="DC473" s="58"/>
      <c r="DD473" s="58"/>
      <c r="DE473" s="58"/>
      <c r="DF473" s="58"/>
      <c r="DG473" s="58"/>
      <c r="DH473" s="58"/>
      <c r="DI473" s="58"/>
      <c r="DJ473" s="58"/>
      <c r="DK473" s="58"/>
      <c r="DL473" s="58"/>
      <c r="DM473" s="58"/>
      <c r="DN473" s="58"/>
      <c r="DO473" s="58"/>
      <c r="DP473" s="58"/>
      <c r="DQ473" s="58"/>
      <c r="DR473" s="58"/>
      <c r="DS473" s="58"/>
      <c r="DT473" s="58"/>
      <c r="DU473" s="58"/>
      <c r="DV473" s="58"/>
      <c r="DW473" s="58"/>
      <c r="DX473" s="58"/>
      <c r="DY473" s="58"/>
      <c r="DZ473" s="58"/>
      <c r="EA473" s="58"/>
      <c r="EB473" s="58"/>
      <c r="EC473" s="58"/>
      <c r="ED473" s="58"/>
      <c r="EE473" s="58"/>
      <c r="EF473" s="58"/>
      <c r="EG473" s="58"/>
      <c r="EH473" s="58"/>
      <c r="EI473" s="58"/>
      <c r="EJ473" s="58"/>
      <c r="EK473" s="58"/>
      <c r="EL473" s="58"/>
      <c r="EM473" s="58"/>
      <c r="EN473" s="58"/>
      <c r="EO473" s="58"/>
      <c r="EP473" s="58"/>
      <c r="EQ473" s="58"/>
      <c r="ER473" s="58"/>
      <c r="ES473" s="58"/>
      <c r="ET473" s="58"/>
      <c r="EU473" s="58"/>
      <c r="EV473" s="58"/>
      <c r="EW473" s="58"/>
      <c r="EX473" s="58"/>
      <c r="EY473" s="58"/>
      <c r="EZ473" s="58"/>
      <c r="FA473" s="58"/>
      <c r="FB473" s="58"/>
      <c r="FC473" s="58"/>
      <c r="FD473" s="58"/>
      <c r="FE473" s="58"/>
      <c r="FF473" s="58"/>
      <c r="FG473" s="58"/>
      <c r="FH473" s="58"/>
      <c r="FI473" s="58"/>
      <c r="FJ473" s="58"/>
      <c r="FK473" s="58"/>
      <c r="FL473" s="58"/>
      <c r="FM473" s="58"/>
      <c r="FN473" s="58"/>
      <c r="FO473" s="58"/>
      <c r="FP473" s="58"/>
      <c r="FQ473" s="58"/>
      <c r="FR473" s="58"/>
      <c r="FS473" s="58"/>
      <c r="FT473" s="58"/>
      <c r="FU473" s="58"/>
      <c r="FV473" s="58"/>
      <c r="FW473" s="58"/>
      <c r="FX473" s="58"/>
      <c r="FY473" s="58"/>
      <c r="FZ473" s="58"/>
      <c r="GA473" s="58"/>
      <c r="GB473" s="58"/>
      <c r="GC473" s="58"/>
      <c r="GD473" s="58"/>
      <c r="GE473" s="58"/>
      <c r="GF473" s="58"/>
      <c r="GG473" s="58"/>
      <c r="GH473" s="58"/>
      <c r="GI473" s="58"/>
      <c r="GJ473" s="58"/>
      <c r="GK473" s="58"/>
      <c r="GL473" s="58"/>
      <c r="GM473" s="58"/>
      <c r="GN473" s="58"/>
      <c r="GO473" s="58"/>
      <c r="GP473" s="58"/>
      <c r="GQ473" s="58"/>
      <c r="GR473" s="58"/>
      <c r="GS473" s="58"/>
      <c r="GT473" s="58"/>
      <c r="GU473" s="58"/>
      <c r="GV473" s="58"/>
      <c r="GW473" s="58"/>
      <c r="GX473" s="58"/>
      <c r="GY473" s="58"/>
      <c r="GZ473" s="58"/>
      <c r="HA473" s="58"/>
      <c r="HB473" s="58"/>
      <c r="HC473" s="58"/>
      <c r="HD473" s="58"/>
      <c r="HE473" s="58"/>
      <c r="HF473" s="58"/>
      <c r="HG473" s="58"/>
      <c r="HH473" s="58"/>
      <c r="HI473" s="58"/>
      <c r="HJ473" s="58"/>
      <c r="HK473" s="58"/>
      <c r="HL473" s="58"/>
      <c r="HM473" s="58"/>
      <c r="HN473" s="58"/>
      <c r="HO473" s="58"/>
      <c r="HP473" s="58"/>
      <c r="HQ473" s="58"/>
      <c r="HR473" s="58"/>
      <c r="HS473" s="58"/>
      <c r="HT473" s="58"/>
      <c r="HU473" s="58"/>
      <c r="HV473" s="58"/>
      <c r="HW473" s="58"/>
      <c r="HX473" s="58"/>
      <c r="HY473" s="58"/>
      <c r="HZ473" s="58"/>
      <c r="IA473" s="58"/>
      <c r="IB473" s="58"/>
      <c r="IC473" s="58"/>
      <c r="ID473" s="58"/>
      <c r="IE473" s="58"/>
      <c r="IF473" s="58"/>
      <c r="IG473" s="58"/>
      <c r="IH473" s="58"/>
      <c r="II473" s="58"/>
      <c r="IJ473" s="58"/>
      <c r="IK473" s="58"/>
      <c r="IL473" s="58"/>
      <c r="IM473" s="58"/>
      <c r="IN473" s="58"/>
      <c r="IO473" s="58"/>
      <c r="IP473" s="58"/>
      <c r="IQ473" s="58"/>
      <c r="IR473" s="58"/>
      <c r="IS473" s="58"/>
      <c r="IT473" s="58"/>
      <c r="IU473" s="58"/>
    </row>
    <row r="474" spans="1:255" s="840" customFormat="1">
      <c r="A474" s="78" t="s">
        <v>530</v>
      </c>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949"/>
      <c r="AB474" s="949"/>
      <c r="AC474" s="949"/>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c r="DB474" s="58"/>
      <c r="DC474" s="58"/>
      <c r="DD474" s="58"/>
      <c r="DE474" s="58"/>
      <c r="DF474" s="58"/>
      <c r="DG474" s="58"/>
      <c r="DH474" s="58"/>
      <c r="DI474" s="58"/>
      <c r="DJ474" s="58"/>
      <c r="DK474" s="58"/>
      <c r="DL474" s="58"/>
      <c r="DM474" s="58"/>
      <c r="DN474" s="58"/>
      <c r="DO474" s="58"/>
      <c r="DP474" s="58"/>
      <c r="DQ474" s="58"/>
      <c r="DR474" s="58"/>
      <c r="DS474" s="58"/>
      <c r="DT474" s="58"/>
      <c r="DU474" s="58"/>
      <c r="DV474" s="58"/>
      <c r="DW474" s="58"/>
      <c r="DX474" s="58"/>
      <c r="DY474" s="58"/>
      <c r="DZ474" s="58"/>
      <c r="EA474" s="58"/>
      <c r="EB474" s="58"/>
      <c r="EC474" s="58"/>
      <c r="ED474" s="58"/>
      <c r="EE474" s="58"/>
      <c r="EF474" s="58"/>
      <c r="EG474" s="58"/>
      <c r="EH474" s="58"/>
      <c r="EI474" s="58"/>
      <c r="EJ474" s="58"/>
      <c r="EK474" s="58"/>
      <c r="EL474" s="58"/>
      <c r="EM474" s="58"/>
      <c r="EN474" s="58"/>
      <c r="EO474" s="58"/>
      <c r="EP474" s="58"/>
      <c r="EQ474" s="58"/>
      <c r="ER474" s="58"/>
      <c r="ES474" s="58"/>
      <c r="ET474" s="58"/>
      <c r="EU474" s="58"/>
      <c r="EV474" s="58"/>
      <c r="EW474" s="58"/>
      <c r="EX474" s="58"/>
      <c r="EY474" s="58"/>
      <c r="EZ474" s="58"/>
      <c r="FA474" s="58"/>
      <c r="FB474" s="58"/>
      <c r="FC474" s="58"/>
      <c r="FD474" s="58"/>
      <c r="FE474" s="58"/>
      <c r="FF474" s="58"/>
      <c r="FG474" s="58"/>
      <c r="FH474" s="58"/>
      <c r="FI474" s="58"/>
      <c r="FJ474" s="58"/>
      <c r="FK474" s="58"/>
      <c r="FL474" s="58"/>
      <c r="FM474" s="58"/>
      <c r="FN474" s="58"/>
      <c r="FO474" s="58"/>
      <c r="FP474" s="58"/>
      <c r="FQ474" s="58"/>
      <c r="FR474" s="58"/>
      <c r="FS474" s="58"/>
      <c r="FT474" s="58"/>
      <c r="FU474" s="58"/>
      <c r="FV474" s="58"/>
      <c r="FW474" s="58"/>
      <c r="FX474" s="58"/>
      <c r="FY474" s="58"/>
      <c r="FZ474" s="58"/>
      <c r="GA474" s="58"/>
      <c r="GB474" s="58"/>
      <c r="GC474" s="58"/>
      <c r="GD474" s="58"/>
      <c r="GE474" s="58"/>
      <c r="GF474" s="58"/>
      <c r="GG474" s="58"/>
      <c r="GH474" s="58"/>
      <c r="GI474" s="58"/>
      <c r="GJ474" s="58"/>
      <c r="GK474" s="58"/>
      <c r="GL474" s="58"/>
      <c r="GM474" s="58"/>
      <c r="GN474" s="58"/>
      <c r="GO474" s="58"/>
      <c r="GP474" s="58"/>
      <c r="GQ474" s="58"/>
      <c r="GR474" s="58"/>
      <c r="GS474" s="58"/>
      <c r="GT474" s="58"/>
      <c r="GU474" s="58"/>
      <c r="GV474" s="58"/>
      <c r="GW474" s="58"/>
      <c r="GX474" s="58"/>
      <c r="GY474" s="58"/>
      <c r="GZ474" s="58"/>
      <c r="HA474" s="58"/>
      <c r="HB474" s="58"/>
      <c r="HC474" s="58"/>
      <c r="HD474" s="58"/>
      <c r="HE474" s="58"/>
      <c r="HF474" s="58"/>
      <c r="HG474" s="58"/>
      <c r="HH474" s="58"/>
      <c r="HI474" s="58"/>
      <c r="HJ474" s="58"/>
      <c r="HK474" s="58"/>
      <c r="HL474" s="58"/>
      <c r="HM474" s="58"/>
      <c r="HN474" s="58"/>
      <c r="HO474" s="58"/>
      <c r="HP474" s="58"/>
      <c r="HQ474" s="58"/>
      <c r="HR474" s="58"/>
      <c r="HS474" s="58"/>
      <c r="HT474" s="58"/>
      <c r="HU474" s="58"/>
      <c r="HV474" s="58"/>
      <c r="HW474" s="58"/>
      <c r="HX474" s="58"/>
      <c r="HY474" s="58"/>
      <c r="HZ474" s="58"/>
      <c r="IA474" s="58"/>
      <c r="IB474" s="58"/>
      <c r="IC474" s="58"/>
      <c r="ID474" s="58"/>
      <c r="IE474" s="58"/>
      <c r="IF474" s="58"/>
      <c r="IG474" s="58"/>
      <c r="IH474" s="58"/>
      <c r="II474" s="58"/>
      <c r="IJ474" s="58"/>
      <c r="IK474" s="58"/>
      <c r="IL474" s="58"/>
      <c r="IM474" s="58"/>
      <c r="IN474" s="58"/>
      <c r="IO474" s="58"/>
      <c r="IP474" s="58"/>
      <c r="IQ474" s="58"/>
      <c r="IR474" s="58"/>
      <c r="IS474" s="58"/>
      <c r="IT474" s="58"/>
      <c r="IU474" s="58"/>
    </row>
    <row r="475" spans="1:255" s="840" customFormat="1">
      <c r="A475" s="78" t="s">
        <v>531</v>
      </c>
      <c r="B475" s="58">
        <v>2.5999999999999999E-2</v>
      </c>
      <c r="C475" s="58">
        <v>2.8000000000000001E-2</v>
      </c>
      <c r="D475" s="58">
        <v>1.9E-2</v>
      </c>
      <c r="E475" s="58">
        <v>1.7999999999999999E-2</v>
      </c>
      <c r="F475" s="58">
        <v>1.2999999999999999E-2</v>
      </c>
      <c r="G475" s="58">
        <v>1.2999999999999999E-2</v>
      </c>
      <c r="H475" s="58">
        <v>1.4999999999999999E-2</v>
      </c>
      <c r="I475" s="58">
        <v>1.4E-2</v>
      </c>
      <c r="J475" s="58">
        <v>1.2999999999999999E-2</v>
      </c>
      <c r="K475" s="58">
        <v>1.9E-2</v>
      </c>
      <c r="L475" s="58">
        <v>1.2999999999999999E-2</v>
      </c>
      <c r="M475" s="58">
        <v>1.4999999999999999E-2</v>
      </c>
      <c r="N475" s="58">
        <v>1.9E-2</v>
      </c>
      <c r="O475" s="58">
        <v>2.9000000000000001E-2</v>
      </c>
      <c r="P475" s="58">
        <v>1.0999999999999999E-2</v>
      </c>
      <c r="Q475" s="58">
        <v>1.0999999999999999E-2</v>
      </c>
      <c r="R475" s="58">
        <v>1.2E-2</v>
      </c>
      <c r="S475" s="58">
        <v>1.2999999999999999E-2</v>
      </c>
      <c r="T475" s="58"/>
      <c r="U475" s="58"/>
      <c r="V475" s="58"/>
      <c r="W475" s="58"/>
      <c r="X475" s="58"/>
      <c r="Y475" s="58"/>
      <c r="Z475" s="58"/>
      <c r="AA475" s="949"/>
      <c r="AB475" s="949"/>
      <c r="AC475" s="949"/>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c r="DB475" s="58"/>
      <c r="DC475" s="58"/>
      <c r="DD475" s="58"/>
      <c r="DE475" s="58"/>
      <c r="DF475" s="58"/>
      <c r="DG475" s="58"/>
      <c r="DH475" s="58"/>
      <c r="DI475" s="58"/>
      <c r="DJ475" s="58"/>
      <c r="DK475" s="58"/>
      <c r="DL475" s="58"/>
      <c r="DM475" s="58"/>
      <c r="DN475" s="58"/>
      <c r="DO475" s="58"/>
      <c r="DP475" s="58"/>
      <c r="DQ475" s="58"/>
      <c r="DR475" s="58"/>
      <c r="DS475" s="58"/>
      <c r="DT475" s="58"/>
      <c r="DU475" s="58"/>
      <c r="DV475" s="58"/>
      <c r="DW475" s="58"/>
      <c r="DX475" s="58"/>
      <c r="DY475" s="58"/>
      <c r="DZ475" s="58"/>
      <c r="EA475" s="58"/>
      <c r="EB475" s="58"/>
      <c r="EC475" s="58"/>
      <c r="ED475" s="58"/>
      <c r="EE475" s="58"/>
      <c r="EF475" s="58"/>
      <c r="EG475" s="58"/>
      <c r="EH475" s="58"/>
      <c r="EI475" s="58"/>
      <c r="EJ475" s="58"/>
      <c r="EK475" s="58"/>
      <c r="EL475" s="58"/>
      <c r="EM475" s="58"/>
      <c r="EN475" s="58"/>
      <c r="EO475" s="58"/>
      <c r="EP475" s="58"/>
      <c r="EQ475" s="58"/>
      <c r="ER475" s="58"/>
      <c r="ES475" s="58"/>
      <c r="ET475" s="58"/>
      <c r="EU475" s="58"/>
      <c r="EV475" s="58"/>
      <c r="EW475" s="58"/>
      <c r="EX475" s="58"/>
      <c r="EY475" s="58"/>
      <c r="EZ475" s="58"/>
      <c r="FA475" s="58"/>
      <c r="FB475" s="58"/>
      <c r="FC475" s="58"/>
      <c r="FD475" s="58"/>
      <c r="FE475" s="58"/>
      <c r="FF475" s="58"/>
      <c r="FG475" s="58"/>
      <c r="FH475" s="58"/>
      <c r="FI475" s="58"/>
      <c r="FJ475" s="58"/>
      <c r="FK475" s="58"/>
      <c r="FL475" s="58"/>
      <c r="FM475" s="58"/>
      <c r="FN475" s="58"/>
      <c r="FO475" s="58"/>
      <c r="FP475" s="58"/>
      <c r="FQ475" s="58"/>
      <c r="FR475" s="58"/>
      <c r="FS475" s="58"/>
      <c r="FT475" s="58"/>
      <c r="FU475" s="58"/>
      <c r="FV475" s="58"/>
      <c r="FW475" s="58"/>
      <c r="FX475" s="58"/>
      <c r="FY475" s="58"/>
      <c r="FZ475" s="58"/>
      <c r="GA475" s="58"/>
      <c r="GB475" s="58"/>
      <c r="GC475" s="58"/>
      <c r="GD475" s="58"/>
      <c r="GE475" s="58"/>
      <c r="GF475" s="58"/>
      <c r="GG475" s="58"/>
      <c r="GH475" s="58"/>
      <c r="GI475" s="58"/>
      <c r="GJ475" s="58"/>
      <c r="GK475" s="58"/>
      <c r="GL475" s="58"/>
      <c r="GM475" s="58"/>
      <c r="GN475" s="58"/>
      <c r="GO475" s="58"/>
      <c r="GP475" s="58"/>
      <c r="GQ475" s="58"/>
      <c r="GR475" s="58"/>
      <c r="GS475" s="58"/>
      <c r="GT475" s="58"/>
      <c r="GU475" s="58"/>
      <c r="GV475" s="58"/>
      <c r="GW475" s="58"/>
      <c r="GX475" s="58"/>
      <c r="GY475" s="58"/>
      <c r="GZ475" s="58"/>
      <c r="HA475" s="58"/>
      <c r="HB475" s="58"/>
      <c r="HC475" s="58"/>
      <c r="HD475" s="58"/>
      <c r="HE475" s="58"/>
      <c r="HF475" s="58"/>
      <c r="HG475" s="58"/>
      <c r="HH475" s="58"/>
      <c r="HI475" s="58"/>
      <c r="HJ475" s="58"/>
      <c r="HK475" s="58"/>
      <c r="HL475" s="58"/>
      <c r="HM475" s="58"/>
      <c r="HN475" s="58"/>
      <c r="HO475" s="58"/>
      <c r="HP475" s="58"/>
      <c r="HQ475" s="58"/>
      <c r="HR475" s="58"/>
      <c r="HS475" s="58"/>
      <c r="HT475" s="58"/>
      <c r="HU475" s="58"/>
      <c r="HV475" s="58"/>
      <c r="HW475" s="58"/>
      <c r="HX475" s="58"/>
      <c r="HY475" s="58"/>
      <c r="HZ475" s="58"/>
      <c r="IA475" s="58"/>
      <c r="IB475" s="58"/>
      <c r="IC475" s="58"/>
      <c r="ID475" s="58"/>
      <c r="IE475" s="58"/>
      <c r="IF475" s="58"/>
      <c r="IG475" s="58"/>
      <c r="IH475" s="58"/>
      <c r="II475" s="58"/>
      <c r="IJ475" s="58"/>
      <c r="IK475" s="58"/>
      <c r="IL475" s="58"/>
      <c r="IM475" s="58"/>
      <c r="IN475" s="58"/>
      <c r="IO475" s="58"/>
      <c r="IP475" s="58"/>
      <c r="IQ475" s="58"/>
      <c r="IR475" s="58"/>
      <c r="IS475" s="58"/>
      <c r="IT475" s="58"/>
      <c r="IU475" s="58"/>
    </row>
    <row r="476" spans="1:255" s="840" customFormat="1">
      <c r="A476" s="78" t="s">
        <v>532</v>
      </c>
      <c r="B476" s="58">
        <v>2E-3</v>
      </c>
      <c r="C476" s="58">
        <v>2E-3</v>
      </c>
      <c r="D476" s="58">
        <v>1E-3</v>
      </c>
      <c r="E476" s="58">
        <v>1E-3</v>
      </c>
      <c r="F476" s="58">
        <v>1E-3</v>
      </c>
      <c r="G476" s="58">
        <v>1E-3</v>
      </c>
      <c r="H476" s="58">
        <v>1E-3</v>
      </c>
      <c r="I476" s="58">
        <v>1E-3</v>
      </c>
      <c r="J476" s="58">
        <v>1E-3</v>
      </c>
      <c r="K476" s="58">
        <v>1E-3</v>
      </c>
      <c r="L476" s="58">
        <v>1E-3</v>
      </c>
      <c r="M476" s="58">
        <v>1E-3</v>
      </c>
      <c r="N476" s="58">
        <v>1E-3</v>
      </c>
      <c r="O476" s="58">
        <v>2E-3</v>
      </c>
      <c r="P476" s="58">
        <v>1E-3</v>
      </c>
      <c r="Q476" s="58">
        <v>1E-3</v>
      </c>
      <c r="R476" s="58">
        <v>1E-3</v>
      </c>
      <c r="S476" s="58">
        <v>1E-3</v>
      </c>
      <c r="T476" s="58">
        <v>1E-3</v>
      </c>
      <c r="U476" s="58">
        <v>1E-3</v>
      </c>
      <c r="V476" s="58">
        <v>1E-3</v>
      </c>
      <c r="W476" s="58">
        <v>2E-3</v>
      </c>
      <c r="X476" s="58">
        <v>1E-3</v>
      </c>
      <c r="Y476" s="58">
        <v>1E-3</v>
      </c>
      <c r="Z476" s="58">
        <v>1E-3</v>
      </c>
      <c r="AA476" s="949">
        <v>1E-3</v>
      </c>
      <c r="AB476" s="949">
        <v>1E-3</v>
      </c>
      <c r="AC476" s="949">
        <v>1E-3</v>
      </c>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58"/>
      <c r="CS476" s="58"/>
      <c r="CT476" s="58"/>
      <c r="CU476" s="58"/>
      <c r="CV476" s="58"/>
      <c r="CW476" s="58"/>
      <c r="CX476" s="58"/>
      <c r="CY476" s="58"/>
      <c r="CZ476" s="58"/>
      <c r="DA476" s="58"/>
      <c r="DB476" s="58"/>
      <c r="DC476" s="58"/>
      <c r="DD476" s="58"/>
      <c r="DE476" s="58"/>
      <c r="DF476" s="58"/>
      <c r="DG476" s="58"/>
      <c r="DH476" s="58"/>
      <c r="DI476" s="58"/>
      <c r="DJ476" s="58"/>
      <c r="DK476" s="58"/>
      <c r="DL476" s="58"/>
      <c r="DM476" s="58"/>
      <c r="DN476" s="58"/>
      <c r="DO476" s="58"/>
      <c r="DP476" s="58"/>
      <c r="DQ476" s="58"/>
      <c r="DR476" s="58"/>
      <c r="DS476" s="58"/>
      <c r="DT476" s="58"/>
      <c r="DU476" s="58"/>
      <c r="DV476" s="58"/>
      <c r="DW476" s="58"/>
      <c r="DX476" s="58"/>
      <c r="DY476" s="58"/>
      <c r="DZ476" s="58"/>
      <c r="EA476" s="58"/>
      <c r="EB476" s="58"/>
      <c r="EC476" s="58"/>
      <c r="ED476" s="58"/>
      <c r="EE476" s="58"/>
      <c r="EF476" s="58"/>
      <c r="EG476" s="58"/>
      <c r="EH476" s="58"/>
      <c r="EI476" s="58"/>
      <c r="EJ476" s="58"/>
      <c r="EK476" s="58"/>
      <c r="EL476" s="58"/>
      <c r="EM476" s="58"/>
      <c r="EN476" s="58"/>
      <c r="EO476" s="58"/>
      <c r="EP476" s="58"/>
      <c r="EQ476" s="58"/>
      <c r="ER476" s="58"/>
      <c r="ES476" s="58"/>
      <c r="ET476" s="58"/>
      <c r="EU476" s="58"/>
      <c r="EV476" s="58"/>
      <c r="EW476" s="58"/>
      <c r="EX476" s="58"/>
      <c r="EY476" s="58"/>
      <c r="EZ476" s="58"/>
      <c r="FA476" s="58"/>
      <c r="FB476" s="58"/>
      <c r="FC476" s="58"/>
      <c r="FD476" s="58"/>
      <c r="FE476" s="58"/>
      <c r="FF476" s="58"/>
      <c r="FG476" s="58"/>
      <c r="FH476" s="58"/>
      <c r="FI476" s="58"/>
      <c r="FJ476" s="58"/>
      <c r="FK476" s="58"/>
      <c r="FL476" s="58"/>
      <c r="FM476" s="58"/>
      <c r="FN476" s="58"/>
      <c r="FO476" s="58"/>
      <c r="FP476" s="58"/>
      <c r="FQ476" s="58"/>
      <c r="FR476" s="58"/>
      <c r="FS476" s="58"/>
      <c r="FT476" s="58"/>
      <c r="FU476" s="58"/>
      <c r="FV476" s="58"/>
      <c r="FW476" s="58"/>
      <c r="FX476" s="58"/>
      <c r="FY476" s="58"/>
      <c r="FZ476" s="58"/>
      <c r="GA476" s="58"/>
      <c r="GB476" s="58"/>
      <c r="GC476" s="58"/>
      <c r="GD476" s="58"/>
      <c r="GE476" s="58"/>
      <c r="GF476" s="58"/>
      <c r="GG476" s="58"/>
      <c r="GH476" s="58"/>
      <c r="GI476" s="58"/>
      <c r="GJ476" s="58"/>
      <c r="GK476" s="58"/>
      <c r="GL476" s="58"/>
      <c r="GM476" s="58"/>
      <c r="GN476" s="58"/>
      <c r="GO476" s="58"/>
      <c r="GP476" s="58"/>
      <c r="GQ476" s="58"/>
      <c r="GR476" s="58"/>
      <c r="GS476" s="58"/>
      <c r="GT476" s="58"/>
      <c r="GU476" s="58"/>
      <c r="GV476" s="58"/>
      <c r="GW476" s="58"/>
      <c r="GX476" s="58"/>
      <c r="GY476" s="58"/>
      <c r="GZ476" s="58"/>
      <c r="HA476" s="58"/>
      <c r="HB476" s="58"/>
      <c r="HC476" s="58"/>
      <c r="HD476" s="58"/>
      <c r="HE476" s="58"/>
      <c r="HF476" s="58"/>
      <c r="HG476" s="58"/>
      <c r="HH476" s="58"/>
      <c r="HI476" s="58"/>
      <c r="HJ476" s="58"/>
      <c r="HK476" s="58"/>
      <c r="HL476" s="58"/>
      <c r="HM476" s="58"/>
      <c r="HN476" s="58"/>
      <c r="HO476" s="58"/>
      <c r="HP476" s="58"/>
      <c r="HQ476" s="58"/>
      <c r="HR476" s="58"/>
      <c r="HS476" s="58"/>
      <c r="HT476" s="58"/>
      <c r="HU476" s="58"/>
      <c r="HV476" s="58"/>
      <c r="HW476" s="58"/>
      <c r="HX476" s="58"/>
      <c r="HY476" s="58"/>
      <c r="HZ476" s="58"/>
      <c r="IA476" s="58"/>
      <c r="IB476" s="58"/>
      <c r="IC476" s="58"/>
      <c r="ID476" s="58"/>
      <c r="IE476" s="58"/>
      <c r="IF476" s="58"/>
      <c r="IG476" s="58"/>
      <c r="IH476" s="58"/>
      <c r="II476" s="58"/>
      <c r="IJ476" s="58"/>
      <c r="IK476" s="58"/>
      <c r="IL476" s="58"/>
      <c r="IM476" s="58"/>
      <c r="IN476" s="58"/>
      <c r="IO476" s="58"/>
      <c r="IP476" s="58"/>
      <c r="IQ476" s="58"/>
      <c r="IR476" s="58"/>
      <c r="IS476" s="58"/>
      <c r="IT476" s="58"/>
      <c r="IU476" s="58"/>
    </row>
    <row r="477" spans="1:255" s="840" customFormat="1">
      <c r="A477" s="78" t="s">
        <v>533</v>
      </c>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949"/>
      <c r="AB477" s="949"/>
      <c r="AC477" s="949"/>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58"/>
      <c r="EE477" s="58"/>
      <c r="EF477" s="58"/>
      <c r="EG477" s="58"/>
      <c r="EH477" s="58"/>
      <c r="EI477" s="58"/>
      <c r="EJ477" s="58"/>
      <c r="EK477" s="58"/>
      <c r="EL477" s="58"/>
      <c r="EM477" s="58"/>
      <c r="EN477" s="58"/>
      <c r="EO477" s="58"/>
      <c r="EP477" s="58"/>
      <c r="EQ477" s="58"/>
      <c r="ER477" s="58"/>
      <c r="ES477" s="58"/>
      <c r="ET477" s="58"/>
      <c r="EU477" s="58"/>
      <c r="EV477" s="58"/>
      <c r="EW477" s="58"/>
      <c r="EX477" s="58"/>
      <c r="EY477" s="58"/>
      <c r="EZ477" s="58"/>
      <c r="FA477" s="58"/>
      <c r="FB477" s="58"/>
      <c r="FC477" s="58"/>
      <c r="FD477" s="58"/>
      <c r="FE477" s="58"/>
      <c r="FF477" s="58"/>
      <c r="FG477" s="58"/>
      <c r="FH477" s="58"/>
      <c r="FI477" s="58"/>
      <c r="FJ477" s="58"/>
      <c r="FK477" s="58"/>
      <c r="FL477" s="58"/>
      <c r="FM477" s="58"/>
      <c r="FN477" s="58"/>
      <c r="FO477" s="58"/>
      <c r="FP477" s="58"/>
      <c r="FQ477" s="58"/>
      <c r="FR477" s="58"/>
      <c r="FS477" s="58"/>
      <c r="FT477" s="58"/>
      <c r="FU477" s="58"/>
      <c r="FV477" s="58"/>
      <c r="FW477" s="58"/>
      <c r="FX477" s="58"/>
      <c r="FY477" s="58"/>
      <c r="FZ477" s="58"/>
      <c r="GA477" s="58"/>
      <c r="GB477" s="58"/>
      <c r="GC477" s="58"/>
      <c r="GD477" s="58"/>
      <c r="GE477" s="58"/>
      <c r="GF477" s="58"/>
      <c r="GG477" s="58"/>
      <c r="GH477" s="58"/>
      <c r="GI477" s="58"/>
      <c r="GJ477" s="58"/>
      <c r="GK477" s="58"/>
      <c r="GL477" s="58"/>
      <c r="GM477" s="58"/>
      <c r="GN477" s="58"/>
      <c r="GO477" s="58"/>
      <c r="GP477" s="58"/>
      <c r="GQ477" s="58"/>
      <c r="GR477" s="58"/>
      <c r="GS477" s="58"/>
      <c r="GT477" s="58"/>
      <c r="GU477" s="58"/>
      <c r="GV477" s="58"/>
      <c r="GW477" s="58"/>
      <c r="GX477" s="58"/>
      <c r="GY477" s="58"/>
      <c r="GZ477" s="58"/>
      <c r="HA477" s="58"/>
      <c r="HB477" s="58"/>
      <c r="HC477" s="58"/>
      <c r="HD477" s="58"/>
      <c r="HE477" s="58"/>
      <c r="HF477" s="58"/>
      <c r="HG477" s="58"/>
      <c r="HH477" s="58"/>
      <c r="HI477" s="58"/>
      <c r="HJ477" s="58"/>
      <c r="HK477" s="58"/>
      <c r="HL477" s="58"/>
      <c r="HM477" s="58"/>
      <c r="HN477" s="58"/>
      <c r="HO477" s="58"/>
      <c r="HP477" s="58"/>
      <c r="HQ477" s="58"/>
      <c r="HR477" s="58"/>
      <c r="HS477" s="58"/>
      <c r="HT477" s="58"/>
      <c r="HU477" s="58"/>
      <c r="HV477" s="58"/>
      <c r="HW477" s="58"/>
      <c r="HX477" s="58"/>
      <c r="HY477" s="58"/>
      <c r="HZ477" s="58"/>
      <c r="IA477" s="58"/>
      <c r="IB477" s="58"/>
      <c r="IC477" s="58"/>
      <c r="ID477" s="58"/>
      <c r="IE477" s="58"/>
      <c r="IF477" s="58"/>
      <c r="IG477" s="58"/>
      <c r="IH477" s="58"/>
      <c r="II477" s="58"/>
      <c r="IJ477" s="58"/>
      <c r="IK477" s="58"/>
      <c r="IL477" s="58"/>
      <c r="IM477" s="58"/>
      <c r="IN477" s="58"/>
      <c r="IO477" s="58"/>
      <c r="IP477" s="58"/>
      <c r="IQ477" s="58"/>
      <c r="IR477" s="58"/>
      <c r="IS477" s="58"/>
      <c r="IT477" s="58"/>
      <c r="IU477" s="58"/>
    </row>
    <row r="478" spans="1:255" s="840" customFormat="1">
      <c r="A478" s="78" t="s">
        <v>534</v>
      </c>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949"/>
      <c r="AB478" s="949"/>
      <c r="AC478" s="949"/>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58"/>
      <c r="CS478" s="58"/>
      <c r="CT478" s="58"/>
      <c r="CU478" s="58"/>
      <c r="CV478" s="58"/>
      <c r="CW478" s="58"/>
      <c r="CX478" s="58"/>
      <c r="CY478" s="58"/>
      <c r="CZ478" s="58"/>
      <c r="DA478" s="58"/>
      <c r="DB478" s="58"/>
      <c r="DC478" s="58"/>
      <c r="DD478" s="58"/>
      <c r="DE478" s="58"/>
      <c r="DF478" s="58"/>
      <c r="DG478" s="58"/>
      <c r="DH478" s="58"/>
      <c r="DI478" s="58"/>
      <c r="DJ478" s="58"/>
      <c r="DK478" s="58"/>
      <c r="DL478" s="58"/>
      <c r="DM478" s="58"/>
      <c r="DN478" s="58"/>
      <c r="DO478" s="58"/>
      <c r="DP478" s="58"/>
      <c r="DQ478" s="58"/>
      <c r="DR478" s="58"/>
      <c r="DS478" s="58"/>
      <c r="DT478" s="58"/>
      <c r="DU478" s="58"/>
      <c r="DV478" s="58"/>
      <c r="DW478" s="58"/>
      <c r="DX478" s="58"/>
      <c r="DY478" s="58"/>
      <c r="DZ478" s="58"/>
      <c r="EA478" s="58"/>
      <c r="EB478" s="58"/>
      <c r="EC478" s="58"/>
      <c r="ED478" s="58"/>
      <c r="EE478" s="58"/>
      <c r="EF478" s="58"/>
      <c r="EG478" s="58"/>
      <c r="EH478" s="58"/>
      <c r="EI478" s="58"/>
      <c r="EJ478" s="58"/>
      <c r="EK478" s="58"/>
      <c r="EL478" s="58"/>
      <c r="EM478" s="58"/>
      <c r="EN478" s="58"/>
      <c r="EO478" s="58"/>
      <c r="EP478" s="58"/>
      <c r="EQ478" s="58"/>
      <c r="ER478" s="58"/>
      <c r="ES478" s="58"/>
      <c r="ET478" s="58"/>
      <c r="EU478" s="58"/>
      <c r="EV478" s="58"/>
      <c r="EW478" s="58"/>
      <c r="EX478" s="58"/>
      <c r="EY478" s="58"/>
      <c r="EZ478" s="58"/>
      <c r="FA478" s="58"/>
      <c r="FB478" s="58"/>
      <c r="FC478" s="58"/>
      <c r="FD478" s="58"/>
      <c r="FE478" s="58"/>
      <c r="FF478" s="58"/>
      <c r="FG478" s="58"/>
      <c r="FH478" s="58"/>
      <c r="FI478" s="58"/>
      <c r="FJ478" s="58"/>
      <c r="FK478" s="58"/>
      <c r="FL478" s="58"/>
      <c r="FM478" s="58"/>
      <c r="FN478" s="58"/>
      <c r="FO478" s="58"/>
      <c r="FP478" s="58"/>
      <c r="FQ478" s="58"/>
      <c r="FR478" s="58"/>
      <c r="FS478" s="58"/>
      <c r="FT478" s="58"/>
      <c r="FU478" s="58"/>
      <c r="FV478" s="58"/>
      <c r="FW478" s="58"/>
      <c r="FX478" s="58"/>
      <c r="FY478" s="58"/>
      <c r="FZ478" s="58"/>
      <c r="GA478" s="58"/>
      <c r="GB478" s="58"/>
      <c r="GC478" s="58"/>
      <c r="GD478" s="58"/>
      <c r="GE478" s="58"/>
      <c r="GF478" s="58"/>
      <c r="GG478" s="58"/>
      <c r="GH478" s="58"/>
      <c r="GI478" s="58"/>
      <c r="GJ478" s="58"/>
      <c r="GK478" s="58"/>
      <c r="GL478" s="58"/>
      <c r="GM478" s="58"/>
      <c r="GN478" s="58"/>
      <c r="GO478" s="58"/>
      <c r="GP478" s="58"/>
      <c r="GQ478" s="58"/>
      <c r="GR478" s="58"/>
      <c r="GS478" s="58"/>
      <c r="GT478" s="58"/>
      <c r="GU478" s="58"/>
      <c r="GV478" s="58"/>
      <c r="GW478" s="58"/>
      <c r="GX478" s="58"/>
      <c r="GY478" s="58"/>
      <c r="GZ478" s="58"/>
      <c r="HA478" s="58"/>
      <c r="HB478" s="58"/>
      <c r="HC478" s="58"/>
      <c r="HD478" s="58"/>
      <c r="HE478" s="58"/>
      <c r="HF478" s="58"/>
      <c r="HG478" s="58"/>
      <c r="HH478" s="58"/>
      <c r="HI478" s="58"/>
      <c r="HJ478" s="58"/>
      <c r="HK478" s="58"/>
      <c r="HL478" s="58"/>
      <c r="HM478" s="58"/>
      <c r="HN478" s="58"/>
      <c r="HO478" s="58"/>
      <c r="HP478" s="58"/>
      <c r="HQ478" s="58"/>
      <c r="HR478" s="58"/>
      <c r="HS478" s="58"/>
      <c r="HT478" s="58"/>
      <c r="HU478" s="58"/>
      <c r="HV478" s="58"/>
      <c r="HW478" s="58"/>
      <c r="HX478" s="58"/>
      <c r="HY478" s="58"/>
      <c r="HZ478" s="58"/>
      <c r="IA478" s="58"/>
      <c r="IB478" s="58"/>
      <c r="IC478" s="58"/>
      <c r="ID478" s="58"/>
      <c r="IE478" s="58"/>
      <c r="IF478" s="58"/>
      <c r="IG478" s="58"/>
      <c r="IH478" s="58"/>
      <c r="II478" s="58"/>
      <c r="IJ478" s="58"/>
      <c r="IK478" s="58"/>
      <c r="IL478" s="58"/>
      <c r="IM478" s="58"/>
      <c r="IN478" s="58"/>
      <c r="IO478" s="58"/>
      <c r="IP478" s="58"/>
      <c r="IQ478" s="58"/>
      <c r="IR478" s="58"/>
      <c r="IS478" s="58"/>
      <c r="IT478" s="58"/>
      <c r="IU478" s="58"/>
    </row>
    <row r="479" spans="1:255" s="840" customFormat="1">
      <c r="A479" s="78" t="s">
        <v>535</v>
      </c>
      <c r="B479" s="58"/>
      <c r="C479" s="58"/>
      <c r="D479" s="58"/>
      <c r="E479" s="58"/>
      <c r="F479" s="58"/>
      <c r="G479" s="58"/>
      <c r="H479" s="58"/>
      <c r="I479" s="58"/>
      <c r="J479" s="58"/>
      <c r="K479" s="58"/>
      <c r="L479" s="58"/>
      <c r="M479" s="58"/>
      <c r="N479" s="58"/>
      <c r="O479" s="58"/>
      <c r="P479" s="58"/>
      <c r="Q479" s="58"/>
      <c r="R479" s="58"/>
      <c r="S479" s="58">
        <v>3.0000000000000001E-3</v>
      </c>
      <c r="T479" s="58">
        <v>4.0000000000000001E-3</v>
      </c>
      <c r="U479" s="58">
        <v>4.0000000000000001E-3</v>
      </c>
      <c r="V479" s="58">
        <v>4.0000000000000001E-3</v>
      </c>
      <c r="W479" s="58">
        <v>4.0000000000000001E-3</v>
      </c>
      <c r="X479" s="58">
        <v>3.0000000000000001E-3</v>
      </c>
      <c r="Y479" s="58">
        <v>5.0000000000000001E-3</v>
      </c>
      <c r="Z479" s="58">
        <v>5.0000000000000001E-3</v>
      </c>
      <c r="AA479" s="949">
        <v>6.0000000000000001E-3</v>
      </c>
      <c r="AB479" s="949">
        <v>4.0000000000000001E-3</v>
      </c>
      <c r="AC479" s="949">
        <v>4.0000000000000001E-3</v>
      </c>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c r="CS479" s="58"/>
      <c r="CT479" s="58"/>
      <c r="CU479" s="58"/>
      <c r="CV479" s="58"/>
      <c r="CW479" s="58"/>
      <c r="CX479" s="58"/>
      <c r="CY479" s="58"/>
      <c r="CZ479" s="58"/>
      <c r="DA479" s="58"/>
      <c r="DB479" s="58"/>
      <c r="DC479" s="58"/>
      <c r="DD479" s="58"/>
      <c r="DE479" s="58"/>
      <c r="DF479" s="58"/>
      <c r="DG479" s="58"/>
      <c r="DH479" s="58"/>
      <c r="DI479" s="58"/>
      <c r="DJ479" s="58"/>
      <c r="DK479" s="58"/>
      <c r="DL479" s="58"/>
      <c r="DM479" s="58"/>
      <c r="DN479" s="58"/>
      <c r="DO479" s="58"/>
      <c r="DP479" s="58"/>
      <c r="DQ479" s="58"/>
      <c r="DR479" s="58"/>
      <c r="DS479" s="58"/>
      <c r="DT479" s="58"/>
      <c r="DU479" s="58"/>
      <c r="DV479" s="58"/>
      <c r="DW479" s="58"/>
      <c r="DX479" s="58"/>
      <c r="DY479" s="58"/>
      <c r="DZ479" s="58"/>
      <c r="EA479" s="58"/>
      <c r="EB479" s="58"/>
      <c r="EC479" s="58"/>
      <c r="ED479" s="58"/>
      <c r="EE479" s="58"/>
      <c r="EF479" s="58"/>
      <c r="EG479" s="58"/>
      <c r="EH479" s="58"/>
      <c r="EI479" s="58"/>
      <c r="EJ479" s="58"/>
      <c r="EK479" s="58"/>
      <c r="EL479" s="58"/>
      <c r="EM479" s="58"/>
      <c r="EN479" s="58"/>
      <c r="EO479" s="58"/>
      <c r="EP479" s="58"/>
      <c r="EQ479" s="58"/>
      <c r="ER479" s="58"/>
      <c r="ES479" s="58"/>
      <c r="ET479" s="58"/>
      <c r="EU479" s="58"/>
      <c r="EV479" s="58"/>
      <c r="EW479" s="58"/>
      <c r="EX479" s="58"/>
      <c r="EY479" s="58"/>
      <c r="EZ479" s="58"/>
      <c r="FA479" s="58"/>
      <c r="FB479" s="58"/>
      <c r="FC479" s="58"/>
      <c r="FD479" s="58"/>
      <c r="FE479" s="58"/>
      <c r="FF479" s="58"/>
      <c r="FG479" s="58"/>
      <c r="FH479" s="58"/>
      <c r="FI479" s="58"/>
      <c r="FJ479" s="58"/>
      <c r="FK479" s="58"/>
      <c r="FL479" s="58"/>
      <c r="FM479" s="58"/>
      <c r="FN479" s="58"/>
      <c r="FO479" s="58"/>
      <c r="FP479" s="58"/>
      <c r="FQ479" s="58"/>
      <c r="FR479" s="58"/>
      <c r="FS479" s="58"/>
      <c r="FT479" s="58"/>
      <c r="FU479" s="58"/>
      <c r="FV479" s="58"/>
      <c r="FW479" s="58"/>
      <c r="FX479" s="58"/>
      <c r="FY479" s="58"/>
      <c r="FZ479" s="58"/>
      <c r="GA479" s="58"/>
      <c r="GB479" s="58"/>
      <c r="GC479" s="58"/>
      <c r="GD479" s="58"/>
      <c r="GE479" s="58"/>
      <c r="GF479" s="58"/>
      <c r="GG479" s="58"/>
      <c r="GH479" s="58"/>
      <c r="GI479" s="58"/>
      <c r="GJ479" s="58"/>
      <c r="GK479" s="58"/>
      <c r="GL479" s="58"/>
      <c r="GM479" s="58"/>
      <c r="GN479" s="58"/>
      <c r="GO479" s="58"/>
      <c r="GP479" s="58"/>
      <c r="GQ479" s="58"/>
      <c r="GR479" s="58"/>
      <c r="GS479" s="58"/>
      <c r="GT479" s="58"/>
      <c r="GU479" s="58"/>
      <c r="GV479" s="58"/>
      <c r="GW479" s="58"/>
      <c r="GX479" s="58"/>
      <c r="GY479" s="58"/>
      <c r="GZ479" s="58"/>
      <c r="HA479" s="58"/>
      <c r="HB479" s="58"/>
      <c r="HC479" s="58"/>
      <c r="HD479" s="58"/>
      <c r="HE479" s="58"/>
      <c r="HF479" s="58"/>
      <c r="HG479" s="58"/>
      <c r="HH479" s="58"/>
      <c r="HI479" s="58"/>
      <c r="HJ479" s="58"/>
      <c r="HK479" s="58"/>
      <c r="HL479" s="58"/>
      <c r="HM479" s="58"/>
      <c r="HN479" s="58"/>
      <c r="HO479" s="58"/>
      <c r="HP479" s="58"/>
      <c r="HQ479" s="58"/>
      <c r="HR479" s="58"/>
      <c r="HS479" s="58"/>
      <c r="HT479" s="58"/>
      <c r="HU479" s="58"/>
      <c r="HV479" s="58"/>
      <c r="HW479" s="58"/>
      <c r="HX479" s="58"/>
      <c r="HY479" s="58"/>
      <c r="HZ479" s="58"/>
      <c r="IA479" s="58"/>
      <c r="IB479" s="58"/>
      <c r="IC479" s="58"/>
      <c r="ID479" s="58"/>
      <c r="IE479" s="58"/>
      <c r="IF479" s="58"/>
      <c r="IG479" s="58"/>
      <c r="IH479" s="58"/>
      <c r="II479" s="58"/>
      <c r="IJ479" s="58"/>
      <c r="IK479" s="58"/>
      <c r="IL479" s="58"/>
      <c r="IM479" s="58"/>
      <c r="IN479" s="58"/>
      <c r="IO479" s="58"/>
      <c r="IP479" s="58"/>
      <c r="IQ479" s="58"/>
      <c r="IR479" s="58"/>
      <c r="IS479" s="58"/>
      <c r="IT479" s="58"/>
      <c r="IU479" s="58"/>
    </row>
    <row r="480" spans="1:255" s="840" customFormat="1">
      <c r="A480" s="78" t="s">
        <v>536</v>
      </c>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949"/>
      <c r="AB480" s="949"/>
      <c r="AC480" s="949"/>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58"/>
      <c r="CS480" s="58"/>
      <c r="CT480" s="58"/>
      <c r="CU480" s="58"/>
      <c r="CV480" s="58"/>
      <c r="CW480" s="58"/>
      <c r="CX480" s="58"/>
      <c r="CY480" s="58"/>
      <c r="CZ480" s="58"/>
      <c r="DA480" s="58"/>
      <c r="DB480" s="58"/>
      <c r="DC480" s="58"/>
      <c r="DD480" s="58"/>
      <c r="DE480" s="58"/>
      <c r="DF480" s="58"/>
      <c r="DG480" s="58"/>
      <c r="DH480" s="58"/>
      <c r="DI480" s="58"/>
      <c r="DJ480" s="58"/>
      <c r="DK480" s="58"/>
      <c r="DL480" s="58"/>
      <c r="DM480" s="58"/>
      <c r="DN480" s="58"/>
      <c r="DO480" s="58"/>
      <c r="DP480" s="58"/>
      <c r="DQ480" s="58"/>
      <c r="DR480" s="58"/>
      <c r="DS480" s="58"/>
      <c r="DT480" s="58"/>
      <c r="DU480" s="58"/>
      <c r="DV480" s="58"/>
      <c r="DW480" s="58"/>
      <c r="DX480" s="58"/>
      <c r="DY480" s="58"/>
      <c r="DZ480" s="58"/>
      <c r="EA480" s="58"/>
      <c r="EB480" s="58"/>
      <c r="EC480" s="58"/>
      <c r="ED480" s="58"/>
      <c r="EE480" s="58"/>
      <c r="EF480" s="58"/>
      <c r="EG480" s="58"/>
      <c r="EH480" s="58"/>
      <c r="EI480" s="58"/>
      <c r="EJ480" s="58"/>
      <c r="EK480" s="58"/>
      <c r="EL480" s="58"/>
      <c r="EM480" s="58"/>
      <c r="EN480" s="58"/>
      <c r="EO480" s="58"/>
      <c r="EP480" s="58"/>
      <c r="EQ480" s="58"/>
      <c r="ER480" s="58"/>
      <c r="ES480" s="58"/>
      <c r="ET480" s="58"/>
      <c r="EU480" s="58"/>
      <c r="EV480" s="58"/>
      <c r="EW480" s="58"/>
      <c r="EX480" s="58"/>
      <c r="EY480" s="58"/>
      <c r="EZ480" s="58"/>
      <c r="FA480" s="58"/>
      <c r="FB480" s="58"/>
      <c r="FC480" s="58"/>
      <c r="FD480" s="58"/>
      <c r="FE480" s="58"/>
      <c r="FF480" s="58"/>
      <c r="FG480" s="58"/>
      <c r="FH480" s="58"/>
      <c r="FI480" s="58"/>
      <c r="FJ480" s="58"/>
      <c r="FK480" s="58"/>
      <c r="FL480" s="58"/>
      <c r="FM480" s="58"/>
      <c r="FN480" s="58"/>
      <c r="FO480" s="58"/>
      <c r="FP480" s="58"/>
      <c r="FQ480" s="58"/>
      <c r="FR480" s="58"/>
      <c r="FS480" s="58"/>
      <c r="FT480" s="58"/>
      <c r="FU480" s="58"/>
      <c r="FV480" s="58"/>
      <c r="FW480" s="58"/>
      <c r="FX480" s="58"/>
      <c r="FY480" s="58"/>
      <c r="FZ480" s="58"/>
      <c r="GA480" s="58"/>
      <c r="GB480" s="58"/>
      <c r="GC480" s="58"/>
      <c r="GD480" s="58"/>
      <c r="GE480" s="58"/>
      <c r="GF480" s="58"/>
      <c r="GG480" s="58"/>
      <c r="GH480" s="58"/>
      <c r="GI480" s="58"/>
      <c r="GJ480" s="58"/>
      <c r="GK480" s="58"/>
      <c r="GL480" s="58"/>
      <c r="GM480" s="58"/>
      <c r="GN480" s="58"/>
      <c r="GO480" s="58"/>
      <c r="GP480" s="58"/>
      <c r="GQ480" s="58"/>
      <c r="GR480" s="58"/>
      <c r="GS480" s="58"/>
      <c r="GT480" s="58"/>
      <c r="GU480" s="58"/>
      <c r="GV480" s="58"/>
      <c r="GW480" s="58"/>
      <c r="GX480" s="58"/>
      <c r="GY480" s="58"/>
      <c r="GZ480" s="58"/>
      <c r="HA480" s="58"/>
      <c r="HB480" s="58"/>
      <c r="HC480" s="58"/>
      <c r="HD480" s="58"/>
      <c r="HE480" s="58"/>
      <c r="HF480" s="58"/>
      <c r="HG480" s="58"/>
      <c r="HH480" s="58"/>
      <c r="HI480" s="58"/>
      <c r="HJ480" s="58"/>
      <c r="HK480" s="58"/>
      <c r="HL480" s="58"/>
      <c r="HM480" s="58"/>
      <c r="HN480" s="58"/>
      <c r="HO480" s="58"/>
      <c r="HP480" s="58"/>
      <c r="HQ480" s="58"/>
      <c r="HR480" s="58"/>
      <c r="HS480" s="58"/>
      <c r="HT480" s="58"/>
      <c r="HU480" s="58"/>
      <c r="HV480" s="58"/>
      <c r="HW480" s="58"/>
      <c r="HX480" s="58"/>
      <c r="HY480" s="58"/>
      <c r="HZ480" s="58"/>
      <c r="IA480" s="58"/>
      <c r="IB480" s="58"/>
      <c r="IC480" s="58"/>
      <c r="ID480" s="58"/>
      <c r="IE480" s="58"/>
      <c r="IF480" s="58"/>
      <c r="IG480" s="58"/>
      <c r="IH480" s="58"/>
      <c r="II480" s="58"/>
      <c r="IJ480" s="58"/>
      <c r="IK480" s="58"/>
      <c r="IL480" s="58"/>
      <c r="IM480" s="58"/>
      <c r="IN480" s="58"/>
      <c r="IO480" s="58"/>
      <c r="IP480" s="58"/>
      <c r="IQ480" s="58"/>
      <c r="IR480" s="58"/>
      <c r="IS480" s="58"/>
      <c r="IT480" s="58"/>
      <c r="IU480" s="58"/>
    </row>
    <row r="481" spans="1:255" s="840" customFormat="1">
      <c r="A481" s="78" t="s">
        <v>537</v>
      </c>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949"/>
      <c r="AB481" s="949"/>
      <c r="AC481" s="949"/>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58"/>
      <c r="CS481" s="58"/>
      <c r="CT481" s="58"/>
      <c r="CU481" s="58"/>
      <c r="CV481" s="58"/>
      <c r="CW481" s="58"/>
      <c r="CX481" s="58"/>
      <c r="CY481" s="58"/>
      <c r="CZ481" s="58"/>
      <c r="DA481" s="58"/>
      <c r="DB481" s="58"/>
      <c r="DC481" s="58"/>
      <c r="DD481" s="58"/>
      <c r="DE481" s="58"/>
      <c r="DF481" s="58"/>
      <c r="DG481" s="58"/>
      <c r="DH481" s="58"/>
      <c r="DI481" s="58"/>
      <c r="DJ481" s="58"/>
      <c r="DK481" s="58"/>
      <c r="DL481" s="58"/>
      <c r="DM481" s="58"/>
      <c r="DN481" s="58"/>
      <c r="DO481" s="58"/>
      <c r="DP481" s="58"/>
      <c r="DQ481" s="58"/>
      <c r="DR481" s="58"/>
      <c r="DS481" s="58"/>
      <c r="DT481" s="58"/>
      <c r="DU481" s="58"/>
      <c r="DV481" s="58"/>
      <c r="DW481" s="58"/>
      <c r="DX481" s="58"/>
      <c r="DY481" s="58"/>
      <c r="DZ481" s="58"/>
      <c r="EA481" s="58"/>
      <c r="EB481" s="58"/>
      <c r="EC481" s="58"/>
      <c r="ED481" s="58"/>
      <c r="EE481" s="58"/>
      <c r="EF481" s="58"/>
      <c r="EG481" s="58"/>
      <c r="EH481" s="58"/>
      <c r="EI481" s="58"/>
      <c r="EJ481" s="58"/>
      <c r="EK481" s="58"/>
      <c r="EL481" s="58"/>
      <c r="EM481" s="58"/>
      <c r="EN481" s="58"/>
      <c r="EO481" s="58"/>
      <c r="EP481" s="58"/>
      <c r="EQ481" s="58"/>
      <c r="ER481" s="58"/>
      <c r="ES481" s="58"/>
      <c r="ET481" s="58"/>
      <c r="EU481" s="58"/>
      <c r="EV481" s="58"/>
      <c r="EW481" s="58"/>
      <c r="EX481" s="58"/>
      <c r="EY481" s="58"/>
      <c r="EZ481" s="58"/>
      <c r="FA481" s="58"/>
      <c r="FB481" s="58"/>
      <c r="FC481" s="58"/>
      <c r="FD481" s="58"/>
      <c r="FE481" s="58"/>
      <c r="FF481" s="58"/>
      <c r="FG481" s="58"/>
      <c r="FH481" s="58"/>
      <c r="FI481" s="58"/>
      <c r="FJ481" s="58"/>
      <c r="FK481" s="58"/>
      <c r="FL481" s="58"/>
      <c r="FM481" s="58"/>
      <c r="FN481" s="58"/>
      <c r="FO481" s="58"/>
      <c r="FP481" s="58"/>
      <c r="FQ481" s="58"/>
      <c r="FR481" s="58"/>
      <c r="FS481" s="58"/>
      <c r="FT481" s="58"/>
      <c r="FU481" s="58"/>
      <c r="FV481" s="58"/>
      <c r="FW481" s="58"/>
      <c r="FX481" s="58"/>
      <c r="FY481" s="58"/>
      <c r="FZ481" s="58"/>
      <c r="GA481" s="58"/>
      <c r="GB481" s="58"/>
      <c r="GC481" s="58"/>
      <c r="GD481" s="58"/>
      <c r="GE481" s="58"/>
      <c r="GF481" s="58"/>
      <c r="GG481" s="58"/>
      <c r="GH481" s="58"/>
      <c r="GI481" s="58"/>
      <c r="GJ481" s="58"/>
      <c r="GK481" s="58"/>
      <c r="GL481" s="58"/>
      <c r="GM481" s="58"/>
      <c r="GN481" s="58"/>
      <c r="GO481" s="58"/>
      <c r="GP481" s="58"/>
      <c r="GQ481" s="58"/>
      <c r="GR481" s="58"/>
      <c r="GS481" s="58"/>
      <c r="GT481" s="58"/>
      <c r="GU481" s="58"/>
      <c r="GV481" s="58"/>
      <c r="GW481" s="58"/>
      <c r="GX481" s="58"/>
      <c r="GY481" s="58"/>
      <c r="GZ481" s="58"/>
      <c r="HA481" s="58"/>
      <c r="HB481" s="58"/>
      <c r="HC481" s="58"/>
      <c r="HD481" s="58"/>
      <c r="HE481" s="58"/>
      <c r="HF481" s="58"/>
      <c r="HG481" s="58"/>
      <c r="HH481" s="58"/>
      <c r="HI481" s="58"/>
      <c r="HJ481" s="58"/>
      <c r="HK481" s="58"/>
      <c r="HL481" s="58"/>
      <c r="HM481" s="58"/>
      <c r="HN481" s="58"/>
      <c r="HO481" s="58"/>
      <c r="HP481" s="58"/>
      <c r="HQ481" s="58"/>
      <c r="HR481" s="58"/>
      <c r="HS481" s="58"/>
      <c r="HT481" s="58"/>
      <c r="HU481" s="58"/>
      <c r="HV481" s="58"/>
      <c r="HW481" s="58"/>
      <c r="HX481" s="58"/>
      <c r="HY481" s="58"/>
      <c r="HZ481" s="58"/>
      <c r="IA481" s="58"/>
      <c r="IB481" s="58"/>
      <c r="IC481" s="58"/>
      <c r="ID481" s="58"/>
      <c r="IE481" s="58"/>
      <c r="IF481" s="58"/>
      <c r="IG481" s="58"/>
      <c r="IH481" s="58"/>
      <c r="II481" s="58"/>
      <c r="IJ481" s="58"/>
      <c r="IK481" s="58"/>
      <c r="IL481" s="58"/>
      <c r="IM481" s="58"/>
      <c r="IN481" s="58"/>
      <c r="IO481" s="58"/>
      <c r="IP481" s="58"/>
      <c r="IQ481" s="58"/>
      <c r="IR481" s="58"/>
      <c r="IS481" s="58"/>
      <c r="IT481" s="58"/>
      <c r="IU481" s="58"/>
    </row>
    <row r="482" spans="1:255" s="840" customFormat="1">
      <c r="A482" s="78" t="s">
        <v>538</v>
      </c>
      <c r="B482" s="58"/>
      <c r="C482" s="58"/>
      <c r="D482" s="58"/>
      <c r="E482" s="58"/>
      <c r="F482" s="58"/>
      <c r="G482" s="58"/>
      <c r="H482" s="58"/>
      <c r="I482" s="58"/>
      <c r="J482" s="58"/>
      <c r="K482" s="58"/>
      <c r="L482" s="58"/>
      <c r="M482" s="58"/>
      <c r="N482" s="58"/>
      <c r="O482" s="58"/>
      <c r="P482" s="58"/>
      <c r="Q482" s="58"/>
      <c r="R482" s="58"/>
      <c r="S482" s="58"/>
      <c r="T482" s="58"/>
      <c r="U482" s="58"/>
      <c r="V482" s="58"/>
      <c r="W482" s="58">
        <v>1E-3</v>
      </c>
      <c r="X482" s="58">
        <v>1E-3</v>
      </c>
      <c r="Y482" s="58">
        <v>1E-3</v>
      </c>
      <c r="Z482" s="58">
        <v>1E-3</v>
      </c>
      <c r="AA482" s="949">
        <v>2E-3</v>
      </c>
      <c r="AB482" s="949">
        <v>2E-3</v>
      </c>
      <c r="AC482" s="949">
        <v>2E-3</v>
      </c>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58"/>
      <c r="CS482" s="58"/>
      <c r="CT482" s="58"/>
      <c r="CU482" s="58"/>
      <c r="CV482" s="58"/>
      <c r="CW482" s="58"/>
      <c r="CX482" s="58"/>
      <c r="CY482" s="58"/>
      <c r="CZ482" s="58"/>
      <c r="DA482" s="58"/>
      <c r="DB482" s="58"/>
      <c r="DC482" s="58"/>
      <c r="DD482" s="58"/>
      <c r="DE482" s="58"/>
      <c r="DF482" s="58"/>
      <c r="DG482" s="58"/>
      <c r="DH482" s="58"/>
      <c r="DI482" s="58"/>
      <c r="DJ482" s="58"/>
      <c r="DK482" s="58"/>
      <c r="DL482" s="58"/>
      <c r="DM482" s="58"/>
      <c r="DN482" s="58"/>
      <c r="DO482" s="58"/>
      <c r="DP482" s="58"/>
      <c r="DQ482" s="58"/>
      <c r="DR482" s="58"/>
      <c r="DS482" s="58"/>
      <c r="DT482" s="58"/>
      <c r="DU482" s="58"/>
      <c r="DV482" s="58"/>
      <c r="DW482" s="58"/>
      <c r="DX482" s="58"/>
      <c r="DY482" s="58"/>
      <c r="DZ482" s="58"/>
      <c r="EA482" s="58"/>
      <c r="EB482" s="58"/>
      <c r="EC482" s="58"/>
      <c r="ED482" s="58"/>
      <c r="EE482" s="58"/>
      <c r="EF482" s="58"/>
      <c r="EG482" s="58"/>
      <c r="EH482" s="58"/>
      <c r="EI482" s="58"/>
      <c r="EJ482" s="58"/>
      <c r="EK482" s="58"/>
      <c r="EL482" s="58"/>
      <c r="EM482" s="58"/>
      <c r="EN482" s="58"/>
      <c r="EO482" s="58"/>
      <c r="EP482" s="58"/>
      <c r="EQ482" s="58"/>
      <c r="ER482" s="58"/>
      <c r="ES482" s="58"/>
      <c r="ET482" s="58"/>
      <c r="EU482" s="58"/>
      <c r="EV482" s="58"/>
      <c r="EW482" s="58"/>
      <c r="EX482" s="58"/>
      <c r="EY482" s="58"/>
      <c r="EZ482" s="58"/>
      <c r="FA482" s="58"/>
      <c r="FB482" s="58"/>
      <c r="FC482" s="58"/>
      <c r="FD482" s="58"/>
      <c r="FE482" s="58"/>
      <c r="FF482" s="58"/>
      <c r="FG482" s="58"/>
      <c r="FH482" s="58"/>
      <c r="FI482" s="58"/>
      <c r="FJ482" s="58"/>
      <c r="FK482" s="58"/>
      <c r="FL482" s="58"/>
      <c r="FM482" s="58"/>
      <c r="FN482" s="58"/>
      <c r="FO482" s="58"/>
      <c r="FP482" s="58"/>
      <c r="FQ482" s="58"/>
      <c r="FR482" s="58"/>
      <c r="FS482" s="58"/>
      <c r="FT482" s="58"/>
      <c r="FU482" s="58"/>
      <c r="FV482" s="58"/>
      <c r="FW482" s="58"/>
      <c r="FX482" s="58"/>
      <c r="FY482" s="58"/>
      <c r="FZ482" s="58"/>
      <c r="GA482" s="58"/>
      <c r="GB482" s="58"/>
      <c r="GC482" s="58"/>
      <c r="GD482" s="58"/>
      <c r="GE482" s="58"/>
      <c r="GF482" s="58"/>
      <c r="GG482" s="58"/>
      <c r="GH482" s="58"/>
      <c r="GI482" s="58"/>
      <c r="GJ482" s="58"/>
      <c r="GK482" s="58"/>
      <c r="GL482" s="58"/>
      <c r="GM482" s="58"/>
      <c r="GN482" s="58"/>
      <c r="GO482" s="58"/>
      <c r="GP482" s="58"/>
      <c r="GQ482" s="58"/>
      <c r="GR482" s="58"/>
      <c r="GS482" s="58"/>
      <c r="GT482" s="58"/>
      <c r="GU482" s="58"/>
      <c r="GV482" s="58"/>
      <c r="GW482" s="58"/>
      <c r="GX482" s="58"/>
      <c r="GY482" s="58"/>
      <c r="GZ482" s="58"/>
      <c r="HA482" s="58"/>
      <c r="HB482" s="58"/>
      <c r="HC482" s="58"/>
      <c r="HD482" s="58"/>
      <c r="HE482" s="58"/>
      <c r="HF482" s="58"/>
      <c r="HG482" s="58"/>
      <c r="HH482" s="58"/>
      <c r="HI482" s="58"/>
      <c r="HJ482" s="58"/>
      <c r="HK482" s="58"/>
      <c r="HL482" s="58"/>
      <c r="HM482" s="58"/>
      <c r="HN482" s="58"/>
      <c r="HO482" s="58"/>
      <c r="HP482" s="58"/>
      <c r="HQ482" s="58"/>
      <c r="HR482" s="58"/>
      <c r="HS482" s="58"/>
      <c r="HT482" s="58"/>
      <c r="HU482" s="58"/>
      <c r="HV482" s="58"/>
      <c r="HW482" s="58"/>
      <c r="HX482" s="58"/>
      <c r="HY482" s="58"/>
      <c r="HZ482" s="58"/>
      <c r="IA482" s="58"/>
      <c r="IB482" s="58"/>
      <c r="IC482" s="58"/>
      <c r="ID482" s="58"/>
      <c r="IE482" s="58"/>
      <c r="IF482" s="58"/>
      <c r="IG482" s="58"/>
      <c r="IH482" s="58"/>
      <c r="II482" s="58"/>
      <c r="IJ482" s="58"/>
      <c r="IK482" s="58"/>
      <c r="IL482" s="58"/>
      <c r="IM482" s="58"/>
      <c r="IN482" s="58"/>
      <c r="IO482" s="58"/>
      <c r="IP482" s="58"/>
      <c r="IQ482" s="58"/>
      <c r="IR482" s="58"/>
      <c r="IS482" s="58"/>
      <c r="IT482" s="58"/>
      <c r="IU482" s="58"/>
    </row>
    <row r="483" spans="1:255" s="840" customFormat="1">
      <c r="A483" s="78" t="s">
        <v>539</v>
      </c>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949"/>
      <c r="AB483" s="949"/>
      <c r="AC483" s="949"/>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58"/>
      <c r="CS483" s="58"/>
      <c r="CT483" s="58"/>
      <c r="CU483" s="58"/>
      <c r="CV483" s="58"/>
      <c r="CW483" s="58"/>
      <c r="CX483" s="58"/>
      <c r="CY483" s="58"/>
      <c r="CZ483" s="58"/>
      <c r="DA483" s="58"/>
      <c r="DB483" s="58"/>
      <c r="DC483" s="58"/>
      <c r="DD483" s="58"/>
      <c r="DE483" s="58"/>
      <c r="DF483" s="58"/>
      <c r="DG483" s="58"/>
      <c r="DH483" s="58"/>
      <c r="DI483" s="58"/>
      <c r="DJ483" s="58"/>
      <c r="DK483" s="58"/>
      <c r="DL483" s="58"/>
      <c r="DM483" s="58"/>
      <c r="DN483" s="58"/>
      <c r="DO483" s="58"/>
      <c r="DP483" s="58"/>
      <c r="DQ483" s="58"/>
      <c r="DR483" s="58"/>
      <c r="DS483" s="58"/>
      <c r="DT483" s="58"/>
      <c r="DU483" s="58"/>
      <c r="DV483" s="58"/>
      <c r="DW483" s="58"/>
      <c r="DX483" s="58"/>
      <c r="DY483" s="58"/>
      <c r="DZ483" s="58"/>
      <c r="EA483" s="58"/>
      <c r="EB483" s="58"/>
      <c r="EC483" s="58"/>
      <c r="ED483" s="58"/>
      <c r="EE483" s="58"/>
      <c r="EF483" s="58"/>
      <c r="EG483" s="58"/>
      <c r="EH483" s="58"/>
      <c r="EI483" s="58"/>
      <c r="EJ483" s="58"/>
      <c r="EK483" s="58"/>
      <c r="EL483" s="58"/>
      <c r="EM483" s="58"/>
      <c r="EN483" s="58"/>
      <c r="EO483" s="58"/>
      <c r="EP483" s="58"/>
      <c r="EQ483" s="58"/>
      <c r="ER483" s="58"/>
      <c r="ES483" s="58"/>
      <c r="ET483" s="58"/>
      <c r="EU483" s="58"/>
      <c r="EV483" s="58"/>
      <c r="EW483" s="58"/>
      <c r="EX483" s="58"/>
      <c r="EY483" s="58"/>
      <c r="EZ483" s="58"/>
      <c r="FA483" s="58"/>
      <c r="FB483" s="58"/>
      <c r="FC483" s="58"/>
      <c r="FD483" s="58"/>
      <c r="FE483" s="58"/>
      <c r="FF483" s="58"/>
      <c r="FG483" s="58"/>
      <c r="FH483" s="58"/>
      <c r="FI483" s="58"/>
      <c r="FJ483" s="58"/>
      <c r="FK483" s="58"/>
      <c r="FL483" s="58"/>
      <c r="FM483" s="58"/>
      <c r="FN483" s="58"/>
      <c r="FO483" s="58"/>
      <c r="FP483" s="58"/>
      <c r="FQ483" s="58"/>
      <c r="FR483" s="58"/>
      <c r="FS483" s="58"/>
      <c r="FT483" s="58"/>
      <c r="FU483" s="58"/>
      <c r="FV483" s="58"/>
      <c r="FW483" s="58"/>
      <c r="FX483" s="58"/>
      <c r="FY483" s="58"/>
      <c r="FZ483" s="58"/>
      <c r="GA483" s="58"/>
      <c r="GB483" s="58"/>
      <c r="GC483" s="58"/>
      <c r="GD483" s="58"/>
      <c r="GE483" s="58"/>
      <c r="GF483" s="58"/>
      <c r="GG483" s="58"/>
      <c r="GH483" s="58"/>
      <c r="GI483" s="58"/>
      <c r="GJ483" s="58"/>
      <c r="GK483" s="58"/>
      <c r="GL483" s="58"/>
      <c r="GM483" s="58"/>
      <c r="GN483" s="58"/>
      <c r="GO483" s="58"/>
      <c r="GP483" s="58"/>
      <c r="GQ483" s="58"/>
      <c r="GR483" s="58"/>
      <c r="GS483" s="58"/>
      <c r="GT483" s="58"/>
      <c r="GU483" s="58"/>
      <c r="GV483" s="58"/>
      <c r="GW483" s="58"/>
      <c r="GX483" s="58"/>
      <c r="GY483" s="58"/>
      <c r="GZ483" s="58"/>
      <c r="HA483" s="58"/>
      <c r="HB483" s="58"/>
      <c r="HC483" s="58"/>
      <c r="HD483" s="58"/>
      <c r="HE483" s="58"/>
      <c r="HF483" s="58"/>
      <c r="HG483" s="58"/>
      <c r="HH483" s="58"/>
      <c r="HI483" s="58"/>
      <c r="HJ483" s="58"/>
      <c r="HK483" s="58"/>
      <c r="HL483" s="58"/>
      <c r="HM483" s="58"/>
      <c r="HN483" s="58"/>
      <c r="HO483" s="58"/>
      <c r="HP483" s="58"/>
      <c r="HQ483" s="58"/>
      <c r="HR483" s="58"/>
      <c r="HS483" s="58"/>
      <c r="HT483" s="58"/>
      <c r="HU483" s="58"/>
      <c r="HV483" s="58"/>
      <c r="HW483" s="58"/>
      <c r="HX483" s="58"/>
      <c r="HY483" s="58"/>
      <c r="HZ483" s="58"/>
      <c r="IA483" s="58"/>
      <c r="IB483" s="58"/>
      <c r="IC483" s="58"/>
      <c r="ID483" s="58"/>
      <c r="IE483" s="58"/>
      <c r="IF483" s="58"/>
      <c r="IG483" s="58"/>
      <c r="IH483" s="58"/>
      <c r="II483" s="58"/>
      <c r="IJ483" s="58"/>
      <c r="IK483" s="58"/>
      <c r="IL483" s="58"/>
      <c r="IM483" s="58"/>
      <c r="IN483" s="58"/>
      <c r="IO483" s="58"/>
      <c r="IP483" s="58"/>
      <c r="IQ483" s="58"/>
      <c r="IR483" s="58"/>
      <c r="IS483" s="58"/>
      <c r="IT483" s="58"/>
      <c r="IU483" s="58"/>
    </row>
    <row r="484" spans="1:255" s="840" customFormat="1">
      <c r="A484" s="78" t="s">
        <v>540</v>
      </c>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949"/>
      <c r="AB484" s="949"/>
      <c r="AC484" s="949"/>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58"/>
      <c r="CS484" s="58"/>
      <c r="CT484" s="58"/>
      <c r="CU484" s="58"/>
      <c r="CV484" s="58"/>
      <c r="CW484" s="58"/>
      <c r="CX484" s="58"/>
      <c r="CY484" s="58"/>
      <c r="CZ484" s="58"/>
      <c r="DA484" s="58"/>
      <c r="DB484" s="58"/>
      <c r="DC484" s="58"/>
      <c r="DD484" s="58"/>
      <c r="DE484" s="58"/>
      <c r="DF484" s="58"/>
      <c r="DG484" s="58"/>
      <c r="DH484" s="58"/>
      <c r="DI484" s="58"/>
      <c r="DJ484" s="58"/>
      <c r="DK484" s="58"/>
      <c r="DL484" s="58"/>
      <c r="DM484" s="58"/>
      <c r="DN484" s="58"/>
      <c r="DO484" s="58"/>
      <c r="DP484" s="58"/>
      <c r="DQ484" s="58"/>
      <c r="DR484" s="58"/>
      <c r="DS484" s="58"/>
      <c r="DT484" s="58"/>
      <c r="DU484" s="58"/>
      <c r="DV484" s="58"/>
      <c r="DW484" s="58"/>
      <c r="DX484" s="58"/>
      <c r="DY484" s="58"/>
      <c r="DZ484" s="58"/>
      <c r="EA484" s="58"/>
      <c r="EB484" s="58"/>
      <c r="EC484" s="58"/>
      <c r="ED484" s="58"/>
      <c r="EE484" s="58"/>
      <c r="EF484" s="58"/>
      <c r="EG484" s="58"/>
      <c r="EH484" s="58"/>
      <c r="EI484" s="58"/>
      <c r="EJ484" s="58"/>
      <c r="EK484" s="58"/>
      <c r="EL484" s="58"/>
      <c r="EM484" s="58"/>
      <c r="EN484" s="58"/>
      <c r="EO484" s="58"/>
      <c r="EP484" s="58"/>
      <c r="EQ484" s="58"/>
      <c r="ER484" s="58"/>
      <c r="ES484" s="58"/>
      <c r="ET484" s="58"/>
      <c r="EU484" s="58"/>
      <c r="EV484" s="58"/>
      <c r="EW484" s="58"/>
      <c r="EX484" s="58"/>
      <c r="EY484" s="58"/>
      <c r="EZ484" s="58"/>
      <c r="FA484" s="58"/>
      <c r="FB484" s="58"/>
      <c r="FC484" s="58"/>
      <c r="FD484" s="58"/>
      <c r="FE484" s="58"/>
      <c r="FF484" s="58"/>
      <c r="FG484" s="58"/>
      <c r="FH484" s="58"/>
      <c r="FI484" s="58"/>
      <c r="FJ484" s="58"/>
      <c r="FK484" s="58"/>
      <c r="FL484" s="58"/>
      <c r="FM484" s="58"/>
      <c r="FN484" s="58"/>
      <c r="FO484" s="58"/>
      <c r="FP484" s="58"/>
      <c r="FQ484" s="58"/>
      <c r="FR484" s="58"/>
      <c r="FS484" s="58"/>
      <c r="FT484" s="58"/>
      <c r="FU484" s="58"/>
      <c r="FV484" s="58"/>
      <c r="FW484" s="58"/>
      <c r="FX484" s="58"/>
      <c r="FY484" s="58"/>
      <c r="FZ484" s="58"/>
      <c r="GA484" s="58"/>
      <c r="GB484" s="58"/>
      <c r="GC484" s="58"/>
      <c r="GD484" s="58"/>
      <c r="GE484" s="58"/>
      <c r="GF484" s="58"/>
      <c r="GG484" s="58"/>
      <c r="GH484" s="58"/>
      <c r="GI484" s="58"/>
      <c r="GJ484" s="58"/>
      <c r="GK484" s="58"/>
      <c r="GL484" s="58"/>
      <c r="GM484" s="58"/>
      <c r="GN484" s="58"/>
      <c r="GO484" s="58"/>
      <c r="GP484" s="58"/>
      <c r="GQ484" s="58"/>
      <c r="GR484" s="58"/>
      <c r="GS484" s="58"/>
      <c r="GT484" s="58"/>
      <c r="GU484" s="58"/>
      <c r="GV484" s="58"/>
      <c r="GW484" s="58"/>
      <c r="GX484" s="58"/>
      <c r="GY484" s="58"/>
      <c r="GZ484" s="58"/>
      <c r="HA484" s="58"/>
      <c r="HB484" s="58"/>
      <c r="HC484" s="58"/>
      <c r="HD484" s="58"/>
      <c r="HE484" s="58"/>
      <c r="HF484" s="58"/>
      <c r="HG484" s="58"/>
      <c r="HH484" s="58"/>
      <c r="HI484" s="58"/>
      <c r="HJ484" s="58"/>
      <c r="HK484" s="58"/>
      <c r="HL484" s="58"/>
      <c r="HM484" s="58"/>
      <c r="HN484" s="58"/>
      <c r="HO484" s="58"/>
      <c r="HP484" s="58"/>
      <c r="HQ484" s="58"/>
      <c r="HR484" s="58"/>
      <c r="HS484" s="58"/>
      <c r="HT484" s="58"/>
      <c r="HU484" s="58"/>
      <c r="HV484" s="58"/>
      <c r="HW484" s="58"/>
      <c r="HX484" s="58"/>
      <c r="HY484" s="58"/>
      <c r="HZ484" s="58"/>
      <c r="IA484" s="58"/>
      <c r="IB484" s="58"/>
      <c r="IC484" s="58"/>
      <c r="ID484" s="58"/>
      <c r="IE484" s="58"/>
      <c r="IF484" s="58"/>
      <c r="IG484" s="58"/>
      <c r="IH484" s="58"/>
      <c r="II484" s="58"/>
      <c r="IJ484" s="58"/>
      <c r="IK484" s="58"/>
      <c r="IL484" s="58"/>
      <c r="IM484" s="58"/>
      <c r="IN484" s="58"/>
      <c r="IO484" s="58"/>
      <c r="IP484" s="58"/>
      <c r="IQ484" s="58"/>
      <c r="IR484" s="58"/>
      <c r="IS484" s="58"/>
      <c r="IT484" s="58"/>
      <c r="IU484" s="58"/>
    </row>
    <row r="485" spans="1:255" s="840" customFormat="1">
      <c r="A485" s="78" t="s">
        <v>541</v>
      </c>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949"/>
      <c r="AB485" s="949"/>
      <c r="AC485" s="949"/>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58"/>
      <c r="CS485" s="58"/>
      <c r="CT485" s="58"/>
      <c r="CU485" s="58"/>
      <c r="CV485" s="58"/>
      <c r="CW485" s="58"/>
      <c r="CX485" s="58"/>
      <c r="CY485" s="58"/>
      <c r="CZ485" s="58"/>
      <c r="DA485" s="58"/>
      <c r="DB485" s="58"/>
      <c r="DC485" s="58"/>
      <c r="DD485" s="58"/>
      <c r="DE485" s="58"/>
      <c r="DF485" s="58"/>
      <c r="DG485" s="58"/>
      <c r="DH485" s="58"/>
      <c r="DI485" s="58"/>
      <c r="DJ485" s="58"/>
      <c r="DK485" s="58"/>
      <c r="DL485" s="58"/>
      <c r="DM485" s="58"/>
      <c r="DN485" s="58"/>
      <c r="DO485" s="58"/>
      <c r="DP485" s="58"/>
      <c r="DQ485" s="58"/>
      <c r="DR485" s="58"/>
      <c r="DS485" s="58"/>
      <c r="DT485" s="58"/>
      <c r="DU485" s="58"/>
      <c r="DV485" s="58"/>
      <c r="DW485" s="58"/>
      <c r="DX485" s="58"/>
      <c r="DY485" s="58"/>
      <c r="DZ485" s="58"/>
      <c r="EA485" s="58"/>
      <c r="EB485" s="58"/>
      <c r="EC485" s="58"/>
      <c r="ED485" s="58"/>
      <c r="EE485" s="58"/>
      <c r="EF485" s="58"/>
      <c r="EG485" s="58"/>
      <c r="EH485" s="58"/>
      <c r="EI485" s="58"/>
      <c r="EJ485" s="58"/>
      <c r="EK485" s="58"/>
      <c r="EL485" s="58"/>
      <c r="EM485" s="58"/>
      <c r="EN485" s="58"/>
      <c r="EO485" s="58"/>
      <c r="EP485" s="58"/>
      <c r="EQ485" s="58"/>
      <c r="ER485" s="58"/>
      <c r="ES485" s="58"/>
      <c r="ET485" s="58"/>
      <c r="EU485" s="58"/>
      <c r="EV485" s="58"/>
      <c r="EW485" s="58"/>
      <c r="EX485" s="58"/>
      <c r="EY485" s="58"/>
      <c r="EZ485" s="58"/>
      <c r="FA485" s="58"/>
      <c r="FB485" s="58"/>
      <c r="FC485" s="58"/>
      <c r="FD485" s="58"/>
      <c r="FE485" s="58"/>
      <c r="FF485" s="58"/>
      <c r="FG485" s="58"/>
      <c r="FH485" s="58"/>
      <c r="FI485" s="58"/>
      <c r="FJ485" s="58"/>
      <c r="FK485" s="58"/>
      <c r="FL485" s="58"/>
      <c r="FM485" s="58"/>
      <c r="FN485" s="58"/>
      <c r="FO485" s="58"/>
      <c r="FP485" s="58"/>
      <c r="FQ485" s="58"/>
      <c r="FR485" s="58"/>
      <c r="FS485" s="58"/>
      <c r="FT485" s="58"/>
      <c r="FU485" s="58"/>
      <c r="FV485" s="58"/>
      <c r="FW485" s="58"/>
      <c r="FX485" s="58"/>
      <c r="FY485" s="58"/>
      <c r="FZ485" s="58"/>
      <c r="GA485" s="58"/>
      <c r="GB485" s="58"/>
      <c r="GC485" s="58"/>
      <c r="GD485" s="58"/>
      <c r="GE485" s="58"/>
      <c r="GF485" s="58"/>
      <c r="GG485" s="58"/>
      <c r="GH485" s="58"/>
      <c r="GI485" s="58"/>
      <c r="GJ485" s="58"/>
      <c r="GK485" s="58"/>
      <c r="GL485" s="58"/>
      <c r="GM485" s="58"/>
      <c r="GN485" s="58"/>
      <c r="GO485" s="58"/>
      <c r="GP485" s="58"/>
      <c r="GQ485" s="58"/>
      <c r="GR485" s="58"/>
      <c r="GS485" s="58"/>
      <c r="GT485" s="58"/>
      <c r="GU485" s="58"/>
      <c r="GV485" s="58"/>
      <c r="GW485" s="58"/>
      <c r="GX485" s="58"/>
      <c r="GY485" s="58"/>
      <c r="GZ485" s="58"/>
      <c r="HA485" s="58"/>
      <c r="HB485" s="58"/>
      <c r="HC485" s="58"/>
      <c r="HD485" s="58"/>
      <c r="HE485" s="58"/>
      <c r="HF485" s="58"/>
      <c r="HG485" s="58"/>
      <c r="HH485" s="58"/>
      <c r="HI485" s="58"/>
      <c r="HJ485" s="58"/>
      <c r="HK485" s="58"/>
      <c r="HL485" s="58"/>
      <c r="HM485" s="58"/>
      <c r="HN485" s="58"/>
      <c r="HO485" s="58"/>
      <c r="HP485" s="58"/>
      <c r="HQ485" s="58"/>
      <c r="HR485" s="58"/>
      <c r="HS485" s="58"/>
      <c r="HT485" s="58"/>
      <c r="HU485" s="58"/>
      <c r="HV485" s="58"/>
      <c r="HW485" s="58"/>
      <c r="HX485" s="58"/>
      <c r="HY485" s="58"/>
      <c r="HZ485" s="58"/>
      <c r="IA485" s="58"/>
      <c r="IB485" s="58"/>
      <c r="IC485" s="58"/>
      <c r="ID485" s="58"/>
      <c r="IE485" s="58"/>
      <c r="IF485" s="58"/>
      <c r="IG485" s="58"/>
      <c r="IH485" s="58"/>
      <c r="II485" s="58"/>
      <c r="IJ485" s="58"/>
      <c r="IK485" s="58"/>
      <c r="IL485" s="58"/>
      <c r="IM485" s="58"/>
      <c r="IN485" s="58"/>
      <c r="IO485" s="58"/>
      <c r="IP485" s="58"/>
      <c r="IQ485" s="58"/>
      <c r="IR485" s="58"/>
      <c r="IS485" s="58"/>
      <c r="IT485" s="58"/>
      <c r="IU485" s="58"/>
    </row>
    <row r="486" spans="1:255" s="840" customFormat="1">
      <c r="A486" s="78" t="s">
        <v>542</v>
      </c>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v>1E-3</v>
      </c>
      <c r="Z486" s="58">
        <v>1E-3</v>
      </c>
      <c r="AA486" s="949">
        <v>1E-3</v>
      </c>
      <c r="AB486" s="949">
        <v>1E-3</v>
      </c>
      <c r="AC486" s="949">
        <v>1E-3</v>
      </c>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c r="CS486" s="58"/>
      <c r="CT486" s="58"/>
      <c r="CU486" s="58"/>
      <c r="CV486" s="58"/>
      <c r="CW486" s="58"/>
      <c r="CX486" s="58"/>
      <c r="CY486" s="58"/>
      <c r="CZ486" s="58"/>
      <c r="DA486" s="58"/>
      <c r="DB486" s="58"/>
      <c r="DC486" s="58"/>
      <c r="DD486" s="58"/>
      <c r="DE486" s="58"/>
      <c r="DF486" s="58"/>
      <c r="DG486" s="58"/>
      <c r="DH486" s="58"/>
      <c r="DI486" s="58"/>
      <c r="DJ486" s="58"/>
      <c r="DK486" s="58"/>
      <c r="DL486" s="58"/>
      <c r="DM486" s="58"/>
      <c r="DN486" s="58"/>
      <c r="DO486" s="58"/>
      <c r="DP486" s="58"/>
      <c r="DQ486" s="58"/>
      <c r="DR486" s="58"/>
      <c r="DS486" s="58"/>
      <c r="DT486" s="58"/>
      <c r="DU486" s="58"/>
      <c r="DV486" s="58"/>
      <c r="DW486" s="58"/>
      <c r="DX486" s="58"/>
      <c r="DY486" s="58"/>
      <c r="DZ486" s="58"/>
      <c r="EA486" s="58"/>
      <c r="EB486" s="58"/>
      <c r="EC486" s="58"/>
      <c r="ED486" s="58"/>
      <c r="EE486" s="58"/>
      <c r="EF486" s="58"/>
      <c r="EG486" s="58"/>
      <c r="EH486" s="58"/>
      <c r="EI486" s="58"/>
      <c r="EJ486" s="58"/>
      <c r="EK486" s="58"/>
      <c r="EL486" s="58"/>
      <c r="EM486" s="58"/>
      <c r="EN486" s="58"/>
      <c r="EO486" s="58"/>
      <c r="EP486" s="58"/>
      <c r="EQ486" s="58"/>
      <c r="ER486" s="58"/>
      <c r="ES486" s="58"/>
      <c r="ET486" s="58"/>
      <c r="EU486" s="58"/>
      <c r="EV486" s="58"/>
      <c r="EW486" s="58"/>
      <c r="EX486" s="58"/>
      <c r="EY486" s="58"/>
      <c r="EZ486" s="58"/>
      <c r="FA486" s="58"/>
      <c r="FB486" s="58"/>
      <c r="FC486" s="58"/>
      <c r="FD486" s="58"/>
      <c r="FE486" s="58"/>
      <c r="FF486" s="58"/>
      <c r="FG486" s="58"/>
      <c r="FH486" s="58"/>
      <c r="FI486" s="58"/>
      <c r="FJ486" s="58"/>
      <c r="FK486" s="58"/>
      <c r="FL486" s="58"/>
      <c r="FM486" s="58"/>
      <c r="FN486" s="58"/>
      <c r="FO486" s="58"/>
      <c r="FP486" s="58"/>
      <c r="FQ486" s="58"/>
      <c r="FR486" s="58"/>
      <c r="FS486" s="58"/>
      <c r="FT486" s="58"/>
      <c r="FU486" s="58"/>
      <c r="FV486" s="58"/>
      <c r="FW486" s="58"/>
      <c r="FX486" s="58"/>
      <c r="FY486" s="58"/>
      <c r="FZ486" s="58"/>
      <c r="GA486" s="58"/>
      <c r="GB486" s="58"/>
      <c r="GC486" s="58"/>
      <c r="GD486" s="58"/>
      <c r="GE486" s="58"/>
      <c r="GF486" s="58"/>
      <c r="GG486" s="58"/>
      <c r="GH486" s="58"/>
      <c r="GI486" s="58"/>
      <c r="GJ486" s="58"/>
      <c r="GK486" s="58"/>
      <c r="GL486" s="58"/>
      <c r="GM486" s="58"/>
      <c r="GN486" s="58"/>
      <c r="GO486" s="58"/>
      <c r="GP486" s="58"/>
      <c r="GQ486" s="58"/>
      <c r="GR486" s="58"/>
      <c r="GS486" s="58"/>
      <c r="GT486" s="58"/>
      <c r="GU486" s="58"/>
      <c r="GV486" s="58"/>
      <c r="GW486" s="58"/>
      <c r="GX486" s="58"/>
      <c r="GY486" s="58"/>
      <c r="GZ486" s="58"/>
      <c r="HA486" s="58"/>
      <c r="HB486" s="58"/>
      <c r="HC486" s="58"/>
      <c r="HD486" s="58"/>
      <c r="HE486" s="58"/>
      <c r="HF486" s="58"/>
      <c r="HG486" s="58"/>
      <c r="HH486" s="58"/>
      <c r="HI486" s="58"/>
      <c r="HJ486" s="58"/>
      <c r="HK486" s="58"/>
      <c r="HL486" s="58"/>
      <c r="HM486" s="58"/>
      <c r="HN486" s="58"/>
      <c r="HO486" s="58"/>
      <c r="HP486" s="58"/>
      <c r="HQ486" s="58"/>
      <c r="HR486" s="58"/>
      <c r="HS486" s="58"/>
      <c r="HT486" s="58"/>
      <c r="HU486" s="58"/>
      <c r="HV486" s="58"/>
      <c r="HW486" s="58"/>
      <c r="HX486" s="58"/>
      <c r="HY486" s="58"/>
      <c r="HZ486" s="58"/>
      <c r="IA486" s="58"/>
      <c r="IB486" s="58"/>
      <c r="IC486" s="58"/>
      <c r="ID486" s="58"/>
      <c r="IE486" s="58"/>
      <c r="IF486" s="58"/>
      <c r="IG486" s="58"/>
      <c r="IH486" s="58"/>
      <c r="II486" s="58"/>
      <c r="IJ486" s="58"/>
      <c r="IK486" s="58"/>
      <c r="IL486" s="58"/>
      <c r="IM486" s="58"/>
      <c r="IN486" s="58"/>
      <c r="IO486" s="58"/>
      <c r="IP486" s="58"/>
      <c r="IQ486" s="58"/>
      <c r="IR486" s="58"/>
      <c r="IS486" s="58"/>
      <c r="IT486" s="58"/>
      <c r="IU486" s="58"/>
    </row>
    <row r="487" spans="1:255" s="840" customFormat="1">
      <c r="A487" s="78" t="s">
        <v>543</v>
      </c>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949"/>
      <c r="AB487" s="949"/>
      <c r="AC487" s="949"/>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c r="CS487" s="58"/>
      <c r="CT487" s="58"/>
      <c r="CU487" s="58"/>
      <c r="CV487" s="58"/>
      <c r="CW487" s="58"/>
      <c r="CX487" s="58"/>
      <c r="CY487" s="58"/>
      <c r="CZ487" s="58"/>
      <c r="DA487" s="58"/>
      <c r="DB487" s="58"/>
      <c r="DC487" s="58"/>
      <c r="DD487" s="58"/>
      <c r="DE487" s="58"/>
      <c r="DF487" s="58"/>
      <c r="DG487" s="58"/>
      <c r="DH487" s="58"/>
      <c r="DI487" s="58"/>
      <c r="DJ487" s="58"/>
      <c r="DK487" s="58"/>
      <c r="DL487" s="58"/>
      <c r="DM487" s="58"/>
      <c r="DN487" s="58"/>
      <c r="DO487" s="58"/>
      <c r="DP487" s="58"/>
      <c r="DQ487" s="58"/>
      <c r="DR487" s="58"/>
      <c r="DS487" s="58"/>
      <c r="DT487" s="58"/>
      <c r="DU487" s="58"/>
      <c r="DV487" s="58"/>
      <c r="DW487" s="58"/>
      <c r="DX487" s="58"/>
      <c r="DY487" s="58"/>
      <c r="DZ487" s="58"/>
      <c r="EA487" s="58"/>
      <c r="EB487" s="58"/>
      <c r="EC487" s="58"/>
      <c r="ED487" s="58"/>
      <c r="EE487" s="58"/>
      <c r="EF487" s="58"/>
      <c r="EG487" s="58"/>
      <c r="EH487" s="58"/>
      <c r="EI487" s="58"/>
      <c r="EJ487" s="58"/>
      <c r="EK487" s="58"/>
      <c r="EL487" s="58"/>
      <c r="EM487" s="58"/>
      <c r="EN487" s="58"/>
      <c r="EO487" s="58"/>
      <c r="EP487" s="58"/>
      <c r="EQ487" s="58"/>
      <c r="ER487" s="58"/>
      <c r="ES487" s="58"/>
      <c r="ET487" s="58"/>
      <c r="EU487" s="58"/>
      <c r="EV487" s="58"/>
      <c r="EW487" s="58"/>
      <c r="EX487" s="58"/>
      <c r="EY487" s="58"/>
      <c r="EZ487" s="58"/>
      <c r="FA487" s="58"/>
      <c r="FB487" s="58"/>
      <c r="FC487" s="58"/>
      <c r="FD487" s="58"/>
      <c r="FE487" s="58"/>
      <c r="FF487" s="58"/>
      <c r="FG487" s="58"/>
      <c r="FH487" s="58"/>
      <c r="FI487" s="58"/>
      <c r="FJ487" s="58"/>
      <c r="FK487" s="58"/>
      <c r="FL487" s="58"/>
      <c r="FM487" s="58"/>
      <c r="FN487" s="58"/>
      <c r="FO487" s="58"/>
      <c r="FP487" s="58"/>
      <c r="FQ487" s="58"/>
      <c r="FR487" s="58"/>
      <c r="FS487" s="58"/>
      <c r="FT487" s="58"/>
      <c r="FU487" s="58"/>
      <c r="FV487" s="58"/>
      <c r="FW487" s="58"/>
      <c r="FX487" s="58"/>
      <c r="FY487" s="58"/>
      <c r="FZ487" s="58"/>
      <c r="GA487" s="58"/>
      <c r="GB487" s="58"/>
      <c r="GC487" s="58"/>
      <c r="GD487" s="58"/>
      <c r="GE487" s="58"/>
      <c r="GF487" s="58"/>
      <c r="GG487" s="58"/>
      <c r="GH487" s="58"/>
      <c r="GI487" s="58"/>
      <c r="GJ487" s="58"/>
      <c r="GK487" s="58"/>
      <c r="GL487" s="58"/>
      <c r="GM487" s="58"/>
      <c r="GN487" s="58"/>
      <c r="GO487" s="58"/>
      <c r="GP487" s="58"/>
      <c r="GQ487" s="58"/>
      <c r="GR487" s="58"/>
      <c r="GS487" s="58"/>
      <c r="GT487" s="58"/>
      <c r="GU487" s="58"/>
      <c r="GV487" s="58"/>
      <c r="GW487" s="58"/>
      <c r="GX487" s="58"/>
      <c r="GY487" s="58"/>
      <c r="GZ487" s="58"/>
      <c r="HA487" s="58"/>
      <c r="HB487" s="58"/>
      <c r="HC487" s="58"/>
      <c r="HD487" s="58"/>
      <c r="HE487" s="58"/>
      <c r="HF487" s="58"/>
      <c r="HG487" s="58"/>
      <c r="HH487" s="58"/>
      <c r="HI487" s="58"/>
      <c r="HJ487" s="58"/>
      <c r="HK487" s="58"/>
      <c r="HL487" s="58"/>
      <c r="HM487" s="58"/>
      <c r="HN487" s="58"/>
      <c r="HO487" s="58"/>
      <c r="HP487" s="58"/>
      <c r="HQ487" s="58"/>
      <c r="HR487" s="58"/>
      <c r="HS487" s="58"/>
      <c r="HT487" s="58"/>
      <c r="HU487" s="58"/>
      <c r="HV487" s="58"/>
      <c r="HW487" s="58"/>
      <c r="HX487" s="58"/>
      <c r="HY487" s="58"/>
      <c r="HZ487" s="58"/>
      <c r="IA487" s="58"/>
      <c r="IB487" s="58"/>
      <c r="IC487" s="58"/>
      <c r="ID487" s="58"/>
      <c r="IE487" s="58"/>
      <c r="IF487" s="58"/>
      <c r="IG487" s="58"/>
      <c r="IH487" s="58"/>
      <c r="II487" s="58"/>
      <c r="IJ487" s="58"/>
      <c r="IK487" s="58"/>
      <c r="IL487" s="58"/>
      <c r="IM487" s="58"/>
      <c r="IN487" s="58"/>
      <c r="IO487" s="58"/>
      <c r="IP487" s="58"/>
      <c r="IQ487" s="58"/>
      <c r="IR487" s="58"/>
      <c r="IS487" s="58"/>
      <c r="IT487" s="58"/>
      <c r="IU487" s="58"/>
    </row>
    <row r="488" spans="1:255" s="840" customFormat="1">
      <c r="A488" s="78" t="s">
        <v>544</v>
      </c>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949"/>
      <c r="AB488" s="949"/>
      <c r="AC488" s="949"/>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c r="EA488" s="58"/>
      <c r="EB488" s="58"/>
      <c r="EC488" s="58"/>
      <c r="ED488" s="58"/>
      <c r="EE488" s="58"/>
      <c r="EF488" s="58"/>
      <c r="EG488" s="58"/>
      <c r="EH488" s="58"/>
      <c r="EI488" s="58"/>
      <c r="EJ488" s="58"/>
      <c r="EK488" s="58"/>
      <c r="EL488" s="58"/>
      <c r="EM488" s="58"/>
      <c r="EN488" s="58"/>
      <c r="EO488" s="58"/>
      <c r="EP488" s="58"/>
      <c r="EQ488" s="58"/>
      <c r="ER488" s="58"/>
      <c r="ES488" s="58"/>
      <c r="ET488" s="58"/>
      <c r="EU488" s="58"/>
      <c r="EV488" s="58"/>
      <c r="EW488" s="58"/>
      <c r="EX488" s="58"/>
      <c r="EY488" s="58"/>
      <c r="EZ488" s="58"/>
      <c r="FA488" s="58"/>
      <c r="FB488" s="58"/>
      <c r="FC488" s="58"/>
      <c r="FD488" s="58"/>
      <c r="FE488" s="58"/>
      <c r="FF488" s="58"/>
      <c r="FG488" s="58"/>
      <c r="FH488" s="58"/>
      <c r="FI488" s="58"/>
      <c r="FJ488" s="58"/>
      <c r="FK488" s="58"/>
      <c r="FL488" s="58"/>
      <c r="FM488" s="58"/>
      <c r="FN488" s="58"/>
      <c r="FO488" s="58"/>
      <c r="FP488" s="58"/>
      <c r="FQ488" s="58"/>
      <c r="FR488" s="58"/>
      <c r="FS488" s="58"/>
      <c r="FT488" s="58"/>
      <c r="FU488" s="58"/>
      <c r="FV488" s="58"/>
      <c r="FW488" s="58"/>
      <c r="FX488" s="58"/>
      <c r="FY488" s="58"/>
      <c r="FZ488" s="58"/>
      <c r="GA488" s="58"/>
      <c r="GB488" s="58"/>
      <c r="GC488" s="58"/>
      <c r="GD488" s="58"/>
      <c r="GE488" s="58"/>
      <c r="GF488" s="58"/>
      <c r="GG488" s="58"/>
      <c r="GH488" s="58"/>
      <c r="GI488" s="58"/>
      <c r="GJ488" s="58"/>
      <c r="GK488" s="58"/>
      <c r="GL488" s="58"/>
      <c r="GM488" s="58"/>
      <c r="GN488" s="58"/>
      <c r="GO488" s="58"/>
      <c r="GP488" s="58"/>
      <c r="GQ488" s="58"/>
      <c r="GR488" s="58"/>
      <c r="GS488" s="58"/>
      <c r="GT488" s="58"/>
      <c r="GU488" s="58"/>
      <c r="GV488" s="58"/>
      <c r="GW488" s="58"/>
      <c r="GX488" s="58"/>
      <c r="GY488" s="58"/>
      <c r="GZ488" s="58"/>
      <c r="HA488" s="58"/>
      <c r="HB488" s="58"/>
      <c r="HC488" s="58"/>
      <c r="HD488" s="58"/>
      <c r="HE488" s="58"/>
      <c r="HF488" s="58"/>
      <c r="HG488" s="58"/>
      <c r="HH488" s="58"/>
      <c r="HI488" s="58"/>
      <c r="HJ488" s="58"/>
      <c r="HK488" s="58"/>
      <c r="HL488" s="58"/>
      <c r="HM488" s="58"/>
      <c r="HN488" s="58"/>
      <c r="HO488" s="58"/>
      <c r="HP488" s="58"/>
      <c r="HQ488" s="58"/>
      <c r="HR488" s="58"/>
      <c r="HS488" s="58"/>
      <c r="HT488" s="58"/>
      <c r="HU488" s="58"/>
      <c r="HV488" s="58"/>
      <c r="HW488" s="58"/>
      <c r="HX488" s="58"/>
      <c r="HY488" s="58"/>
      <c r="HZ488" s="58"/>
      <c r="IA488" s="58"/>
      <c r="IB488" s="58"/>
      <c r="IC488" s="58"/>
      <c r="ID488" s="58"/>
      <c r="IE488" s="58"/>
      <c r="IF488" s="58"/>
      <c r="IG488" s="58"/>
      <c r="IH488" s="58"/>
      <c r="II488" s="58"/>
      <c r="IJ488" s="58"/>
      <c r="IK488" s="58"/>
      <c r="IL488" s="58"/>
      <c r="IM488" s="58"/>
      <c r="IN488" s="58"/>
      <c r="IO488" s="58"/>
      <c r="IP488" s="58"/>
      <c r="IQ488" s="58"/>
      <c r="IR488" s="58"/>
      <c r="IS488" s="58"/>
      <c r="IT488" s="58"/>
      <c r="IU488" s="58"/>
    </row>
    <row r="489" spans="1:255" s="840" customFormat="1">
      <c r="A489" s="78" t="s">
        <v>545</v>
      </c>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949"/>
      <c r="AB489" s="949"/>
      <c r="AC489" s="949"/>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c r="EA489" s="58"/>
      <c r="EB489" s="58"/>
      <c r="EC489" s="58"/>
      <c r="ED489" s="58"/>
      <c r="EE489" s="58"/>
      <c r="EF489" s="58"/>
      <c r="EG489" s="58"/>
      <c r="EH489" s="58"/>
      <c r="EI489" s="58"/>
      <c r="EJ489" s="58"/>
      <c r="EK489" s="58"/>
      <c r="EL489" s="58"/>
      <c r="EM489" s="58"/>
      <c r="EN489" s="58"/>
      <c r="EO489" s="58"/>
      <c r="EP489" s="58"/>
      <c r="EQ489" s="58"/>
      <c r="ER489" s="58"/>
      <c r="ES489" s="58"/>
      <c r="ET489" s="58"/>
      <c r="EU489" s="58"/>
      <c r="EV489" s="58"/>
      <c r="EW489" s="58"/>
      <c r="EX489" s="58"/>
      <c r="EY489" s="58"/>
      <c r="EZ489" s="58"/>
      <c r="FA489" s="58"/>
      <c r="FB489" s="58"/>
      <c r="FC489" s="58"/>
      <c r="FD489" s="58"/>
      <c r="FE489" s="58"/>
      <c r="FF489" s="58"/>
      <c r="FG489" s="58"/>
      <c r="FH489" s="58"/>
      <c r="FI489" s="58"/>
      <c r="FJ489" s="58"/>
      <c r="FK489" s="58"/>
      <c r="FL489" s="58"/>
      <c r="FM489" s="58"/>
      <c r="FN489" s="58"/>
      <c r="FO489" s="58"/>
      <c r="FP489" s="58"/>
      <c r="FQ489" s="58"/>
      <c r="FR489" s="58"/>
      <c r="FS489" s="58"/>
      <c r="FT489" s="58"/>
      <c r="FU489" s="58"/>
      <c r="FV489" s="58"/>
      <c r="FW489" s="58"/>
      <c r="FX489" s="58"/>
      <c r="FY489" s="58"/>
      <c r="FZ489" s="58"/>
      <c r="GA489" s="58"/>
      <c r="GB489" s="58"/>
      <c r="GC489" s="58"/>
      <c r="GD489" s="58"/>
      <c r="GE489" s="58"/>
      <c r="GF489" s="58"/>
      <c r="GG489" s="58"/>
      <c r="GH489" s="58"/>
      <c r="GI489" s="58"/>
      <c r="GJ489" s="58"/>
      <c r="GK489" s="58"/>
      <c r="GL489" s="58"/>
      <c r="GM489" s="58"/>
      <c r="GN489" s="58"/>
      <c r="GO489" s="58"/>
      <c r="GP489" s="58"/>
      <c r="GQ489" s="58"/>
      <c r="GR489" s="58"/>
      <c r="GS489" s="58"/>
      <c r="GT489" s="58"/>
      <c r="GU489" s="58"/>
      <c r="GV489" s="58"/>
      <c r="GW489" s="58"/>
      <c r="GX489" s="58"/>
      <c r="GY489" s="58"/>
      <c r="GZ489" s="58"/>
      <c r="HA489" s="58"/>
      <c r="HB489" s="58"/>
      <c r="HC489" s="58"/>
      <c r="HD489" s="58"/>
      <c r="HE489" s="58"/>
      <c r="HF489" s="58"/>
      <c r="HG489" s="58"/>
      <c r="HH489" s="58"/>
      <c r="HI489" s="58"/>
      <c r="HJ489" s="58"/>
      <c r="HK489" s="58"/>
      <c r="HL489" s="58"/>
      <c r="HM489" s="58"/>
      <c r="HN489" s="58"/>
      <c r="HO489" s="58"/>
      <c r="HP489" s="58"/>
      <c r="HQ489" s="58"/>
      <c r="HR489" s="58"/>
      <c r="HS489" s="58"/>
      <c r="HT489" s="58"/>
      <c r="HU489" s="58"/>
      <c r="HV489" s="58"/>
      <c r="HW489" s="58"/>
      <c r="HX489" s="58"/>
      <c r="HY489" s="58"/>
      <c r="HZ489" s="58"/>
      <c r="IA489" s="58"/>
      <c r="IB489" s="58"/>
      <c r="IC489" s="58"/>
      <c r="ID489" s="58"/>
      <c r="IE489" s="58"/>
      <c r="IF489" s="58"/>
      <c r="IG489" s="58"/>
      <c r="IH489" s="58"/>
      <c r="II489" s="58"/>
      <c r="IJ489" s="58"/>
      <c r="IK489" s="58"/>
      <c r="IL489" s="58"/>
      <c r="IM489" s="58"/>
      <c r="IN489" s="58"/>
      <c r="IO489" s="58"/>
      <c r="IP489" s="58"/>
      <c r="IQ489" s="58"/>
      <c r="IR489" s="58"/>
      <c r="IS489" s="58"/>
      <c r="IT489" s="58"/>
      <c r="IU489" s="58"/>
    </row>
    <row r="490" spans="1:255" s="840" customFormat="1">
      <c r="A490" s="78" t="s">
        <v>546</v>
      </c>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949"/>
      <c r="AB490" s="949"/>
      <c r="AC490" s="949"/>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c r="EA490" s="58"/>
      <c r="EB490" s="58"/>
      <c r="EC490" s="58"/>
      <c r="ED490" s="58"/>
      <c r="EE490" s="58"/>
      <c r="EF490" s="58"/>
      <c r="EG490" s="58"/>
      <c r="EH490" s="58"/>
      <c r="EI490" s="58"/>
      <c r="EJ490" s="58"/>
      <c r="EK490" s="58"/>
      <c r="EL490" s="58"/>
      <c r="EM490" s="58"/>
      <c r="EN490" s="58"/>
      <c r="EO490" s="58"/>
      <c r="EP490" s="58"/>
      <c r="EQ490" s="58"/>
      <c r="ER490" s="58"/>
      <c r="ES490" s="58"/>
      <c r="ET490" s="58"/>
      <c r="EU490" s="58"/>
      <c r="EV490" s="58"/>
      <c r="EW490" s="58"/>
      <c r="EX490" s="58"/>
      <c r="EY490" s="58"/>
      <c r="EZ490" s="58"/>
      <c r="FA490" s="58"/>
      <c r="FB490" s="58"/>
      <c r="FC490" s="58"/>
      <c r="FD490" s="58"/>
      <c r="FE490" s="58"/>
      <c r="FF490" s="58"/>
      <c r="FG490" s="58"/>
      <c r="FH490" s="58"/>
      <c r="FI490" s="58"/>
      <c r="FJ490" s="58"/>
      <c r="FK490" s="58"/>
      <c r="FL490" s="58"/>
      <c r="FM490" s="58"/>
      <c r="FN490" s="58"/>
      <c r="FO490" s="58"/>
      <c r="FP490" s="58"/>
      <c r="FQ490" s="58"/>
      <c r="FR490" s="58"/>
      <c r="FS490" s="58"/>
      <c r="FT490" s="58"/>
      <c r="FU490" s="58"/>
      <c r="FV490" s="58"/>
      <c r="FW490" s="58"/>
      <c r="FX490" s="58"/>
      <c r="FY490" s="58"/>
      <c r="FZ490" s="58"/>
      <c r="GA490" s="58"/>
      <c r="GB490" s="58"/>
      <c r="GC490" s="58"/>
      <c r="GD490" s="58"/>
      <c r="GE490" s="58"/>
      <c r="GF490" s="58"/>
      <c r="GG490" s="58"/>
      <c r="GH490" s="58"/>
      <c r="GI490" s="58"/>
      <c r="GJ490" s="58"/>
      <c r="GK490" s="58"/>
      <c r="GL490" s="58"/>
      <c r="GM490" s="58"/>
      <c r="GN490" s="58"/>
      <c r="GO490" s="58"/>
      <c r="GP490" s="58"/>
      <c r="GQ490" s="58"/>
      <c r="GR490" s="58"/>
      <c r="GS490" s="58"/>
      <c r="GT490" s="58"/>
      <c r="GU490" s="58"/>
      <c r="GV490" s="58"/>
      <c r="GW490" s="58"/>
      <c r="GX490" s="58"/>
      <c r="GY490" s="58"/>
      <c r="GZ490" s="58"/>
      <c r="HA490" s="58"/>
      <c r="HB490" s="58"/>
      <c r="HC490" s="58"/>
      <c r="HD490" s="58"/>
      <c r="HE490" s="58"/>
      <c r="HF490" s="58"/>
      <c r="HG490" s="58"/>
      <c r="HH490" s="58"/>
      <c r="HI490" s="58"/>
      <c r="HJ490" s="58"/>
      <c r="HK490" s="58"/>
      <c r="HL490" s="58"/>
      <c r="HM490" s="58"/>
      <c r="HN490" s="58"/>
      <c r="HO490" s="58"/>
      <c r="HP490" s="58"/>
      <c r="HQ490" s="58"/>
      <c r="HR490" s="58"/>
      <c r="HS490" s="58"/>
      <c r="HT490" s="58"/>
      <c r="HU490" s="58"/>
      <c r="HV490" s="58"/>
      <c r="HW490" s="58"/>
      <c r="HX490" s="58"/>
      <c r="HY490" s="58"/>
      <c r="HZ490" s="58"/>
      <c r="IA490" s="58"/>
      <c r="IB490" s="58"/>
      <c r="IC490" s="58"/>
      <c r="ID490" s="58"/>
      <c r="IE490" s="58"/>
      <c r="IF490" s="58"/>
      <c r="IG490" s="58"/>
      <c r="IH490" s="58"/>
      <c r="II490" s="58"/>
      <c r="IJ490" s="58"/>
      <c r="IK490" s="58"/>
      <c r="IL490" s="58"/>
      <c r="IM490" s="58"/>
      <c r="IN490" s="58"/>
      <c r="IO490" s="58"/>
      <c r="IP490" s="58"/>
      <c r="IQ490" s="58"/>
      <c r="IR490" s="58"/>
      <c r="IS490" s="58"/>
      <c r="IT490" s="58"/>
      <c r="IU490" s="58"/>
    </row>
    <row r="491" spans="1:255" s="840" customFormat="1">
      <c r="A491" s="78" t="s">
        <v>547</v>
      </c>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v>1E-3</v>
      </c>
      <c r="Z491" s="58">
        <v>1E-3</v>
      </c>
      <c r="AA491" s="949">
        <v>1E-3</v>
      </c>
      <c r="AB491" s="949">
        <v>1E-3</v>
      </c>
      <c r="AC491" s="949">
        <v>1E-3</v>
      </c>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c r="CS491" s="58"/>
      <c r="CT491" s="58"/>
      <c r="CU491" s="58"/>
      <c r="CV491" s="58"/>
      <c r="CW491" s="58"/>
      <c r="CX491" s="58"/>
      <c r="CY491" s="58"/>
      <c r="CZ491" s="58"/>
      <c r="DA491" s="58"/>
      <c r="DB491" s="58"/>
      <c r="DC491" s="58"/>
      <c r="DD491" s="58"/>
      <c r="DE491" s="58"/>
      <c r="DF491" s="58"/>
      <c r="DG491" s="58"/>
      <c r="DH491" s="58"/>
      <c r="DI491" s="58"/>
      <c r="DJ491" s="58"/>
      <c r="DK491" s="58"/>
      <c r="DL491" s="58"/>
      <c r="DM491" s="58"/>
      <c r="DN491" s="58"/>
      <c r="DO491" s="58"/>
      <c r="DP491" s="58"/>
      <c r="DQ491" s="58"/>
      <c r="DR491" s="58"/>
      <c r="DS491" s="58"/>
      <c r="DT491" s="58"/>
      <c r="DU491" s="58"/>
      <c r="DV491" s="58"/>
      <c r="DW491" s="58"/>
      <c r="DX491" s="58"/>
      <c r="DY491" s="58"/>
      <c r="DZ491" s="58"/>
      <c r="EA491" s="58"/>
      <c r="EB491" s="58"/>
      <c r="EC491" s="58"/>
      <c r="ED491" s="58"/>
      <c r="EE491" s="58"/>
      <c r="EF491" s="58"/>
      <c r="EG491" s="58"/>
      <c r="EH491" s="58"/>
      <c r="EI491" s="58"/>
      <c r="EJ491" s="58"/>
      <c r="EK491" s="58"/>
      <c r="EL491" s="58"/>
      <c r="EM491" s="58"/>
      <c r="EN491" s="58"/>
      <c r="EO491" s="58"/>
      <c r="EP491" s="58"/>
      <c r="EQ491" s="58"/>
      <c r="ER491" s="58"/>
      <c r="ES491" s="58"/>
      <c r="ET491" s="58"/>
      <c r="EU491" s="58"/>
      <c r="EV491" s="58"/>
      <c r="EW491" s="58"/>
      <c r="EX491" s="58"/>
      <c r="EY491" s="58"/>
      <c r="EZ491" s="58"/>
      <c r="FA491" s="58"/>
      <c r="FB491" s="58"/>
      <c r="FC491" s="58"/>
      <c r="FD491" s="58"/>
      <c r="FE491" s="58"/>
      <c r="FF491" s="58"/>
      <c r="FG491" s="58"/>
      <c r="FH491" s="58"/>
      <c r="FI491" s="58"/>
      <c r="FJ491" s="58"/>
      <c r="FK491" s="58"/>
      <c r="FL491" s="58"/>
      <c r="FM491" s="58"/>
      <c r="FN491" s="58"/>
      <c r="FO491" s="58"/>
      <c r="FP491" s="58"/>
      <c r="FQ491" s="58"/>
      <c r="FR491" s="58"/>
      <c r="FS491" s="58"/>
      <c r="FT491" s="58"/>
      <c r="FU491" s="58"/>
      <c r="FV491" s="58"/>
      <c r="FW491" s="58"/>
      <c r="FX491" s="58"/>
      <c r="FY491" s="58"/>
      <c r="FZ491" s="58"/>
      <c r="GA491" s="58"/>
      <c r="GB491" s="58"/>
      <c r="GC491" s="58"/>
      <c r="GD491" s="58"/>
      <c r="GE491" s="58"/>
      <c r="GF491" s="58"/>
      <c r="GG491" s="58"/>
      <c r="GH491" s="58"/>
      <c r="GI491" s="58"/>
      <c r="GJ491" s="58"/>
      <c r="GK491" s="58"/>
      <c r="GL491" s="58"/>
      <c r="GM491" s="58"/>
      <c r="GN491" s="58"/>
      <c r="GO491" s="58"/>
      <c r="GP491" s="58"/>
      <c r="GQ491" s="58"/>
      <c r="GR491" s="58"/>
      <c r="GS491" s="58"/>
      <c r="GT491" s="58"/>
      <c r="GU491" s="58"/>
      <c r="GV491" s="58"/>
      <c r="GW491" s="58"/>
      <c r="GX491" s="58"/>
      <c r="GY491" s="58"/>
      <c r="GZ491" s="58"/>
      <c r="HA491" s="58"/>
      <c r="HB491" s="58"/>
      <c r="HC491" s="58"/>
      <c r="HD491" s="58"/>
      <c r="HE491" s="58"/>
      <c r="HF491" s="58"/>
      <c r="HG491" s="58"/>
      <c r="HH491" s="58"/>
      <c r="HI491" s="58"/>
      <c r="HJ491" s="58"/>
      <c r="HK491" s="58"/>
      <c r="HL491" s="58"/>
      <c r="HM491" s="58"/>
      <c r="HN491" s="58"/>
      <c r="HO491" s="58"/>
      <c r="HP491" s="58"/>
      <c r="HQ491" s="58"/>
      <c r="HR491" s="58"/>
      <c r="HS491" s="58"/>
      <c r="HT491" s="58"/>
      <c r="HU491" s="58"/>
      <c r="HV491" s="58"/>
      <c r="HW491" s="58"/>
      <c r="HX491" s="58"/>
      <c r="HY491" s="58"/>
      <c r="HZ491" s="58"/>
      <c r="IA491" s="58"/>
      <c r="IB491" s="58"/>
      <c r="IC491" s="58"/>
      <c r="ID491" s="58"/>
      <c r="IE491" s="58"/>
      <c r="IF491" s="58"/>
      <c r="IG491" s="58"/>
      <c r="IH491" s="58"/>
      <c r="II491" s="58"/>
      <c r="IJ491" s="58"/>
      <c r="IK491" s="58"/>
      <c r="IL491" s="58"/>
      <c r="IM491" s="58"/>
      <c r="IN491" s="58"/>
      <c r="IO491" s="58"/>
      <c r="IP491" s="58"/>
      <c r="IQ491" s="58"/>
      <c r="IR491" s="58"/>
      <c r="IS491" s="58"/>
      <c r="IT491" s="58"/>
      <c r="IU491" s="58"/>
    </row>
    <row r="492" spans="1:255" s="840" customFormat="1">
      <c r="A492" s="78" t="s">
        <v>112</v>
      </c>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c r="DB492" s="58"/>
      <c r="DC492" s="58"/>
      <c r="DD492" s="58"/>
      <c r="DE492" s="58"/>
      <c r="DF492" s="58"/>
      <c r="DG492" s="58"/>
      <c r="DH492" s="58"/>
      <c r="DI492" s="58"/>
      <c r="DJ492" s="58"/>
      <c r="DK492" s="58"/>
      <c r="DL492" s="58"/>
      <c r="DM492" s="58"/>
      <c r="DN492" s="58"/>
      <c r="DO492" s="58"/>
      <c r="DP492" s="58"/>
      <c r="DQ492" s="58"/>
      <c r="DR492" s="58"/>
      <c r="DS492" s="58"/>
      <c r="DT492" s="58"/>
      <c r="DU492" s="58"/>
      <c r="DV492" s="58"/>
      <c r="DW492" s="58"/>
      <c r="DX492" s="58"/>
      <c r="DY492" s="58"/>
      <c r="DZ492" s="58"/>
      <c r="EA492" s="58"/>
      <c r="EB492" s="58"/>
      <c r="EC492" s="58"/>
      <c r="ED492" s="58"/>
      <c r="EE492" s="58"/>
      <c r="EF492" s="58"/>
      <c r="EG492" s="58"/>
      <c r="EH492" s="58"/>
      <c r="EI492" s="58"/>
      <c r="EJ492" s="58"/>
      <c r="EK492" s="58"/>
      <c r="EL492" s="58"/>
      <c r="EM492" s="58"/>
      <c r="EN492" s="58"/>
      <c r="EO492" s="58"/>
      <c r="EP492" s="58"/>
      <c r="EQ492" s="58"/>
      <c r="ER492" s="58"/>
      <c r="ES492" s="58"/>
      <c r="ET492" s="58"/>
      <c r="EU492" s="58"/>
      <c r="EV492" s="58"/>
      <c r="EW492" s="58"/>
      <c r="EX492" s="58"/>
      <c r="EY492" s="58"/>
      <c r="EZ492" s="58"/>
      <c r="FA492" s="58"/>
      <c r="FB492" s="58"/>
      <c r="FC492" s="58"/>
      <c r="FD492" s="58"/>
      <c r="FE492" s="58"/>
      <c r="FF492" s="58"/>
      <c r="FG492" s="58"/>
      <c r="FH492" s="58"/>
      <c r="FI492" s="58"/>
      <c r="FJ492" s="58"/>
      <c r="FK492" s="58"/>
      <c r="FL492" s="58"/>
      <c r="FM492" s="58"/>
      <c r="FN492" s="58"/>
      <c r="FO492" s="58"/>
      <c r="FP492" s="58"/>
      <c r="FQ492" s="58"/>
      <c r="FR492" s="58"/>
      <c r="FS492" s="58"/>
      <c r="FT492" s="58"/>
      <c r="FU492" s="58"/>
      <c r="FV492" s="58"/>
      <c r="FW492" s="58"/>
      <c r="FX492" s="58"/>
      <c r="FY492" s="58"/>
      <c r="FZ492" s="58"/>
      <c r="GA492" s="58"/>
      <c r="GB492" s="58"/>
      <c r="GC492" s="58"/>
      <c r="GD492" s="58"/>
      <c r="GE492" s="58"/>
      <c r="GF492" s="58"/>
      <c r="GG492" s="58"/>
      <c r="GH492" s="58"/>
      <c r="GI492" s="58"/>
      <c r="GJ492" s="58"/>
      <c r="GK492" s="58"/>
      <c r="GL492" s="58"/>
      <c r="GM492" s="58"/>
      <c r="GN492" s="58"/>
      <c r="GO492" s="58"/>
      <c r="GP492" s="58"/>
      <c r="GQ492" s="58"/>
      <c r="GR492" s="58"/>
      <c r="GS492" s="58"/>
      <c r="GT492" s="58"/>
      <c r="GU492" s="58"/>
      <c r="GV492" s="58"/>
      <c r="GW492" s="58"/>
      <c r="GX492" s="58"/>
      <c r="GY492" s="58"/>
      <c r="GZ492" s="58"/>
      <c r="HA492" s="58"/>
      <c r="HB492" s="58"/>
      <c r="HC492" s="58"/>
      <c r="HD492" s="58"/>
      <c r="HE492" s="58"/>
      <c r="HF492" s="58"/>
      <c r="HG492" s="58"/>
      <c r="HH492" s="58"/>
      <c r="HI492" s="58"/>
      <c r="HJ492" s="58"/>
      <c r="HK492" s="58"/>
      <c r="HL492" s="58"/>
      <c r="HM492" s="58"/>
      <c r="HN492" s="58"/>
      <c r="HO492" s="58"/>
      <c r="HP492" s="58"/>
      <c r="HQ492" s="58"/>
      <c r="HR492" s="58"/>
      <c r="HS492" s="58"/>
      <c r="HT492" s="58"/>
      <c r="HU492" s="58"/>
      <c r="HV492" s="58"/>
      <c r="HW492" s="58"/>
      <c r="HX492" s="58"/>
      <c r="HY492" s="58"/>
      <c r="HZ492" s="58"/>
      <c r="IA492" s="58"/>
      <c r="IB492" s="58"/>
      <c r="IC492" s="58"/>
      <c r="ID492" s="58"/>
      <c r="IE492" s="58"/>
      <c r="IF492" s="58"/>
      <c r="IG492" s="58"/>
      <c r="IH492" s="58"/>
      <c r="II492" s="58"/>
      <c r="IJ492" s="58"/>
      <c r="IK492" s="58"/>
      <c r="IL492" s="58"/>
      <c r="IM492" s="58"/>
      <c r="IN492" s="58"/>
      <c r="IO492" s="58"/>
      <c r="IP492" s="58"/>
      <c r="IQ492" s="58"/>
      <c r="IR492" s="58"/>
      <c r="IS492" s="58"/>
      <c r="IT492" s="58"/>
      <c r="IU492" s="58"/>
    </row>
    <row r="493" spans="1:255" s="840" customFormat="1">
      <c r="A493" s="78" t="s">
        <v>550</v>
      </c>
      <c r="B493" s="58">
        <v>6.4969999999999999</v>
      </c>
      <c r="C493" s="58">
        <v>7.1929999999999996</v>
      </c>
      <c r="D493" s="58">
        <v>7.2539999999999996</v>
      </c>
      <c r="E493" s="58">
        <v>7.1029999999999998</v>
      </c>
      <c r="F493" s="58">
        <v>7.8819999999999997</v>
      </c>
      <c r="G493" s="58">
        <v>6.6710000000000003</v>
      </c>
      <c r="H493" s="58">
        <v>6.3280000000000003</v>
      </c>
      <c r="I493" s="58">
        <v>7.2560000000000002</v>
      </c>
      <c r="J493" s="58">
        <v>8.8350000000000009</v>
      </c>
      <c r="K493" s="58">
        <v>14.625999999999999</v>
      </c>
      <c r="L493" s="58">
        <v>15.185</v>
      </c>
      <c r="M493" s="58">
        <v>16.337</v>
      </c>
      <c r="N493" s="58">
        <v>17.507000000000001</v>
      </c>
      <c r="O493" s="58">
        <v>18.190000000000001</v>
      </c>
      <c r="P493" s="58">
        <v>19.856999999999999</v>
      </c>
      <c r="Q493" s="58">
        <v>21.213000000000001</v>
      </c>
      <c r="R493" s="58">
        <v>21.98</v>
      </c>
      <c r="S493" s="58">
        <v>22.603000000000002</v>
      </c>
      <c r="T493" s="58">
        <v>23.724</v>
      </c>
      <c r="U493" s="58">
        <v>24.792000000000002</v>
      </c>
      <c r="V493" s="58">
        <v>25.564</v>
      </c>
      <c r="W493" s="58">
        <v>26.059000000000001</v>
      </c>
      <c r="X493" s="58">
        <v>26.193999999999999</v>
      </c>
      <c r="Y493" s="58">
        <v>26.555</v>
      </c>
      <c r="Z493" s="58">
        <v>26.870999999999999</v>
      </c>
      <c r="AA493" s="949">
        <v>27.167000000000002</v>
      </c>
      <c r="AB493" s="949">
        <v>27.446000000000002</v>
      </c>
      <c r="AC493" s="949">
        <v>27.178999999999998</v>
      </c>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c r="CS493" s="58"/>
      <c r="CT493" s="58"/>
      <c r="CU493" s="58"/>
      <c r="CV493" s="58"/>
      <c r="CW493" s="58"/>
      <c r="CX493" s="58"/>
      <c r="CY493" s="58"/>
      <c r="CZ493" s="58"/>
      <c r="DA493" s="58"/>
      <c r="DB493" s="58"/>
      <c r="DC493" s="58"/>
      <c r="DD493" s="58"/>
      <c r="DE493" s="58"/>
      <c r="DF493" s="58"/>
      <c r="DG493" s="58"/>
      <c r="DH493" s="58"/>
      <c r="DI493" s="58"/>
      <c r="DJ493" s="58"/>
      <c r="DK493" s="58"/>
      <c r="DL493" s="58"/>
      <c r="DM493" s="58"/>
      <c r="DN493" s="58"/>
      <c r="DO493" s="58"/>
      <c r="DP493" s="58"/>
      <c r="DQ493" s="58"/>
      <c r="DR493" s="58"/>
      <c r="DS493" s="58"/>
      <c r="DT493" s="58"/>
      <c r="DU493" s="58"/>
      <c r="DV493" s="58"/>
      <c r="DW493" s="58"/>
      <c r="DX493" s="58"/>
      <c r="DY493" s="58"/>
      <c r="DZ493" s="58"/>
      <c r="EA493" s="58"/>
      <c r="EB493" s="58"/>
      <c r="EC493" s="58"/>
      <c r="ED493" s="58"/>
      <c r="EE493" s="58"/>
      <c r="EF493" s="58"/>
      <c r="EG493" s="58"/>
      <c r="EH493" s="58"/>
      <c r="EI493" s="58"/>
      <c r="EJ493" s="58"/>
      <c r="EK493" s="58"/>
      <c r="EL493" s="58"/>
      <c r="EM493" s="58"/>
      <c r="EN493" s="58"/>
      <c r="EO493" s="58"/>
      <c r="EP493" s="58"/>
      <c r="EQ493" s="58"/>
      <c r="ER493" s="58"/>
      <c r="ES493" s="58"/>
      <c r="ET493" s="58"/>
      <c r="EU493" s="58"/>
      <c r="EV493" s="58"/>
      <c r="EW493" s="58"/>
      <c r="EX493" s="58"/>
      <c r="EY493" s="58"/>
      <c r="EZ493" s="58"/>
      <c r="FA493" s="58"/>
      <c r="FB493" s="58"/>
      <c r="FC493" s="58"/>
      <c r="FD493" s="58"/>
      <c r="FE493" s="58"/>
      <c r="FF493" s="58"/>
      <c r="FG493" s="58"/>
      <c r="FH493" s="58"/>
      <c r="FI493" s="58"/>
      <c r="FJ493" s="58"/>
      <c r="FK493" s="58"/>
      <c r="FL493" s="58"/>
      <c r="FM493" s="58"/>
      <c r="FN493" s="58"/>
      <c r="FO493" s="58"/>
      <c r="FP493" s="58"/>
      <c r="FQ493" s="58"/>
      <c r="FR493" s="58"/>
      <c r="FS493" s="58"/>
      <c r="FT493" s="58"/>
      <c r="FU493" s="58"/>
      <c r="FV493" s="58"/>
      <c r="FW493" s="58"/>
      <c r="FX493" s="58"/>
      <c r="FY493" s="58"/>
      <c r="FZ493" s="58"/>
      <c r="GA493" s="58"/>
      <c r="GB493" s="58"/>
      <c r="GC493" s="58"/>
      <c r="GD493" s="58"/>
      <c r="GE493" s="58"/>
      <c r="GF493" s="58"/>
      <c r="GG493" s="58"/>
      <c r="GH493" s="58"/>
      <c r="GI493" s="58"/>
      <c r="GJ493" s="58"/>
      <c r="GK493" s="58"/>
      <c r="GL493" s="58"/>
      <c r="GM493" s="58"/>
      <c r="GN493" s="58"/>
      <c r="GO493" s="58"/>
      <c r="GP493" s="58"/>
      <c r="GQ493" s="58"/>
      <c r="GR493" s="58"/>
      <c r="GS493" s="58"/>
      <c r="GT493" s="58"/>
      <c r="GU493" s="58"/>
      <c r="GV493" s="58"/>
      <c r="GW493" s="58"/>
      <c r="GX493" s="58"/>
      <c r="GY493" s="58"/>
      <c r="GZ493" s="58"/>
      <c r="HA493" s="58"/>
      <c r="HB493" s="58"/>
      <c r="HC493" s="58"/>
      <c r="HD493" s="58"/>
      <c r="HE493" s="58"/>
      <c r="HF493" s="58"/>
      <c r="HG493" s="58"/>
      <c r="HH493" s="58"/>
      <c r="HI493" s="58"/>
      <c r="HJ493" s="58"/>
      <c r="HK493" s="58"/>
      <c r="HL493" s="58"/>
      <c r="HM493" s="58"/>
      <c r="HN493" s="58"/>
      <c r="HO493" s="58"/>
      <c r="HP493" s="58"/>
      <c r="HQ493" s="58"/>
      <c r="HR493" s="58"/>
      <c r="HS493" s="58"/>
      <c r="HT493" s="58"/>
      <c r="HU493" s="58"/>
      <c r="HV493" s="58"/>
      <c r="HW493" s="58"/>
      <c r="HX493" s="58"/>
      <c r="HY493" s="58"/>
      <c r="HZ493" s="58"/>
      <c r="IA493" s="58"/>
      <c r="IB493" s="58"/>
      <c r="IC493" s="58"/>
      <c r="ID493" s="58"/>
      <c r="IE493" s="58"/>
      <c r="IF493" s="58"/>
      <c r="IG493" s="58"/>
      <c r="IH493" s="58"/>
      <c r="II493" s="58"/>
      <c r="IJ493" s="58"/>
      <c r="IK493" s="58"/>
      <c r="IL493" s="58"/>
      <c r="IM493" s="58"/>
      <c r="IN493" s="58"/>
      <c r="IO493" s="58"/>
      <c r="IP493" s="58"/>
      <c r="IQ493" s="58"/>
      <c r="IR493" s="58"/>
      <c r="IS493" s="58"/>
      <c r="IT493" s="58"/>
      <c r="IU493" s="58"/>
    </row>
    <row r="494" spans="1:255" s="840" customFormat="1">
      <c r="A494" s="78" t="s">
        <v>469</v>
      </c>
      <c r="B494" s="58">
        <v>4.0000000000000001E-3</v>
      </c>
      <c r="C494" s="58">
        <v>4.0000000000000001E-3</v>
      </c>
      <c r="D494" s="58">
        <v>4.0000000000000001E-3</v>
      </c>
      <c r="E494" s="58">
        <v>4.0000000000000001E-3</v>
      </c>
      <c r="F494" s="58">
        <v>5.0000000000000001E-3</v>
      </c>
      <c r="G494" s="58">
        <v>6.0000000000000001E-3</v>
      </c>
      <c r="H494" s="58">
        <v>6.0000000000000001E-3</v>
      </c>
      <c r="I494" s="58">
        <v>7.0000000000000001E-3</v>
      </c>
      <c r="J494" s="58">
        <v>8.0000000000000002E-3</v>
      </c>
      <c r="K494" s="58">
        <v>4.2000000000000003E-2</v>
      </c>
      <c r="L494" s="58">
        <v>4.9000000000000002E-2</v>
      </c>
      <c r="M494" s="58">
        <v>5.3999999999999999E-2</v>
      </c>
      <c r="N494" s="58">
        <v>5.8000000000000003E-2</v>
      </c>
      <c r="O494" s="58">
        <v>3.5000000000000003E-2</v>
      </c>
      <c r="P494" s="58">
        <v>6.0999999999999999E-2</v>
      </c>
      <c r="Q494" s="58">
        <v>0.216</v>
      </c>
      <c r="R494" s="58">
        <v>5.0999999999999997E-2</v>
      </c>
      <c r="S494" s="58">
        <v>0.113</v>
      </c>
      <c r="T494" s="58">
        <v>0.126</v>
      </c>
      <c r="U494" s="58">
        <v>0.12</v>
      </c>
      <c r="V494" s="58">
        <v>0.154</v>
      </c>
      <c r="W494" s="58">
        <v>9.0999999999999998E-2</v>
      </c>
      <c r="X494" s="58">
        <v>0.1</v>
      </c>
      <c r="Y494" s="58">
        <v>9.7000000000000003E-2</v>
      </c>
      <c r="Z494" s="58">
        <v>9.8000000000000004E-2</v>
      </c>
      <c r="AA494" s="949">
        <v>0.09</v>
      </c>
      <c r="AB494" s="949">
        <v>7.8E-2</v>
      </c>
      <c r="AC494" s="949">
        <v>9.8000000000000004E-2</v>
      </c>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c r="CS494" s="58"/>
      <c r="CT494" s="58"/>
      <c r="CU494" s="58"/>
      <c r="CV494" s="58"/>
      <c r="CW494" s="58"/>
      <c r="CX494" s="58"/>
      <c r="CY494" s="58"/>
      <c r="CZ494" s="58"/>
      <c r="DA494" s="58"/>
      <c r="DB494" s="58"/>
      <c r="DC494" s="58"/>
      <c r="DD494" s="58"/>
      <c r="DE494" s="58"/>
      <c r="DF494" s="58"/>
      <c r="DG494" s="58"/>
      <c r="DH494" s="58"/>
      <c r="DI494" s="58"/>
      <c r="DJ494" s="58"/>
      <c r="DK494" s="58"/>
      <c r="DL494" s="58"/>
      <c r="DM494" s="58"/>
      <c r="DN494" s="58"/>
      <c r="DO494" s="58"/>
      <c r="DP494" s="58"/>
      <c r="DQ494" s="58"/>
      <c r="DR494" s="58"/>
      <c r="DS494" s="58"/>
      <c r="DT494" s="58"/>
      <c r="DU494" s="58"/>
      <c r="DV494" s="58"/>
      <c r="DW494" s="58"/>
      <c r="DX494" s="58"/>
      <c r="DY494" s="58"/>
      <c r="DZ494" s="58"/>
      <c r="EA494" s="58"/>
      <c r="EB494" s="58"/>
      <c r="EC494" s="58"/>
      <c r="ED494" s="58"/>
      <c r="EE494" s="58"/>
      <c r="EF494" s="58"/>
      <c r="EG494" s="58"/>
      <c r="EH494" s="58"/>
      <c r="EI494" s="58"/>
      <c r="EJ494" s="58"/>
      <c r="EK494" s="58"/>
      <c r="EL494" s="58"/>
      <c r="EM494" s="58"/>
      <c r="EN494" s="58"/>
      <c r="EO494" s="58"/>
      <c r="EP494" s="58"/>
      <c r="EQ494" s="58"/>
      <c r="ER494" s="58"/>
      <c r="ES494" s="58"/>
      <c r="ET494" s="58"/>
      <c r="EU494" s="58"/>
      <c r="EV494" s="58"/>
      <c r="EW494" s="58"/>
      <c r="EX494" s="58"/>
      <c r="EY494" s="58"/>
      <c r="EZ494" s="58"/>
      <c r="FA494" s="58"/>
      <c r="FB494" s="58"/>
      <c r="FC494" s="58"/>
      <c r="FD494" s="58"/>
      <c r="FE494" s="58"/>
      <c r="FF494" s="58"/>
      <c r="FG494" s="58"/>
      <c r="FH494" s="58"/>
      <c r="FI494" s="58"/>
      <c r="FJ494" s="58"/>
      <c r="FK494" s="58"/>
      <c r="FL494" s="58"/>
      <c r="FM494" s="58"/>
      <c r="FN494" s="58"/>
      <c r="FO494" s="58"/>
      <c r="FP494" s="58"/>
      <c r="FQ494" s="58"/>
      <c r="FR494" s="58"/>
      <c r="FS494" s="58"/>
      <c r="FT494" s="58"/>
      <c r="FU494" s="58"/>
      <c r="FV494" s="58"/>
      <c r="FW494" s="58"/>
      <c r="FX494" s="58"/>
      <c r="FY494" s="58"/>
      <c r="FZ494" s="58"/>
      <c r="GA494" s="58"/>
      <c r="GB494" s="58"/>
      <c r="GC494" s="58"/>
      <c r="GD494" s="58"/>
      <c r="GE494" s="58"/>
      <c r="GF494" s="58"/>
      <c r="GG494" s="58"/>
      <c r="GH494" s="58"/>
      <c r="GI494" s="58"/>
      <c r="GJ494" s="58"/>
      <c r="GK494" s="58"/>
      <c r="GL494" s="58"/>
      <c r="GM494" s="58"/>
      <c r="GN494" s="58"/>
      <c r="GO494" s="58"/>
      <c r="GP494" s="58"/>
      <c r="GQ494" s="58"/>
      <c r="GR494" s="58"/>
      <c r="GS494" s="58"/>
      <c r="GT494" s="58"/>
      <c r="GU494" s="58"/>
      <c r="GV494" s="58"/>
      <c r="GW494" s="58"/>
      <c r="GX494" s="58"/>
      <c r="GY494" s="58"/>
      <c r="GZ494" s="58"/>
      <c r="HA494" s="58"/>
      <c r="HB494" s="58"/>
      <c r="HC494" s="58"/>
      <c r="HD494" s="58"/>
      <c r="HE494" s="58"/>
      <c r="HF494" s="58"/>
      <c r="HG494" s="58"/>
      <c r="HH494" s="58"/>
      <c r="HI494" s="58"/>
      <c r="HJ494" s="58"/>
      <c r="HK494" s="58"/>
      <c r="HL494" s="58"/>
      <c r="HM494" s="58"/>
      <c r="HN494" s="58"/>
      <c r="HO494" s="58"/>
      <c r="HP494" s="58"/>
      <c r="HQ494" s="58"/>
      <c r="HR494" s="58"/>
      <c r="HS494" s="58"/>
      <c r="HT494" s="58"/>
      <c r="HU494" s="58"/>
      <c r="HV494" s="58"/>
      <c r="HW494" s="58"/>
      <c r="HX494" s="58"/>
      <c r="HY494" s="58"/>
      <c r="HZ494" s="58"/>
      <c r="IA494" s="58"/>
      <c r="IB494" s="58"/>
      <c r="IC494" s="58"/>
      <c r="ID494" s="58"/>
      <c r="IE494" s="58"/>
      <c r="IF494" s="58"/>
      <c r="IG494" s="58"/>
      <c r="IH494" s="58"/>
      <c r="II494" s="58"/>
      <c r="IJ494" s="58"/>
      <c r="IK494" s="58"/>
      <c r="IL494" s="58"/>
      <c r="IM494" s="58"/>
      <c r="IN494" s="58"/>
      <c r="IO494" s="58"/>
      <c r="IP494" s="58"/>
      <c r="IQ494" s="58"/>
      <c r="IR494" s="58"/>
      <c r="IS494" s="58"/>
      <c r="IT494" s="58"/>
      <c r="IU494" s="58"/>
    </row>
    <row r="495" spans="1:255" s="840" customFormat="1">
      <c r="A495" s="78" t="s">
        <v>470</v>
      </c>
      <c r="B495" s="58"/>
      <c r="C495" s="58"/>
      <c r="D495" s="58"/>
      <c r="E495" s="58"/>
      <c r="F495" s="58"/>
      <c r="G495" s="58">
        <v>1E-3</v>
      </c>
      <c r="H495" s="58">
        <v>1E-3</v>
      </c>
      <c r="I495" s="58">
        <v>1E-3</v>
      </c>
      <c r="J495" s="58">
        <v>1E-3</v>
      </c>
      <c r="K495" s="58">
        <v>4.0000000000000001E-3</v>
      </c>
      <c r="L495" s="58">
        <v>5.0000000000000001E-3</v>
      </c>
      <c r="M495" s="58">
        <v>5.0000000000000001E-3</v>
      </c>
      <c r="N495" s="58">
        <v>5.0000000000000001E-3</v>
      </c>
      <c r="O495" s="58">
        <v>4.0000000000000001E-3</v>
      </c>
      <c r="P495" s="58">
        <v>5.0000000000000001E-3</v>
      </c>
      <c r="Q495" s="58">
        <v>5.0000000000000001E-3</v>
      </c>
      <c r="R495" s="58">
        <v>5.0000000000000001E-3</v>
      </c>
      <c r="S495" s="58">
        <v>7.0000000000000001E-3</v>
      </c>
      <c r="T495" s="58">
        <v>7.0000000000000001E-3</v>
      </c>
      <c r="U495" s="58">
        <v>6.0000000000000001E-3</v>
      </c>
      <c r="V495" s="58">
        <v>3.0000000000000001E-3</v>
      </c>
      <c r="W495" s="58">
        <v>8.0000000000000002E-3</v>
      </c>
      <c r="X495" s="58">
        <v>7.0000000000000001E-3</v>
      </c>
      <c r="Y495" s="58">
        <v>0.01</v>
      </c>
      <c r="Z495" s="58">
        <v>8.9999999999999993E-3</v>
      </c>
      <c r="AA495" s="949">
        <v>1.0999999999999999E-2</v>
      </c>
      <c r="AB495" s="949">
        <v>6.0000000000000001E-3</v>
      </c>
      <c r="AC495" s="949">
        <v>3.0000000000000001E-3</v>
      </c>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c r="CS495" s="58"/>
      <c r="CT495" s="58"/>
      <c r="CU495" s="58"/>
      <c r="CV495" s="58"/>
      <c r="CW495" s="58"/>
      <c r="CX495" s="58"/>
      <c r="CY495" s="58"/>
      <c r="CZ495" s="58"/>
      <c r="DA495" s="58"/>
      <c r="DB495" s="58"/>
      <c r="DC495" s="58"/>
      <c r="DD495" s="58"/>
      <c r="DE495" s="58"/>
      <c r="DF495" s="58"/>
      <c r="DG495" s="58"/>
      <c r="DH495" s="58"/>
      <c r="DI495" s="58"/>
      <c r="DJ495" s="58"/>
      <c r="DK495" s="58"/>
      <c r="DL495" s="58"/>
      <c r="DM495" s="58"/>
      <c r="DN495" s="58"/>
      <c r="DO495" s="58"/>
      <c r="DP495" s="58"/>
      <c r="DQ495" s="58"/>
      <c r="DR495" s="58"/>
      <c r="DS495" s="58"/>
      <c r="DT495" s="58"/>
      <c r="DU495" s="58"/>
      <c r="DV495" s="58"/>
      <c r="DW495" s="58"/>
      <c r="DX495" s="58"/>
      <c r="DY495" s="58"/>
      <c r="DZ495" s="58"/>
      <c r="EA495" s="58"/>
      <c r="EB495" s="58"/>
      <c r="EC495" s="58"/>
      <c r="ED495" s="58"/>
      <c r="EE495" s="58"/>
      <c r="EF495" s="58"/>
      <c r="EG495" s="58"/>
      <c r="EH495" s="58"/>
      <c r="EI495" s="58"/>
      <c r="EJ495" s="58"/>
      <c r="EK495" s="58"/>
      <c r="EL495" s="58"/>
      <c r="EM495" s="58"/>
      <c r="EN495" s="58"/>
      <c r="EO495" s="58"/>
      <c r="EP495" s="58"/>
      <c r="EQ495" s="58"/>
      <c r="ER495" s="58"/>
      <c r="ES495" s="58"/>
      <c r="ET495" s="58"/>
      <c r="EU495" s="58"/>
      <c r="EV495" s="58"/>
      <c r="EW495" s="58"/>
      <c r="EX495" s="58"/>
      <c r="EY495" s="58"/>
      <c r="EZ495" s="58"/>
      <c r="FA495" s="58"/>
      <c r="FB495" s="58"/>
      <c r="FC495" s="58"/>
      <c r="FD495" s="58"/>
      <c r="FE495" s="58"/>
      <c r="FF495" s="58"/>
      <c r="FG495" s="58"/>
      <c r="FH495" s="58"/>
      <c r="FI495" s="58"/>
      <c r="FJ495" s="58"/>
      <c r="FK495" s="58"/>
      <c r="FL495" s="58"/>
      <c r="FM495" s="58"/>
      <c r="FN495" s="58"/>
      <c r="FO495" s="58"/>
      <c r="FP495" s="58"/>
      <c r="FQ495" s="58"/>
      <c r="FR495" s="58"/>
      <c r="FS495" s="58"/>
      <c r="FT495" s="58"/>
      <c r="FU495" s="58"/>
      <c r="FV495" s="58"/>
      <c r="FW495" s="58"/>
      <c r="FX495" s="58"/>
      <c r="FY495" s="58"/>
      <c r="FZ495" s="58"/>
      <c r="GA495" s="58"/>
      <c r="GB495" s="58"/>
      <c r="GC495" s="58"/>
      <c r="GD495" s="58"/>
      <c r="GE495" s="58"/>
      <c r="GF495" s="58"/>
      <c r="GG495" s="58"/>
      <c r="GH495" s="58"/>
      <c r="GI495" s="58"/>
      <c r="GJ495" s="58"/>
      <c r="GK495" s="58"/>
      <c r="GL495" s="58"/>
      <c r="GM495" s="58"/>
      <c r="GN495" s="58"/>
      <c r="GO495" s="58"/>
      <c r="GP495" s="58"/>
      <c r="GQ495" s="58"/>
      <c r="GR495" s="58"/>
      <c r="GS495" s="58"/>
      <c r="GT495" s="58"/>
      <c r="GU495" s="58"/>
      <c r="GV495" s="58"/>
      <c r="GW495" s="58"/>
      <c r="GX495" s="58"/>
      <c r="GY495" s="58"/>
      <c r="GZ495" s="58"/>
      <c r="HA495" s="58"/>
      <c r="HB495" s="58"/>
      <c r="HC495" s="58"/>
      <c r="HD495" s="58"/>
      <c r="HE495" s="58"/>
      <c r="HF495" s="58"/>
      <c r="HG495" s="58"/>
      <c r="HH495" s="58"/>
      <c r="HI495" s="58"/>
      <c r="HJ495" s="58"/>
      <c r="HK495" s="58"/>
      <c r="HL495" s="58"/>
      <c r="HM495" s="58"/>
      <c r="HN495" s="58"/>
      <c r="HO495" s="58"/>
      <c r="HP495" s="58"/>
      <c r="HQ495" s="58"/>
      <c r="HR495" s="58"/>
      <c r="HS495" s="58"/>
      <c r="HT495" s="58"/>
      <c r="HU495" s="58"/>
      <c r="HV495" s="58"/>
      <c r="HW495" s="58"/>
      <c r="HX495" s="58"/>
      <c r="HY495" s="58"/>
      <c r="HZ495" s="58"/>
      <c r="IA495" s="58"/>
      <c r="IB495" s="58"/>
      <c r="IC495" s="58"/>
      <c r="ID495" s="58"/>
      <c r="IE495" s="58"/>
      <c r="IF495" s="58"/>
      <c r="IG495" s="58"/>
      <c r="IH495" s="58"/>
      <c r="II495" s="58"/>
      <c r="IJ495" s="58"/>
      <c r="IK495" s="58"/>
      <c r="IL495" s="58"/>
      <c r="IM495" s="58"/>
      <c r="IN495" s="58"/>
      <c r="IO495" s="58"/>
      <c r="IP495" s="58"/>
      <c r="IQ495" s="58"/>
      <c r="IR495" s="58"/>
      <c r="IS495" s="58"/>
      <c r="IT495" s="58"/>
      <c r="IU495" s="58"/>
    </row>
    <row r="496" spans="1:255" s="840" customFormat="1">
      <c r="A496" s="78" t="s">
        <v>471</v>
      </c>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c r="AB496"/>
      <c r="AC496"/>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c r="CS496" s="58"/>
      <c r="CT496" s="58"/>
      <c r="CU496" s="58"/>
      <c r="CV496" s="58"/>
      <c r="CW496" s="58"/>
      <c r="CX496" s="58"/>
      <c r="CY496" s="58"/>
      <c r="CZ496" s="58"/>
      <c r="DA496" s="58"/>
      <c r="DB496" s="58"/>
      <c r="DC496" s="58"/>
      <c r="DD496" s="58"/>
      <c r="DE496" s="58"/>
      <c r="DF496" s="58"/>
      <c r="DG496" s="58"/>
      <c r="DH496" s="58"/>
      <c r="DI496" s="58"/>
      <c r="DJ496" s="58"/>
      <c r="DK496" s="58"/>
      <c r="DL496" s="58"/>
      <c r="DM496" s="58"/>
      <c r="DN496" s="58"/>
      <c r="DO496" s="58"/>
      <c r="DP496" s="58"/>
      <c r="DQ496" s="58"/>
      <c r="DR496" s="58"/>
      <c r="DS496" s="58"/>
      <c r="DT496" s="58"/>
      <c r="DU496" s="58"/>
      <c r="DV496" s="58"/>
      <c r="DW496" s="58"/>
      <c r="DX496" s="58"/>
      <c r="DY496" s="58"/>
      <c r="DZ496" s="58"/>
      <c r="EA496" s="58"/>
      <c r="EB496" s="58"/>
      <c r="EC496" s="58"/>
      <c r="ED496" s="58"/>
      <c r="EE496" s="58"/>
      <c r="EF496" s="58"/>
      <c r="EG496" s="58"/>
      <c r="EH496" s="58"/>
      <c r="EI496" s="58"/>
      <c r="EJ496" s="58"/>
      <c r="EK496" s="58"/>
      <c r="EL496" s="58"/>
      <c r="EM496" s="58"/>
      <c r="EN496" s="58"/>
      <c r="EO496" s="58"/>
      <c r="EP496" s="58"/>
      <c r="EQ496" s="58"/>
      <c r="ER496" s="58"/>
      <c r="ES496" s="58"/>
      <c r="ET496" s="58"/>
      <c r="EU496" s="58"/>
      <c r="EV496" s="58"/>
      <c r="EW496" s="58"/>
      <c r="EX496" s="58"/>
      <c r="EY496" s="58"/>
      <c r="EZ496" s="58"/>
      <c r="FA496" s="58"/>
      <c r="FB496" s="58"/>
      <c r="FC496" s="58"/>
      <c r="FD496" s="58"/>
      <c r="FE496" s="58"/>
      <c r="FF496" s="58"/>
      <c r="FG496" s="58"/>
      <c r="FH496" s="58"/>
      <c r="FI496" s="58"/>
      <c r="FJ496" s="58"/>
      <c r="FK496" s="58"/>
      <c r="FL496" s="58"/>
      <c r="FM496" s="58"/>
      <c r="FN496" s="58"/>
      <c r="FO496" s="58"/>
      <c r="FP496" s="58"/>
      <c r="FQ496" s="58"/>
      <c r="FR496" s="58"/>
      <c r="FS496" s="58"/>
      <c r="FT496" s="58"/>
      <c r="FU496" s="58"/>
      <c r="FV496" s="58"/>
      <c r="FW496" s="58"/>
      <c r="FX496" s="58"/>
      <c r="FY496" s="58"/>
      <c r="FZ496" s="58"/>
      <c r="GA496" s="58"/>
      <c r="GB496" s="58"/>
      <c r="GC496" s="58"/>
      <c r="GD496" s="58"/>
      <c r="GE496" s="58"/>
      <c r="GF496" s="58"/>
      <c r="GG496" s="58"/>
      <c r="GH496" s="58"/>
      <c r="GI496" s="58"/>
      <c r="GJ496" s="58"/>
      <c r="GK496" s="58"/>
      <c r="GL496" s="58"/>
      <c r="GM496" s="58"/>
      <c r="GN496" s="58"/>
      <c r="GO496" s="58"/>
      <c r="GP496" s="58"/>
      <c r="GQ496" s="58"/>
      <c r="GR496" s="58"/>
      <c r="GS496" s="58"/>
      <c r="GT496" s="58"/>
      <c r="GU496" s="58"/>
      <c r="GV496" s="58"/>
      <c r="GW496" s="58"/>
      <c r="GX496" s="58"/>
      <c r="GY496" s="58"/>
      <c r="GZ496" s="58"/>
      <c r="HA496" s="58"/>
      <c r="HB496" s="58"/>
      <c r="HC496" s="58"/>
      <c r="HD496" s="58"/>
      <c r="HE496" s="58"/>
      <c r="HF496" s="58"/>
      <c r="HG496" s="58"/>
      <c r="HH496" s="58"/>
      <c r="HI496" s="58"/>
      <c r="HJ496" s="58"/>
      <c r="HK496" s="58"/>
      <c r="HL496" s="58"/>
      <c r="HM496" s="58"/>
      <c r="HN496" s="58"/>
      <c r="HO496" s="58"/>
      <c r="HP496" s="58"/>
      <c r="HQ496" s="58"/>
      <c r="HR496" s="58"/>
      <c r="HS496" s="58"/>
      <c r="HT496" s="58"/>
      <c r="HU496" s="58"/>
      <c r="HV496" s="58"/>
      <c r="HW496" s="58"/>
      <c r="HX496" s="58"/>
      <c r="HY496" s="58"/>
      <c r="HZ496" s="58"/>
      <c r="IA496" s="58"/>
      <c r="IB496" s="58"/>
      <c r="IC496" s="58"/>
      <c r="ID496" s="58"/>
      <c r="IE496" s="58"/>
      <c r="IF496" s="58"/>
      <c r="IG496" s="58"/>
      <c r="IH496" s="58"/>
      <c r="II496" s="58"/>
      <c r="IJ496" s="58"/>
      <c r="IK496" s="58"/>
      <c r="IL496" s="58"/>
      <c r="IM496" s="58"/>
      <c r="IN496" s="58"/>
      <c r="IO496" s="58"/>
      <c r="IP496" s="58"/>
      <c r="IQ496" s="58"/>
      <c r="IR496" s="58"/>
      <c r="IS496" s="58"/>
      <c r="IT496" s="58"/>
      <c r="IU496" s="58"/>
    </row>
    <row r="497" spans="1:255" s="840" customFormat="1">
      <c r="A497" s="78" t="s">
        <v>472</v>
      </c>
      <c r="B497" s="58">
        <v>4.0000000000000001E-3</v>
      </c>
      <c r="C497" s="58">
        <v>4.0000000000000001E-3</v>
      </c>
      <c r="D497" s="58">
        <v>4.0000000000000001E-3</v>
      </c>
      <c r="E497" s="58">
        <v>4.0000000000000001E-3</v>
      </c>
      <c r="F497" s="58">
        <v>5.0000000000000001E-3</v>
      </c>
      <c r="G497" s="58">
        <v>5.0000000000000001E-3</v>
      </c>
      <c r="H497" s="58">
        <v>5.0000000000000001E-3</v>
      </c>
      <c r="I497" s="58">
        <v>6.0000000000000001E-3</v>
      </c>
      <c r="J497" s="58">
        <v>7.0000000000000001E-3</v>
      </c>
      <c r="K497" s="58">
        <v>3.9E-2</v>
      </c>
      <c r="L497" s="58">
        <v>4.3999999999999997E-2</v>
      </c>
      <c r="M497" s="58">
        <v>4.9000000000000002E-2</v>
      </c>
      <c r="N497" s="58">
        <v>5.2999999999999999E-2</v>
      </c>
      <c r="O497" s="58">
        <v>3.1E-2</v>
      </c>
      <c r="P497" s="58">
        <v>5.6000000000000001E-2</v>
      </c>
      <c r="Q497" s="58">
        <v>0.21099999999999999</v>
      </c>
      <c r="R497" s="58">
        <v>4.5999999999999999E-2</v>
      </c>
      <c r="S497" s="58">
        <v>0.106</v>
      </c>
      <c r="T497" s="58">
        <v>0.11899999999999999</v>
      </c>
      <c r="U497" s="58">
        <v>0.114</v>
      </c>
      <c r="V497" s="58">
        <v>0.151</v>
      </c>
      <c r="W497" s="58">
        <v>8.3000000000000004E-2</v>
      </c>
      <c r="X497" s="58">
        <v>9.1999999999999998E-2</v>
      </c>
      <c r="Y497" s="58">
        <v>8.6999999999999994E-2</v>
      </c>
      <c r="Z497" s="58">
        <v>8.8999999999999996E-2</v>
      </c>
      <c r="AA497" s="949">
        <v>7.9000000000000001E-2</v>
      </c>
      <c r="AB497" s="949">
        <v>7.1999999999999995E-2</v>
      </c>
      <c r="AC497" s="949">
        <v>9.5000000000000001E-2</v>
      </c>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row>
    <row r="498" spans="1:255" s="840" customFormat="1">
      <c r="A498" s="78" t="s">
        <v>473</v>
      </c>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c r="AB498"/>
      <c r="AC49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row>
    <row r="499" spans="1:255" s="840" customFormat="1">
      <c r="A499" s="78" t="s">
        <v>474</v>
      </c>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c r="AB499"/>
      <c r="AC499"/>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58"/>
      <c r="EE499" s="58"/>
      <c r="EF499" s="58"/>
      <c r="EG499" s="58"/>
      <c r="EH499" s="58"/>
      <c r="EI499" s="58"/>
      <c r="EJ499" s="58"/>
      <c r="EK499" s="58"/>
      <c r="EL499" s="58"/>
      <c r="EM499" s="58"/>
      <c r="EN499" s="58"/>
      <c r="EO499" s="58"/>
      <c r="EP499" s="58"/>
      <c r="EQ499" s="58"/>
      <c r="ER499" s="58"/>
      <c r="ES499" s="58"/>
      <c r="ET499" s="58"/>
      <c r="EU499" s="58"/>
      <c r="EV499" s="58"/>
      <c r="EW499" s="58"/>
      <c r="EX499" s="58"/>
      <c r="EY499" s="58"/>
      <c r="EZ499" s="58"/>
      <c r="FA499" s="58"/>
      <c r="FB499" s="58"/>
      <c r="FC499" s="58"/>
      <c r="FD499" s="58"/>
      <c r="FE499" s="58"/>
      <c r="FF499" s="58"/>
      <c r="FG499" s="58"/>
      <c r="FH499" s="58"/>
      <c r="FI499" s="58"/>
      <c r="FJ499" s="58"/>
      <c r="FK499" s="58"/>
      <c r="FL499" s="58"/>
      <c r="FM499" s="58"/>
      <c r="FN499" s="58"/>
      <c r="FO499" s="58"/>
      <c r="FP499" s="58"/>
      <c r="FQ499" s="58"/>
      <c r="FR499" s="58"/>
      <c r="FS499" s="58"/>
      <c r="FT499" s="58"/>
      <c r="FU499" s="58"/>
      <c r="FV499" s="58"/>
      <c r="FW499" s="58"/>
      <c r="FX499" s="58"/>
      <c r="FY499" s="58"/>
      <c r="FZ499" s="58"/>
      <c r="GA499" s="58"/>
      <c r="GB499" s="58"/>
      <c r="GC499" s="58"/>
      <c r="GD499" s="58"/>
      <c r="GE499" s="58"/>
      <c r="GF499" s="58"/>
      <c r="GG499" s="58"/>
      <c r="GH499" s="58"/>
      <c r="GI499" s="58"/>
      <c r="GJ499" s="58"/>
      <c r="GK499" s="58"/>
      <c r="GL499" s="58"/>
      <c r="GM499" s="58"/>
      <c r="GN499" s="58"/>
      <c r="GO499" s="58"/>
      <c r="GP499" s="58"/>
      <c r="GQ499" s="58"/>
      <c r="GR499" s="58"/>
      <c r="GS499" s="58"/>
      <c r="GT499" s="58"/>
      <c r="GU499" s="58"/>
      <c r="GV499" s="58"/>
      <c r="GW499" s="58"/>
      <c r="GX499" s="58"/>
      <c r="GY499" s="58"/>
      <c r="GZ499" s="58"/>
      <c r="HA499" s="58"/>
      <c r="HB499" s="58"/>
      <c r="HC499" s="58"/>
      <c r="HD499" s="58"/>
      <c r="HE499" s="58"/>
      <c r="HF499" s="58"/>
      <c r="HG499" s="58"/>
      <c r="HH499" s="58"/>
      <c r="HI499" s="58"/>
      <c r="HJ499" s="58"/>
      <c r="HK499" s="58"/>
      <c r="HL499" s="58"/>
      <c r="HM499" s="58"/>
      <c r="HN499" s="58"/>
      <c r="HO499" s="58"/>
      <c r="HP499" s="58"/>
      <c r="HQ499" s="58"/>
      <c r="HR499" s="58"/>
      <c r="HS499" s="58"/>
      <c r="HT499" s="58"/>
      <c r="HU499" s="58"/>
      <c r="HV499" s="58"/>
      <c r="HW499" s="58"/>
      <c r="HX499" s="58"/>
      <c r="HY499" s="58"/>
      <c r="HZ499" s="58"/>
      <c r="IA499" s="58"/>
      <c r="IB499" s="58"/>
      <c r="IC499" s="58"/>
      <c r="ID499" s="58"/>
      <c r="IE499" s="58"/>
      <c r="IF499" s="58"/>
      <c r="IG499" s="58"/>
      <c r="IH499" s="58"/>
      <c r="II499" s="58"/>
      <c r="IJ499" s="58"/>
      <c r="IK499" s="58"/>
      <c r="IL499" s="58"/>
      <c r="IM499" s="58"/>
      <c r="IN499" s="58"/>
      <c r="IO499" s="58"/>
      <c r="IP499" s="58"/>
      <c r="IQ499" s="58"/>
      <c r="IR499" s="58"/>
      <c r="IS499" s="58"/>
      <c r="IT499" s="58"/>
      <c r="IU499" s="58"/>
    </row>
    <row r="500" spans="1:255" s="840" customFormat="1">
      <c r="A500" s="78" t="s">
        <v>475</v>
      </c>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949">
        <v>0</v>
      </c>
      <c r="AB500" s="949">
        <v>0</v>
      </c>
      <c r="AC500" s="949">
        <v>0</v>
      </c>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c r="DB500" s="58"/>
      <c r="DC500" s="58"/>
      <c r="DD500" s="58"/>
      <c r="DE500" s="58"/>
      <c r="DF500" s="58"/>
      <c r="DG500" s="58"/>
      <c r="DH500" s="58"/>
      <c r="DI500" s="58"/>
      <c r="DJ500" s="58"/>
      <c r="DK500" s="58"/>
      <c r="DL500" s="58"/>
      <c r="DM500" s="58"/>
      <c r="DN500" s="58"/>
      <c r="DO500" s="58"/>
      <c r="DP500" s="58"/>
      <c r="DQ500" s="58"/>
      <c r="DR500" s="58"/>
      <c r="DS500" s="58"/>
      <c r="DT500" s="58"/>
      <c r="DU500" s="58"/>
      <c r="DV500" s="58"/>
      <c r="DW500" s="58"/>
      <c r="DX500" s="58"/>
      <c r="DY500" s="58"/>
      <c r="DZ500" s="58"/>
      <c r="EA500" s="58"/>
      <c r="EB500" s="58"/>
      <c r="EC500" s="58"/>
      <c r="ED500" s="58"/>
      <c r="EE500" s="58"/>
      <c r="EF500" s="58"/>
      <c r="EG500" s="58"/>
      <c r="EH500" s="58"/>
      <c r="EI500" s="58"/>
      <c r="EJ500" s="58"/>
      <c r="EK500" s="58"/>
      <c r="EL500" s="58"/>
      <c r="EM500" s="58"/>
      <c r="EN500" s="58"/>
      <c r="EO500" s="58"/>
      <c r="EP500" s="58"/>
      <c r="EQ500" s="58"/>
      <c r="ER500" s="58"/>
      <c r="ES500" s="58"/>
      <c r="ET500" s="58"/>
      <c r="EU500" s="58"/>
      <c r="EV500" s="58"/>
      <c r="EW500" s="58"/>
      <c r="EX500" s="58"/>
      <c r="EY500" s="58"/>
      <c r="EZ500" s="58"/>
      <c r="FA500" s="58"/>
      <c r="FB500" s="58"/>
      <c r="FC500" s="58"/>
      <c r="FD500" s="58"/>
      <c r="FE500" s="58"/>
      <c r="FF500" s="58"/>
      <c r="FG500" s="58"/>
      <c r="FH500" s="58"/>
      <c r="FI500" s="58"/>
      <c r="FJ500" s="58"/>
      <c r="FK500" s="58"/>
      <c r="FL500" s="58"/>
      <c r="FM500" s="58"/>
      <c r="FN500" s="58"/>
      <c r="FO500" s="58"/>
      <c r="FP500" s="58"/>
      <c r="FQ500" s="58"/>
      <c r="FR500" s="58"/>
      <c r="FS500" s="58"/>
      <c r="FT500" s="58"/>
      <c r="FU500" s="58"/>
      <c r="FV500" s="58"/>
      <c r="FW500" s="58"/>
      <c r="FX500" s="58"/>
      <c r="FY500" s="58"/>
      <c r="FZ500" s="58"/>
      <c r="GA500" s="58"/>
      <c r="GB500" s="58"/>
      <c r="GC500" s="58"/>
      <c r="GD500" s="58"/>
      <c r="GE500" s="58"/>
      <c r="GF500" s="58"/>
      <c r="GG500" s="58"/>
      <c r="GH500" s="58"/>
      <c r="GI500" s="58"/>
      <c r="GJ500" s="58"/>
      <c r="GK500" s="58"/>
      <c r="GL500" s="58"/>
      <c r="GM500" s="58"/>
      <c r="GN500" s="58"/>
      <c r="GO500" s="58"/>
      <c r="GP500" s="58"/>
      <c r="GQ500" s="58"/>
      <c r="GR500" s="58"/>
      <c r="GS500" s="58"/>
      <c r="GT500" s="58"/>
      <c r="GU500" s="58"/>
      <c r="GV500" s="58"/>
      <c r="GW500" s="58"/>
      <c r="GX500" s="58"/>
      <c r="GY500" s="58"/>
      <c r="GZ500" s="58"/>
      <c r="HA500" s="58"/>
      <c r="HB500" s="58"/>
      <c r="HC500" s="58"/>
      <c r="HD500" s="58"/>
      <c r="HE500" s="58"/>
      <c r="HF500" s="58"/>
      <c r="HG500" s="58"/>
      <c r="HH500" s="58"/>
      <c r="HI500" s="58"/>
      <c r="HJ500" s="58"/>
      <c r="HK500" s="58"/>
      <c r="HL500" s="58"/>
      <c r="HM500" s="58"/>
      <c r="HN500" s="58"/>
      <c r="HO500" s="58"/>
      <c r="HP500" s="58"/>
      <c r="HQ500" s="58"/>
      <c r="HR500" s="58"/>
      <c r="HS500" s="58"/>
      <c r="HT500" s="58"/>
      <c r="HU500" s="58"/>
      <c r="HV500" s="58"/>
      <c r="HW500" s="58"/>
      <c r="HX500" s="58"/>
      <c r="HY500" s="58"/>
      <c r="HZ500" s="58"/>
      <c r="IA500" s="58"/>
      <c r="IB500" s="58"/>
      <c r="IC500" s="58"/>
      <c r="ID500" s="58"/>
      <c r="IE500" s="58"/>
      <c r="IF500" s="58"/>
      <c r="IG500" s="58"/>
      <c r="IH500" s="58"/>
      <c r="II500" s="58"/>
      <c r="IJ500" s="58"/>
      <c r="IK500" s="58"/>
      <c r="IL500" s="58"/>
      <c r="IM500" s="58"/>
      <c r="IN500" s="58"/>
      <c r="IO500" s="58"/>
      <c r="IP500" s="58"/>
      <c r="IQ500" s="58"/>
      <c r="IR500" s="58"/>
      <c r="IS500" s="58"/>
      <c r="IT500" s="58"/>
      <c r="IU500" s="58"/>
    </row>
    <row r="501" spans="1:255" s="840" customFormat="1">
      <c r="A501" s="78" t="s">
        <v>476</v>
      </c>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c r="AB501"/>
      <c r="AC501"/>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58"/>
      <c r="EE501" s="58"/>
      <c r="EF501" s="58"/>
      <c r="EG501" s="58"/>
      <c r="EH501" s="58"/>
      <c r="EI501" s="58"/>
      <c r="EJ501" s="58"/>
      <c r="EK501" s="58"/>
      <c r="EL501" s="58"/>
      <c r="EM501" s="58"/>
      <c r="EN501" s="58"/>
      <c r="EO501" s="58"/>
      <c r="EP501" s="58"/>
      <c r="EQ501" s="58"/>
      <c r="ER501" s="58"/>
      <c r="ES501" s="58"/>
      <c r="ET501" s="58"/>
      <c r="EU501" s="58"/>
      <c r="EV501" s="58"/>
      <c r="EW501" s="58"/>
      <c r="EX501" s="58"/>
      <c r="EY501" s="58"/>
      <c r="EZ501" s="58"/>
      <c r="FA501" s="58"/>
      <c r="FB501" s="58"/>
      <c r="FC501" s="58"/>
      <c r="FD501" s="58"/>
      <c r="FE501" s="58"/>
      <c r="FF501" s="58"/>
      <c r="FG501" s="58"/>
      <c r="FH501" s="58"/>
      <c r="FI501" s="58"/>
      <c r="FJ501" s="58"/>
      <c r="FK501" s="58"/>
      <c r="FL501" s="58"/>
      <c r="FM501" s="58"/>
      <c r="FN501" s="58"/>
      <c r="FO501" s="58"/>
      <c r="FP501" s="58"/>
      <c r="FQ501" s="58"/>
      <c r="FR501" s="58"/>
      <c r="FS501" s="58"/>
      <c r="FT501" s="58"/>
      <c r="FU501" s="58"/>
      <c r="FV501" s="58"/>
      <c r="FW501" s="58"/>
      <c r="FX501" s="58"/>
      <c r="FY501" s="58"/>
      <c r="FZ501" s="58"/>
      <c r="GA501" s="58"/>
      <c r="GB501" s="58"/>
      <c r="GC501" s="58"/>
      <c r="GD501" s="58"/>
      <c r="GE501" s="58"/>
      <c r="GF501" s="58"/>
      <c r="GG501" s="58"/>
      <c r="GH501" s="58"/>
      <c r="GI501" s="58"/>
      <c r="GJ501" s="58"/>
      <c r="GK501" s="58"/>
      <c r="GL501" s="58"/>
      <c r="GM501" s="58"/>
      <c r="GN501" s="58"/>
      <c r="GO501" s="58"/>
      <c r="GP501" s="58"/>
      <c r="GQ501" s="58"/>
      <c r="GR501" s="58"/>
      <c r="GS501" s="58"/>
      <c r="GT501" s="58"/>
      <c r="GU501" s="58"/>
      <c r="GV501" s="58"/>
      <c r="GW501" s="58"/>
      <c r="GX501" s="58"/>
      <c r="GY501" s="58"/>
      <c r="GZ501" s="58"/>
      <c r="HA501" s="58"/>
      <c r="HB501" s="58"/>
      <c r="HC501" s="58"/>
      <c r="HD501" s="58"/>
      <c r="HE501" s="58"/>
      <c r="HF501" s="58"/>
      <c r="HG501" s="58"/>
      <c r="HH501" s="58"/>
      <c r="HI501" s="58"/>
      <c r="HJ501" s="58"/>
      <c r="HK501" s="58"/>
      <c r="HL501" s="58"/>
      <c r="HM501" s="58"/>
      <c r="HN501" s="58"/>
      <c r="HO501" s="58"/>
      <c r="HP501" s="58"/>
      <c r="HQ501" s="58"/>
      <c r="HR501" s="58"/>
      <c r="HS501" s="58"/>
      <c r="HT501" s="58"/>
      <c r="HU501" s="58"/>
      <c r="HV501" s="58"/>
      <c r="HW501" s="58"/>
      <c r="HX501" s="58"/>
      <c r="HY501" s="58"/>
      <c r="HZ501" s="58"/>
      <c r="IA501" s="58"/>
      <c r="IB501" s="58"/>
      <c r="IC501" s="58"/>
      <c r="ID501" s="58"/>
      <c r="IE501" s="58"/>
      <c r="IF501" s="58"/>
      <c r="IG501" s="58"/>
      <c r="IH501" s="58"/>
      <c r="II501" s="58"/>
      <c r="IJ501" s="58"/>
      <c r="IK501" s="58"/>
      <c r="IL501" s="58"/>
      <c r="IM501" s="58"/>
      <c r="IN501" s="58"/>
      <c r="IO501" s="58"/>
      <c r="IP501" s="58"/>
      <c r="IQ501" s="58"/>
      <c r="IR501" s="58"/>
      <c r="IS501" s="58"/>
      <c r="IT501" s="58"/>
      <c r="IU501" s="58"/>
    </row>
    <row r="502" spans="1:255" s="840" customFormat="1">
      <c r="A502" s="78" t="s">
        <v>477</v>
      </c>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c r="AB502"/>
      <c r="AC502"/>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c r="CS502" s="58"/>
      <c r="CT502" s="58"/>
      <c r="CU502" s="58"/>
      <c r="CV502" s="58"/>
      <c r="CW502" s="58"/>
      <c r="CX502" s="58"/>
      <c r="CY502" s="58"/>
      <c r="CZ502" s="58"/>
      <c r="DA502" s="58"/>
      <c r="DB502" s="58"/>
      <c r="DC502" s="58"/>
      <c r="DD502" s="58"/>
      <c r="DE502" s="58"/>
      <c r="DF502" s="58"/>
      <c r="DG502" s="58"/>
      <c r="DH502" s="58"/>
      <c r="DI502" s="58"/>
      <c r="DJ502" s="58"/>
      <c r="DK502" s="58"/>
      <c r="DL502" s="58"/>
      <c r="DM502" s="58"/>
      <c r="DN502" s="58"/>
      <c r="DO502" s="58"/>
      <c r="DP502" s="58"/>
      <c r="DQ502" s="58"/>
      <c r="DR502" s="58"/>
      <c r="DS502" s="58"/>
      <c r="DT502" s="58"/>
      <c r="DU502" s="58"/>
      <c r="DV502" s="58"/>
      <c r="DW502" s="58"/>
      <c r="DX502" s="58"/>
      <c r="DY502" s="58"/>
      <c r="DZ502" s="58"/>
      <c r="EA502" s="58"/>
      <c r="EB502" s="58"/>
      <c r="EC502" s="58"/>
      <c r="ED502" s="58"/>
      <c r="EE502" s="58"/>
      <c r="EF502" s="58"/>
      <c r="EG502" s="58"/>
      <c r="EH502" s="58"/>
      <c r="EI502" s="58"/>
      <c r="EJ502" s="58"/>
      <c r="EK502" s="58"/>
      <c r="EL502" s="58"/>
      <c r="EM502" s="58"/>
      <c r="EN502" s="58"/>
      <c r="EO502" s="58"/>
      <c r="EP502" s="58"/>
      <c r="EQ502" s="58"/>
      <c r="ER502" s="58"/>
      <c r="ES502" s="58"/>
      <c r="ET502" s="58"/>
      <c r="EU502" s="58"/>
      <c r="EV502" s="58"/>
      <c r="EW502" s="58"/>
      <c r="EX502" s="58"/>
      <c r="EY502" s="58"/>
      <c r="EZ502" s="58"/>
      <c r="FA502" s="58"/>
      <c r="FB502" s="58"/>
      <c r="FC502" s="58"/>
      <c r="FD502" s="58"/>
      <c r="FE502" s="58"/>
      <c r="FF502" s="58"/>
      <c r="FG502" s="58"/>
      <c r="FH502" s="58"/>
      <c r="FI502" s="58"/>
      <c r="FJ502" s="58"/>
      <c r="FK502" s="58"/>
      <c r="FL502" s="58"/>
      <c r="FM502" s="58"/>
      <c r="FN502" s="58"/>
      <c r="FO502" s="58"/>
      <c r="FP502" s="58"/>
      <c r="FQ502" s="58"/>
      <c r="FR502" s="58"/>
      <c r="FS502" s="58"/>
      <c r="FT502" s="58"/>
      <c r="FU502" s="58"/>
      <c r="FV502" s="58"/>
      <c r="FW502" s="58"/>
      <c r="FX502" s="58"/>
      <c r="FY502" s="58"/>
      <c r="FZ502" s="58"/>
      <c r="GA502" s="58"/>
      <c r="GB502" s="58"/>
      <c r="GC502" s="58"/>
      <c r="GD502" s="58"/>
      <c r="GE502" s="58"/>
      <c r="GF502" s="58"/>
      <c r="GG502" s="58"/>
      <c r="GH502" s="58"/>
      <c r="GI502" s="58"/>
      <c r="GJ502" s="58"/>
      <c r="GK502" s="58"/>
      <c r="GL502" s="58"/>
      <c r="GM502" s="58"/>
      <c r="GN502" s="58"/>
      <c r="GO502" s="58"/>
      <c r="GP502" s="58"/>
      <c r="GQ502" s="58"/>
      <c r="GR502" s="58"/>
      <c r="GS502" s="58"/>
      <c r="GT502" s="58"/>
      <c r="GU502" s="58"/>
      <c r="GV502" s="58"/>
      <c r="GW502" s="58"/>
      <c r="GX502" s="58"/>
      <c r="GY502" s="58"/>
      <c r="GZ502" s="58"/>
      <c r="HA502" s="58"/>
      <c r="HB502" s="58"/>
      <c r="HC502" s="58"/>
      <c r="HD502" s="58"/>
      <c r="HE502" s="58"/>
      <c r="HF502" s="58"/>
      <c r="HG502" s="58"/>
      <c r="HH502" s="58"/>
      <c r="HI502" s="58"/>
      <c r="HJ502" s="58"/>
      <c r="HK502" s="58"/>
      <c r="HL502" s="58"/>
      <c r="HM502" s="58"/>
      <c r="HN502" s="58"/>
      <c r="HO502" s="58"/>
      <c r="HP502" s="58"/>
      <c r="HQ502" s="58"/>
      <c r="HR502" s="58"/>
      <c r="HS502" s="58"/>
      <c r="HT502" s="58"/>
      <c r="HU502" s="58"/>
      <c r="HV502" s="58"/>
      <c r="HW502" s="58"/>
      <c r="HX502" s="58"/>
      <c r="HY502" s="58"/>
      <c r="HZ502" s="58"/>
      <c r="IA502" s="58"/>
      <c r="IB502" s="58"/>
      <c r="IC502" s="58"/>
      <c r="ID502" s="58"/>
      <c r="IE502" s="58"/>
      <c r="IF502" s="58"/>
      <c r="IG502" s="58"/>
      <c r="IH502" s="58"/>
      <c r="II502" s="58"/>
      <c r="IJ502" s="58"/>
      <c r="IK502" s="58"/>
      <c r="IL502" s="58"/>
      <c r="IM502" s="58"/>
      <c r="IN502" s="58"/>
      <c r="IO502" s="58"/>
      <c r="IP502" s="58"/>
      <c r="IQ502" s="58"/>
      <c r="IR502" s="58"/>
      <c r="IS502" s="58"/>
      <c r="IT502" s="58"/>
      <c r="IU502" s="58"/>
    </row>
    <row r="503" spans="1:255" s="840" customFormat="1">
      <c r="A503" s="78" t="s">
        <v>478</v>
      </c>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c r="AB503"/>
      <c r="AC503"/>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c r="CS503" s="58"/>
      <c r="CT503" s="58"/>
      <c r="CU503" s="58"/>
      <c r="CV503" s="58"/>
      <c r="CW503" s="58"/>
      <c r="CX503" s="58"/>
      <c r="CY503" s="58"/>
      <c r="CZ503" s="58"/>
      <c r="DA503" s="58"/>
      <c r="DB503" s="58"/>
      <c r="DC503" s="58"/>
      <c r="DD503" s="58"/>
      <c r="DE503" s="58"/>
      <c r="DF503" s="58"/>
      <c r="DG503" s="58"/>
      <c r="DH503" s="58"/>
      <c r="DI503" s="58"/>
      <c r="DJ503" s="58"/>
      <c r="DK503" s="58"/>
      <c r="DL503" s="58"/>
      <c r="DM503" s="58"/>
      <c r="DN503" s="58"/>
      <c r="DO503" s="58"/>
      <c r="DP503" s="58"/>
      <c r="DQ503" s="58"/>
      <c r="DR503" s="58"/>
      <c r="DS503" s="58"/>
      <c r="DT503" s="58"/>
      <c r="DU503" s="58"/>
      <c r="DV503" s="58"/>
      <c r="DW503" s="58"/>
      <c r="DX503" s="58"/>
      <c r="DY503" s="58"/>
      <c r="DZ503" s="58"/>
      <c r="EA503" s="58"/>
      <c r="EB503" s="58"/>
      <c r="EC503" s="58"/>
      <c r="ED503" s="58"/>
      <c r="EE503" s="58"/>
      <c r="EF503" s="58"/>
      <c r="EG503" s="58"/>
      <c r="EH503" s="58"/>
      <c r="EI503" s="58"/>
      <c r="EJ503" s="58"/>
      <c r="EK503" s="58"/>
      <c r="EL503" s="58"/>
      <c r="EM503" s="58"/>
      <c r="EN503" s="58"/>
      <c r="EO503" s="58"/>
      <c r="EP503" s="58"/>
      <c r="EQ503" s="58"/>
      <c r="ER503" s="58"/>
      <c r="ES503" s="58"/>
      <c r="ET503" s="58"/>
      <c r="EU503" s="58"/>
      <c r="EV503" s="58"/>
      <c r="EW503" s="58"/>
      <c r="EX503" s="58"/>
      <c r="EY503" s="58"/>
      <c r="EZ503" s="58"/>
      <c r="FA503" s="58"/>
      <c r="FB503" s="58"/>
      <c r="FC503" s="58"/>
      <c r="FD503" s="58"/>
      <c r="FE503" s="58"/>
      <c r="FF503" s="58"/>
      <c r="FG503" s="58"/>
      <c r="FH503" s="58"/>
      <c r="FI503" s="58"/>
      <c r="FJ503" s="58"/>
      <c r="FK503" s="58"/>
      <c r="FL503" s="58"/>
      <c r="FM503" s="58"/>
      <c r="FN503" s="58"/>
      <c r="FO503" s="58"/>
      <c r="FP503" s="58"/>
      <c r="FQ503" s="58"/>
      <c r="FR503" s="58"/>
      <c r="FS503" s="58"/>
      <c r="FT503" s="58"/>
      <c r="FU503" s="58"/>
      <c r="FV503" s="58"/>
      <c r="FW503" s="58"/>
      <c r="FX503" s="58"/>
      <c r="FY503" s="58"/>
      <c r="FZ503" s="58"/>
      <c r="GA503" s="58"/>
      <c r="GB503" s="58"/>
      <c r="GC503" s="58"/>
      <c r="GD503" s="58"/>
      <c r="GE503" s="58"/>
      <c r="GF503" s="58"/>
      <c r="GG503" s="58"/>
      <c r="GH503" s="58"/>
      <c r="GI503" s="58"/>
      <c r="GJ503" s="58"/>
      <c r="GK503" s="58"/>
      <c r="GL503" s="58"/>
      <c r="GM503" s="58"/>
      <c r="GN503" s="58"/>
      <c r="GO503" s="58"/>
      <c r="GP503" s="58"/>
      <c r="GQ503" s="58"/>
      <c r="GR503" s="58"/>
      <c r="GS503" s="58"/>
      <c r="GT503" s="58"/>
      <c r="GU503" s="58"/>
      <c r="GV503" s="58"/>
      <c r="GW503" s="58"/>
      <c r="GX503" s="58"/>
      <c r="GY503" s="58"/>
      <c r="GZ503" s="58"/>
      <c r="HA503" s="58"/>
      <c r="HB503" s="58"/>
      <c r="HC503" s="58"/>
      <c r="HD503" s="58"/>
      <c r="HE503" s="58"/>
      <c r="HF503" s="58"/>
      <c r="HG503" s="58"/>
      <c r="HH503" s="58"/>
      <c r="HI503" s="58"/>
      <c r="HJ503" s="58"/>
      <c r="HK503" s="58"/>
      <c r="HL503" s="58"/>
      <c r="HM503" s="58"/>
      <c r="HN503" s="58"/>
      <c r="HO503" s="58"/>
      <c r="HP503" s="58"/>
      <c r="HQ503" s="58"/>
      <c r="HR503" s="58"/>
      <c r="HS503" s="58"/>
      <c r="HT503" s="58"/>
      <c r="HU503" s="58"/>
      <c r="HV503" s="58"/>
      <c r="HW503" s="58"/>
      <c r="HX503" s="58"/>
      <c r="HY503" s="58"/>
      <c r="HZ503" s="58"/>
      <c r="IA503" s="58"/>
      <c r="IB503" s="58"/>
      <c r="IC503" s="58"/>
      <c r="ID503" s="58"/>
      <c r="IE503" s="58"/>
      <c r="IF503" s="58"/>
      <c r="IG503" s="58"/>
      <c r="IH503" s="58"/>
      <c r="II503" s="58"/>
      <c r="IJ503" s="58"/>
      <c r="IK503" s="58"/>
      <c r="IL503" s="58"/>
      <c r="IM503" s="58"/>
      <c r="IN503" s="58"/>
      <c r="IO503" s="58"/>
      <c r="IP503" s="58"/>
      <c r="IQ503" s="58"/>
      <c r="IR503" s="58"/>
      <c r="IS503" s="58"/>
      <c r="IT503" s="58"/>
      <c r="IU503" s="58"/>
    </row>
    <row r="504" spans="1:255" s="840" customFormat="1">
      <c r="A504" s="78" t="s">
        <v>479</v>
      </c>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c r="AB504"/>
      <c r="AC504"/>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c r="CS504" s="58"/>
      <c r="CT504" s="58"/>
      <c r="CU504" s="58"/>
      <c r="CV504" s="58"/>
      <c r="CW504" s="58"/>
      <c r="CX504" s="58"/>
      <c r="CY504" s="58"/>
      <c r="CZ504" s="58"/>
      <c r="DA504" s="58"/>
      <c r="DB504" s="58"/>
      <c r="DC504" s="58"/>
      <c r="DD504" s="58"/>
      <c r="DE504" s="58"/>
      <c r="DF504" s="58"/>
      <c r="DG504" s="58"/>
      <c r="DH504" s="58"/>
      <c r="DI504" s="58"/>
      <c r="DJ504" s="58"/>
      <c r="DK504" s="58"/>
      <c r="DL504" s="58"/>
      <c r="DM504" s="58"/>
      <c r="DN504" s="58"/>
      <c r="DO504" s="58"/>
      <c r="DP504" s="58"/>
      <c r="DQ504" s="58"/>
      <c r="DR504" s="58"/>
      <c r="DS504" s="58"/>
      <c r="DT504" s="58"/>
      <c r="DU504" s="58"/>
      <c r="DV504" s="58"/>
      <c r="DW504" s="58"/>
      <c r="DX504" s="58"/>
      <c r="DY504" s="58"/>
      <c r="DZ504" s="58"/>
      <c r="EA504" s="58"/>
      <c r="EB504" s="58"/>
      <c r="EC504" s="58"/>
      <c r="ED504" s="58"/>
      <c r="EE504" s="58"/>
      <c r="EF504" s="58"/>
      <c r="EG504" s="58"/>
      <c r="EH504" s="58"/>
      <c r="EI504" s="58"/>
      <c r="EJ504" s="58"/>
      <c r="EK504" s="58"/>
      <c r="EL504" s="58"/>
      <c r="EM504" s="58"/>
      <c r="EN504" s="58"/>
      <c r="EO504" s="58"/>
      <c r="EP504" s="58"/>
      <c r="EQ504" s="58"/>
      <c r="ER504" s="58"/>
      <c r="ES504" s="58"/>
      <c r="ET504" s="58"/>
      <c r="EU504" s="58"/>
      <c r="EV504" s="58"/>
      <c r="EW504" s="58"/>
      <c r="EX504" s="58"/>
      <c r="EY504" s="58"/>
      <c r="EZ504" s="58"/>
      <c r="FA504" s="58"/>
      <c r="FB504" s="58"/>
      <c r="FC504" s="58"/>
      <c r="FD504" s="58"/>
      <c r="FE504" s="58"/>
      <c r="FF504" s="58"/>
      <c r="FG504" s="58"/>
      <c r="FH504" s="58"/>
      <c r="FI504" s="58"/>
      <c r="FJ504" s="58"/>
      <c r="FK504" s="58"/>
      <c r="FL504" s="58"/>
      <c r="FM504" s="58"/>
      <c r="FN504" s="58"/>
      <c r="FO504" s="58"/>
      <c r="FP504" s="58"/>
      <c r="FQ504" s="58"/>
      <c r="FR504" s="58"/>
      <c r="FS504" s="58"/>
      <c r="FT504" s="58"/>
      <c r="FU504" s="58"/>
      <c r="FV504" s="58"/>
      <c r="FW504" s="58"/>
      <c r="FX504" s="58"/>
      <c r="FY504" s="58"/>
      <c r="FZ504" s="58"/>
      <c r="GA504" s="58"/>
      <c r="GB504" s="58"/>
      <c r="GC504" s="58"/>
      <c r="GD504" s="58"/>
      <c r="GE504" s="58"/>
      <c r="GF504" s="58"/>
      <c r="GG504" s="58"/>
      <c r="GH504" s="58"/>
      <c r="GI504" s="58"/>
      <c r="GJ504" s="58"/>
      <c r="GK504" s="58"/>
      <c r="GL504" s="58"/>
      <c r="GM504" s="58"/>
      <c r="GN504" s="58"/>
      <c r="GO504" s="58"/>
      <c r="GP504" s="58"/>
      <c r="GQ504" s="58"/>
      <c r="GR504" s="58"/>
      <c r="GS504" s="58"/>
      <c r="GT504" s="58"/>
      <c r="GU504" s="58"/>
      <c r="GV504" s="58"/>
      <c r="GW504" s="58"/>
      <c r="GX504" s="58"/>
      <c r="GY504" s="58"/>
      <c r="GZ504" s="58"/>
      <c r="HA504" s="58"/>
      <c r="HB504" s="58"/>
      <c r="HC504" s="58"/>
      <c r="HD504" s="58"/>
      <c r="HE504" s="58"/>
      <c r="HF504" s="58"/>
      <c r="HG504" s="58"/>
      <c r="HH504" s="58"/>
      <c r="HI504" s="58"/>
      <c r="HJ504" s="58"/>
      <c r="HK504" s="58"/>
      <c r="HL504" s="58"/>
      <c r="HM504" s="58"/>
      <c r="HN504" s="58"/>
      <c r="HO504" s="58"/>
      <c r="HP504" s="58"/>
      <c r="HQ504" s="58"/>
      <c r="HR504" s="58"/>
      <c r="HS504" s="58"/>
      <c r="HT504" s="58"/>
      <c r="HU504" s="58"/>
      <c r="HV504" s="58"/>
      <c r="HW504" s="58"/>
      <c r="HX504" s="58"/>
      <c r="HY504" s="58"/>
      <c r="HZ504" s="58"/>
      <c r="IA504" s="58"/>
      <c r="IB504" s="58"/>
      <c r="IC504" s="58"/>
      <c r="ID504" s="58"/>
      <c r="IE504" s="58"/>
      <c r="IF504" s="58"/>
      <c r="IG504" s="58"/>
      <c r="IH504" s="58"/>
      <c r="II504" s="58"/>
      <c r="IJ504" s="58"/>
      <c r="IK504" s="58"/>
      <c r="IL504" s="58"/>
      <c r="IM504" s="58"/>
      <c r="IN504" s="58"/>
      <c r="IO504" s="58"/>
      <c r="IP504" s="58"/>
      <c r="IQ504" s="58"/>
      <c r="IR504" s="58"/>
      <c r="IS504" s="58"/>
      <c r="IT504" s="58"/>
      <c r="IU504" s="58"/>
    </row>
    <row r="505" spans="1:255" s="840" customFormat="1">
      <c r="A505" s="78" t="s">
        <v>480</v>
      </c>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c r="AB505"/>
      <c r="AC505"/>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58"/>
      <c r="DZ505" s="58"/>
      <c r="EA505" s="58"/>
      <c r="EB505" s="58"/>
      <c r="EC505" s="58"/>
      <c r="ED505" s="58"/>
      <c r="EE505" s="58"/>
      <c r="EF505" s="58"/>
      <c r="EG505" s="58"/>
      <c r="EH505" s="58"/>
      <c r="EI505" s="58"/>
      <c r="EJ505" s="58"/>
      <c r="EK505" s="58"/>
      <c r="EL505" s="58"/>
      <c r="EM505" s="58"/>
      <c r="EN505" s="58"/>
      <c r="EO505" s="58"/>
      <c r="EP505" s="58"/>
      <c r="EQ505" s="58"/>
      <c r="ER505" s="58"/>
      <c r="ES505" s="58"/>
      <c r="ET505" s="58"/>
      <c r="EU505" s="58"/>
      <c r="EV505" s="58"/>
      <c r="EW505" s="58"/>
      <c r="EX505" s="58"/>
      <c r="EY505" s="58"/>
      <c r="EZ505" s="58"/>
      <c r="FA505" s="58"/>
      <c r="FB505" s="58"/>
      <c r="FC505" s="58"/>
      <c r="FD505" s="58"/>
      <c r="FE505" s="58"/>
      <c r="FF505" s="58"/>
      <c r="FG505" s="58"/>
      <c r="FH505" s="58"/>
      <c r="FI505" s="58"/>
      <c r="FJ505" s="58"/>
      <c r="FK505" s="58"/>
      <c r="FL505" s="58"/>
      <c r="FM505" s="58"/>
      <c r="FN505" s="58"/>
      <c r="FO505" s="58"/>
      <c r="FP505" s="58"/>
      <c r="FQ505" s="58"/>
      <c r="FR505" s="58"/>
      <c r="FS505" s="58"/>
      <c r="FT505" s="58"/>
      <c r="FU505" s="58"/>
      <c r="FV505" s="58"/>
      <c r="FW505" s="58"/>
      <c r="FX505" s="58"/>
      <c r="FY505" s="58"/>
      <c r="FZ505" s="58"/>
      <c r="GA505" s="58"/>
      <c r="GB505" s="58"/>
      <c r="GC505" s="58"/>
      <c r="GD505" s="58"/>
      <c r="GE505" s="58"/>
      <c r="GF505" s="58"/>
      <c r="GG505" s="58"/>
      <c r="GH505" s="58"/>
      <c r="GI505" s="58"/>
      <c r="GJ505" s="58"/>
      <c r="GK505" s="58"/>
      <c r="GL505" s="58"/>
      <c r="GM505" s="58"/>
      <c r="GN505" s="58"/>
      <c r="GO505" s="58"/>
      <c r="GP505" s="58"/>
      <c r="GQ505" s="58"/>
      <c r="GR505" s="58"/>
      <c r="GS505" s="58"/>
      <c r="GT505" s="58"/>
      <c r="GU505" s="58"/>
      <c r="GV505" s="58"/>
      <c r="GW505" s="58"/>
      <c r="GX505" s="58"/>
      <c r="GY505" s="58"/>
      <c r="GZ505" s="58"/>
      <c r="HA505" s="58"/>
      <c r="HB505" s="58"/>
      <c r="HC505" s="58"/>
      <c r="HD505" s="58"/>
      <c r="HE505" s="58"/>
      <c r="HF505" s="58"/>
      <c r="HG505" s="58"/>
      <c r="HH505" s="58"/>
      <c r="HI505" s="58"/>
      <c r="HJ505" s="58"/>
      <c r="HK505" s="58"/>
      <c r="HL505" s="58"/>
      <c r="HM505" s="58"/>
      <c r="HN505" s="58"/>
      <c r="HO505" s="58"/>
      <c r="HP505" s="58"/>
      <c r="HQ505" s="58"/>
      <c r="HR505" s="58"/>
      <c r="HS505" s="58"/>
      <c r="HT505" s="58"/>
      <c r="HU505" s="58"/>
      <c r="HV505" s="58"/>
      <c r="HW505" s="58"/>
      <c r="HX505" s="58"/>
      <c r="HY505" s="58"/>
      <c r="HZ505" s="58"/>
      <c r="IA505" s="58"/>
      <c r="IB505" s="58"/>
      <c r="IC505" s="58"/>
      <c r="ID505" s="58"/>
      <c r="IE505" s="58"/>
      <c r="IF505" s="58"/>
      <c r="IG505" s="58"/>
      <c r="IH505" s="58"/>
      <c r="II505" s="58"/>
      <c r="IJ505" s="58"/>
      <c r="IK505" s="58"/>
      <c r="IL505" s="58"/>
      <c r="IM505" s="58"/>
      <c r="IN505" s="58"/>
      <c r="IO505" s="58"/>
      <c r="IP505" s="58"/>
      <c r="IQ505" s="58"/>
      <c r="IR505" s="58"/>
      <c r="IS505" s="58"/>
      <c r="IT505" s="58"/>
      <c r="IU505" s="58"/>
    </row>
    <row r="506" spans="1:255" s="840" customFormat="1">
      <c r="A506" s="78" t="s">
        <v>481</v>
      </c>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c r="AB506"/>
      <c r="AC506"/>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58"/>
      <c r="CS506" s="58"/>
      <c r="CT506" s="58"/>
      <c r="CU506" s="58"/>
      <c r="CV506" s="58"/>
      <c r="CW506" s="58"/>
      <c r="CX506" s="58"/>
      <c r="CY506" s="58"/>
      <c r="CZ506" s="58"/>
      <c r="DA506" s="58"/>
      <c r="DB506" s="58"/>
      <c r="DC506" s="58"/>
      <c r="DD506" s="58"/>
      <c r="DE506" s="58"/>
      <c r="DF506" s="58"/>
      <c r="DG506" s="58"/>
      <c r="DH506" s="58"/>
      <c r="DI506" s="58"/>
      <c r="DJ506" s="58"/>
      <c r="DK506" s="58"/>
      <c r="DL506" s="58"/>
      <c r="DM506" s="58"/>
      <c r="DN506" s="58"/>
      <c r="DO506" s="58"/>
      <c r="DP506" s="58"/>
      <c r="DQ506" s="58"/>
      <c r="DR506" s="58"/>
      <c r="DS506" s="58"/>
      <c r="DT506" s="58"/>
      <c r="DU506" s="58"/>
      <c r="DV506" s="58"/>
      <c r="DW506" s="58"/>
      <c r="DX506" s="58"/>
      <c r="DY506" s="58"/>
      <c r="DZ506" s="58"/>
      <c r="EA506" s="58"/>
      <c r="EB506" s="58"/>
      <c r="EC506" s="58"/>
      <c r="ED506" s="58"/>
      <c r="EE506" s="58"/>
      <c r="EF506" s="58"/>
      <c r="EG506" s="58"/>
      <c r="EH506" s="58"/>
      <c r="EI506" s="58"/>
      <c r="EJ506" s="58"/>
      <c r="EK506" s="58"/>
      <c r="EL506" s="58"/>
      <c r="EM506" s="58"/>
      <c r="EN506" s="58"/>
      <c r="EO506" s="58"/>
      <c r="EP506" s="58"/>
      <c r="EQ506" s="58"/>
      <c r="ER506" s="58"/>
      <c r="ES506" s="58"/>
      <c r="ET506" s="58"/>
      <c r="EU506" s="58"/>
      <c r="EV506" s="58"/>
      <c r="EW506" s="58"/>
      <c r="EX506" s="58"/>
      <c r="EY506" s="58"/>
      <c r="EZ506" s="58"/>
      <c r="FA506" s="58"/>
      <c r="FB506" s="58"/>
      <c r="FC506" s="58"/>
      <c r="FD506" s="58"/>
      <c r="FE506" s="58"/>
      <c r="FF506" s="58"/>
      <c r="FG506" s="58"/>
      <c r="FH506" s="58"/>
      <c r="FI506" s="58"/>
      <c r="FJ506" s="58"/>
      <c r="FK506" s="58"/>
      <c r="FL506" s="58"/>
      <c r="FM506" s="58"/>
      <c r="FN506" s="58"/>
      <c r="FO506" s="58"/>
      <c r="FP506" s="58"/>
      <c r="FQ506" s="58"/>
      <c r="FR506" s="58"/>
      <c r="FS506" s="58"/>
      <c r="FT506" s="58"/>
      <c r="FU506" s="58"/>
      <c r="FV506" s="58"/>
      <c r="FW506" s="58"/>
      <c r="FX506" s="58"/>
      <c r="FY506" s="58"/>
      <c r="FZ506" s="58"/>
      <c r="GA506" s="58"/>
      <c r="GB506" s="58"/>
      <c r="GC506" s="58"/>
      <c r="GD506" s="58"/>
      <c r="GE506" s="58"/>
      <c r="GF506" s="58"/>
      <c r="GG506" s="58"/>
      <c r="GH506" s="58"/>
      <c r="GI506" s="58"/>
      <c r="GJ506" s="58"/>
      <c r="GK506" s="58"/>
      <c r="GL506" s="58"/>
      <c r="GM506" s="58"/>
      <c r="GN506" s="58"/>
      <c r="GO506" s="58"/>
      <c r="GP506" s="58"/>
      <c r="GQ506" s="58"/>
      <c r="GR506" s="58"/>
      <c r="GS506" s="58"/>
      <c r="GT506" s="58"/>
      <c r="GU506" s="58"/>
      <c r="GV506" s="58"/>
      <c r="GW506" s="58"/>
      <c r="GX506" s="58"/>
      <c r="GY506" s="58"/>
      <c r="GZ506" s="58"/>
      <c r="HA506" s="58"/>
      <c r="HB506" s="58"/>
      <c r="HC506" s="58"/>
      <c r="HD506" s="58"/>
      <c r="HE506" s="58"/>
      <c r="HF506" s="58"/>
      <c r="HG506" s="58"/>
      <c r="HH506" s="58"/>
      <c r="HI506" s="58"/>
      <c r="HJ506" s="58"/>
      <c r="HK506" s="58"/>
      <c r="HL506" s="58"/>
      <c r="HM506" s="58"/>
      <c r="HN506" s="58"/>
      <c r="HO506" s="58"/>
      <c r="HP506" s="58"/>
      <c r="HQ506" s="58"/>
      <c r="HR506" s="58"/>
      <c r="HS506" s="58"/>
      <c r="HT506" s="58"/>
      <c r="HU506" s="58"/>
      <c r="HV506" s="58"/>
      <c r="HW506" s="58"/>
      <c r="HX506" s="58"/>
      <c r="HY506" s="58"/>
      <c r="HZ506" s="58"/>
      <c r="IA506" s="58"/>
      <c r="IB506" s="58"/>
      <c r="IC506" s="58"/>
      <c r="ID506" s="58"/>
      <c r="IE506" s="58"/>
      <c r="IF506" s="58"/>
      <c r="IG506" s="58"/>
      <c r="IH506" s="58"/>
      <c r="II506" s="58"/>
      <c r="IJ506" s="58"/>
      <c r="IK506" s="58"/>
      <c r="IL506" s="58"/>
      <c r="IM506" s="58"/>
      <c r="IN506" s="58"/>
      <c r="IO506" s="58"/>
      <c r="IP506" s="58"/>
      <c r="IQ506" s="58"/>
      <c r="IR506" s="58"/>
      <c r="IS506" s="58"/>
      <c r="IT506" s="58"/>
      <c r="IU506" s="58"/>
    </row>
    <row r="507" spans="1:255" s="840" customFormat="1">
      <c r="A507" s="78" t="s">
        <v>482</v>
      </c>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c r="AB507"/>
      <c r="AC507"/>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58"/>
      <c r="CS507" s="58"/>
      <c r="CT507" s="58"/>
      <c r="CU507" s="58"/>
      <c r="CV507" s="58"/>
      <c r="CW507" s="58"/>
      <c r="CX507" s="58"/>
      <c r="CY507" s="58"/>
      <c r="CZ507" s="58"/>
      <c r="DA507" s="58"/>
      <c r="DB507" s="58"/>
      <c r="DC507" s="58"/>
      <c r="DD507" s="58"/>
      <c r="DE507" s="58"/>
      <c r="DF507" s="58"/>
      <c r="DG507" s="58"/>
      <c r="DH507" s="58"/>
      <c r="DI507" s="58"/>
      <c r="DJ507" s="58"/>
      <c r="DK507" s="58"/>
      <c r="DL507" s="58"/>
      <c r="DM507" s="58"/>
      <c r="DN507" s="58"/>
      <c r="DO507" s="58"/>
      <c r="DP507" s="58"/>
      <c r="DQ507" s="58"/>
      <c r="DR507" s="58"/>
      <c r="DS507" s="58"/>
      <c r="DT507" s="58"/>
      <c r="DU507" s="58"/>
      <c r="DV507" s="58"/>
      <c r="DW507" s="58"/>
      <c r="DX507" s="58"/>
      <c r="DY507" s="58"/>
      <c r="DZ507" s="58"/>
      <c r="EA507" s="58"/>
      <c r="EB507" s="58"/>
      <c r="EC507" s="58"/>
      <c r="ED507" s="58"/>
      <c r="EE507" s="58"/>
      <c r="EF507" s="58"/>
      <c r="EG507" s="58"/>
      <c r="EH507" s="58"/>
      <c r="EI507" s="58"/>
      <c r="EJ507" s="58"/>
      <c r="EK507" s="58"/>
      <c r="EL507" s="58"/>
      <c r="EM507" s="58"/>
      <c r="EN507" s="58"/>
      <c r="EO507" s="58"/>
      <c r="EP507" s="58"/>
      <c r="EQ507" s="58"/>
      <c r="ER507" s="58"/>
      <c r="ES507" s="58"/>
      <c r="ET507" s="58"/>
      <c r="EU507" s="58"/>
      <c r="EV507" s="58"/>
      <c r="EW507" s="58"/>
      <c r="EX507" s="58"/>
      <c r="EY507" s="58"/>
      <c r="EZ507" s="58"/>
      <c r="FA507" s="58"/>
      <c r="FB507" s="58"/>
      <c r="FC507" s="58"/>
      <c r="FD507" s="58"/>
      <c r="FE507" s="58"/>
      <c r="FF507" s="58"/>
      <c r="FG507" s="58"/>
      <c r="FH507" s="58"/>
      <c r="FI507" s="58"/>
      <c r="FJ507" s="58"/>
      <c r="FK507" s="58"/>
      <c r="FL507" s="58"/>
      <c r="FM507" s="58"/>
      <c r="FN507" s="58"/>
      <c r="FO507" s="58"/>
      <c r="FP507" s="58"/>
      <c r="FQ507" s="58"/>
      <c r="FR507" s="58"/>
      <c r="FS507" s="58"/>
      <c r="FT507" s="58"/>
      <c r="FU507" s="58"/>
      <c r="FV507" s="58"/>
      <c r="FW507" s="58"/>
      <c r="FX507" s="58"/>
      <c r="FY507" s="58"/>
      <c r="FZ507" s="58"/>
      <c r="GA507" s="58"/>
      <c r="GB507" s="58"/>
      <c r="GC507" s="58"/>
      <c r="GD507" s="58"/>
      <c r="GE507" s="58"/>
      <c r="GF507" s="58"/>
      <c r="GG507" s="58"/>
      <c r="GH507" s="58"/>
      <c r="GI507" s="58"/>
      <c r="GJ507" s="58"/>
      <c r="GK507" s="58"/>
      <c r="GL507" s="58"/>
      <c r="GM507" s="58"/>
      <c r="GN507" s="58"/>
      <c r="GO507" s="58"/>
      <c r="GP507" s="58"/>
      <c r="GQ507" s="58"/>
      <c r="GR507" s="58"/>
      <c r="GS507" s="58"/>
      <c r="GT507" s="58"/>
      <c r="GU507" s="58"/>
      <c r="GV507" s="58"/>
      <c r="GW507" s="58"/>
      <c r="GX507" s="58"/>
      <c r="GY507" s="58"/>
      <c r="GZ507" s="58"/>
      <c r="HA507" s="58"/>
      <c r="HB507" s="58"/>
      <c r="HC507" s="58"/>
      <c r="HD507" s="58"/>
      <c r="HE507" s="58"/>
      <c r="HF507" s="58"/>
      <c r="HG507" s="58"/>
      <c r="HH507" s="58"/>
      <c r="HI507" s="58"/>
      <c r="HJ507" s="58"/>
      <c r="HK507" s="58"/>
      <c r="HL507" s="58"/>
      <c r="HM507" s="58"/>
      <c r="HN507" s="58"/>
      <c r="HO507" s="58"/>
      <c r="HP507" s="58"/>
      <c r="HQ507" s="58"/>
      <c r="HR507" s="58"/>
      <c r="HS507" s="58"/>
      <c r="HT507" s="58"/>
      <c r="HU507" s="58"/>
      <c r="HV507" s="58"/>
      <c r="HW507" s="58"/>
      <c r="HX507" s="58"/>
      <c r="HY507" s="58"/>
      <c r="HZ507" s="58"/>
      <c r="IA507" s="58"/>
      <c r="IB507" s="58"/>
      <c r="IC507" s="58"/>
      <c r="ID507" s="58"/>
      <c r="IE507" s="58"/>
      <c r="IF507" s="58"/>
      <c r="IG507" s="58"/>
      <c r="IH507" s="58"/>
      <c r="II507" s="58"/>
      <c r="IJ507" s="58"/>
      <c r="IK507" s="58"/>
      <c r="IL507" s="58"/>
      <c r="IM507" s="58"/>
      <c r="IN507" s="58"/>
      <c r="IO507" s="58"/>
      <c r="IP507" s="58"/>
      <c r="IQ507" s="58"/>
      <c r="IR507" s="58"/>
      <c r="IS507" s="58"/>
      <c r="IT507" s="58"/>
      <c r="IU507" s="58"/>
    </row>
    <row r="508" spans="1:255" s="840" customFormat="1">
      <c r="A508" s="78" t="s">
        <v>483</v>
      </c>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c r="AB508"/>
      <c r="AC50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58"/>
      <c r="CS508" s="58"/>
      <c r="CT508" s="58"/>
      <c r="CU508" s="58"/>
      <c r="CV508" s="58"/>
      <c r="CW508" s="58"/>
      <c r="CX508" s="58"/>
      <c r="CY508" s="58"/>
      <c r="CZ508" s="58"/>
      <c r="DA508" s="58"/>
      <c r="DB508" s="58"/>
      <c r="DC508" s="58"/>
      <c r="DD508" s="58"/>
      <c r="DE508" s="58"/>
      <c r="DF508" s="58"/>
      <c r="DG508" s="58"/>
      <c r="DH508" s="58"/>
      <c r="DI508" s="58"/>
      <c r="DJ508" s="58"/>
      <c r="DK508" s="58"/>
      <c r="DL508" s="58"/>
      <c r="DM508" s="58"/>
      <c r="DN508" s="58"/>
      <c r="DO508" s="58"/>
      <c r="DP508" s="58"/>
      <c r="DQ508" s="58"/>
      <c r="DR508" s="58"/>
      <c r="DS508" s="58"/>
      <c r="DT508" s="58"/>
      <c r="DU508" s="58"/>
      <c r="DV508" s="58"/>
      <c r="DW508" s="58"/>
      <c r="DX508" s="58"/>
      <c r="DY508" s="58"/>
      <c r="DZ508" s="58"/>
      <c r="EA508" s="58"/>
      <c r="EB508" s="58"/>
      <c r="EC508" s="58"/>
      <c r="ED508" s="58"/>
      <c r="EE508" s="58"/>
      <c r="EF508" s="58"/>
      <c r="EG508" s="58"/>
      <c r="EH508" s="58"/>
      <c r="EI508" s="58"/>
      <c r="EJ508" s="58"/>
      <c r="EK508" s="58"/>
      <c r="EL508" s="58"/>
      <c r="EM508" s="58"/>
      <c r="EN508" s="58"/>
      <c r="EO508" s="58"/>
      <c r="EP508" s="58"/>
      <c r="EQ508" s="58"/>
      <c r="ER508" s="58"/>
      <c r="ES508" s="58"/>
      <c r="ET508" s="58"/>
      <c r="EU508" s="58"/>
      <c r="EV508" s="58"/>
      <c r="EW508" s="58"/>
      <c r="EX508" s="58"/>
      <c r="EY508" s="58"/>
      <c r="EZ508" s="58"/>
      <c r="FA508" s="58"/>
      <c r="FB508" s="58"/>
      <c r="FC508" s="58"/>
      <c r="FD508" s="58"/>
      <c r="FE508" s="58"/>
      <c r="FF508" s="58"/>
      <c r="FG508" s="58"/>
      <c r="FH508" s="58"/>
      <c r="FI508" s="58"/>
      <c r="FJ508" s="58"/>
      <c r="FK508" s="58"/>
      <c r="FL508" s="58"/>
      <c r="FM508" s="58"/>
      <c r="FN508" s="58"/>
      <c r="FO508" s="58"/>
      <c r="FP508" s="58"/>
      <c r="FQ508" s="58"/>
      <c r="FR508" s="58"/>
      <c r="FS508" s="58"/>
      <c r="FT508" s="58"/>
      <c r="FU508" s="58"/>
      <c r="FV508" s="58"/>
      <c r="FW508" s="58"/>
      <c r="FX508" s="58"/>
      <c r="FY508" s="58"/>
      <c r="FZ508" s="58"/>
      <c r="GA508" s="58"/>
      <c r="GB508" s="58"/>
      <c r="GC508" s="58"/>
      <c r="GD508" s="58"/>
      <c r="GE508" s="58"/>
      <c r="GF508" s="58"/>
      <c r="GG508" s="58"/>
      <c r="GH508" s="58"/>
      <c r="GI508" s="58"/>
      <c r="GJ508" s="58"/>
      <c r="GK508" s="58"/>
      <c r="GL508" s="58"/>
      <c r="GM508" s="58"/>
      <c r="GN508" s="58"/>
      <c r="GO508" s="58"/>
      <c r="GP508" s="58"/>
      <c r="GQ508" s="58"/>
      <c r="GR508" s="58"/>
      <c r="GS508" s="58"/>
      <c r="GT508" s="58"/>
      <c r="GU508" s="58"/>
      <c r="GV508" s="58"/>
      <c r="GW508" s="58"/>
      <c r="GX508" s="58"/>
      <c r="GY508" s="58"/>
      <c r="GZ508" s="58"/>
      <c r="HA508" s="58"/>
      <c r="HB508" s="58"/>
      <c r="HC508" s="58"/>
      <c r="HD508" s="58"/>
      <c r="HE508" s="58"/>
      <c r="HF508" s="58"/>
      <c r="HG508" s="58"/>
      <c r="HH508" s="58"/>
      <c r="HI508" s="58"/>
      <c r="HJ508" s="58"/>
      <c r="HK508" s="58"/>
      <c r="HL508" s="58"/>
      <c r="HM508" s="58"/>
      <c r="HN508" s="58"/>
      <c r="HO508" s="58"/>
      <c r="HP508" s="58"/>
      <c r="HQ508" s="58"/>
      <c r="HR508" s="58"/>
      <c r="HS508" s="58"/>
      <c r="HT508" s="58"/>
      <c r="HU508" s="58"/>
      <c r="HV508" s="58"/>
      <c r="HW508" s="58"/>
      <c r="HX508" s="58"/>
      <c r="HY508" s="58"/>
      <c r="HZ508" s="58"/>
      <c r="IA508" s="58"/>
      <c r="IB508" s="58"/>
      <c r="IC508" s="58"/>
      <c r="ID508" s="58"/>
      <c r="IE508" s="58"/>
      <c r="IF508" s="58"/>
      <c r="IG508" s="58"/>
      <c r="IH508" s="58"/>
      <c r="II508" s="58"/>
      <c r="IJ508" s="58"/>
      <c r="IK508" s="58"/>
      <c r="IL508" s="58"/>
      <c r="IM508" s="58"/>
      <c r="IN508" s="58"/>
      <c r="IO508" s="58"/>
      <c r="IP508" s="58"/>
      <c r="IQ508" s="58"/>
      <c r="IR508" s="58"/>
      <c r="IS508" s="58"/>
      <c r="IT508" s="58"/>
      <c r="IU508" s="58"/>
    </row>
    <row r="509" spans="1:255" s="840" customFormat="1">
      <c r="A509" s="78" t="s">
        <v>484</v>
      </c>
      <c r="B509" s="58"/>
      <c r="C509" s="58"/>
      <c r="D509" s="58"/>
      <c r="E509" s="58"/>
      <c r="F509" s="58"/>
      <c r="G509" s="58"/>
      <c r="H509" s="58"/>
      <c r="I509" s="58"/>
      <c r="J509" s="58"/>
      <c r="K509" s="58"/>
      <c r="L509" s="58"/>
      <c r="M509" s="58"/>
      <c r="N509" s="58"/>
      <c r="O509" s="58"/>
      <c r="P509" s="58">
        <v>4.4999999999999998E-2</v>
      </c>
      <c r="Q509" s="58">
        <v>4.4999999999999998E-2</v>
      </c>
      <c r="R509" s="58">
        <v>4.5999999999999999E-2</v>
      </c>
      <c r="S509" s="58">
        <v>4.5999999999999999E-2</v>
      </c>
      <c r="T509" s="58">
        <v>4.5999999999999999E-2</v>
      </c>
      <c r="U509" s="58">
        <v>4.4999999999999998E-2</v>
      </c>
      <c r="V509" s="58">
        <v>4.5999999999999999E-2</v>
      </c>
      <c r="W509" s="58">
        <v>4.7E-2</v>
      </c>
      <c r="X509" s="58">
        <v>4.9000000000000002E-2</v>
      </c>
      <c r="Y509" s="58">
        <v>5.3999999999999999E-2</v>
      </c>
      <c r="Z509" s="58">
        <v>0.05</v>
      </c>
      <c r="AA509" s="949">
        <v>5.3999999999999999E-2</v>
      </c>
      <c r="AB509" s="949">
        <v>5.6000000000000001E-2</v>
      </c>
      <c r="AC509" s="949">
        <v>5.8999999999999997E-2</v>
      </c>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58"/>
      <c r="CS509" s="58"/>
      <c r="CT509" s="58"/>
      <c r="CU509" s="58"/>
      <c r="CV509" s="58"/>
      <c r="CW509" s="58"/>
      <c r="CX509" s="58"/>
      <c r="CY509" s="58"/>
      <c r="CZ509" s="58"/>
      <c r="DA509" s="58"/>
      <c r="DB509" s="58"/>
      <c r="DC509" s="58"/>
      <c r="DD509" s="58"/>
      <c r="DE509" s="58"/>
      <c r="DF509" s="58"/>
      <c r="DG509" s="58"/>
      <c r="DH509" s="58"/>
      <c r="DI509" s="58"/>
      <c r="DJ509" s="58"/>
      <c r="DK509" s="58"/>
      <c r="DL509" s="58"/>
      <c r="DM509" s="58"/>
      <c r="DN509" s="58"/>
      <c r="DO509" s="58"/>
      <c r="DP509" s="58"/>
      <c r="DQ509" s="58"/>
      <c r="DR509" s="58"/>
      <c r="DS509" s="58"/>
      <c r="DT509" s="58"/>
      <c r="DU509" s="58"/>
      <c r="DV509" s="58"/>
      <c r="DW509" s="58"/>
      <c r="DX509" s="58"/>
      <c r="DY509" s="58"/>
      <c r="DZ509" s="58"/>
      <c r="EA509" s="58"/>
      <c r="EB509" s="58"/>
      <c r="EC509" s="58"/>
      <c r="ED509" s="58"/>
      <c r="EE509" s="58"/>
      <c r="EF509" s="58"/>
      <c r="EG509" s="58"/>
      <c r="EH509" s="58"/>
      <c r="EI509" s="58"/>
      <c r="EJ509" s="58"/>
      <c r="EK509" s="58"/>
      <c r="EL509" s="58"/>
      <c r="EM509" s="58"/>
      <c r="EN509" s="58"/>
      <c r="EO509" s="58"/>
      <c r="EP509" s="58"/>
      <c r="EQ509" s="58"/>
      <c r="ER509" s="58"/>
      <c r="ES509" s="58"/>
      <c r="ET509" s="58"/>
      <c r="EU509" s="58"/>
      <c r="EV509" s="58"/>
      <c r="EW509" s="58"/>
      <c r="EX509" s="58"/>
      <c r="EY509" s="58"/>
      <c r="EZ509" s="58"/>
      <c r="FA509" s="58"/>
      <c r="FB509" s="58"/>
      <c r="FC509" s="58"/>
      <c r="FD509" s="58"/>
      <c r="FE509" s="58"/>
      <c r="FF509" s="58"/>
      <c r="FG509" s="58"/>
      <c r="FH509" s="58"/>
      <c r="FI509" s="58"/>
      <c r="FJ509" s="58"/>
      <c r="FK509" s="58"/>
      <c r="FL509" s="58"/>
      <c r="FM509" s="58"/>
      <c r="FN509" s="58"/>
      <c r="FO509" s="58"/>
      <c r="FP509" s="58"/>
      <c r="FQ509" s="58"/>
      <c r="FR509" s="58"/>
      <c r="FS509" s="58"/>
      <c r="FT509" s="58"/>
      <c r="FU509" s="58"/>
      <c r="FV509" s="58"/>
      <c r="FW509" s="58"/>
      <c r="FX509" s="58"/>
      <c r="FY509" s="58"/>
      <c r="FZ509" s="58"/>
      <c r="GA509" s="58"/>
      <c r="GB509" s="58"/>
      <c r="GC509" s="58"/>
      <c r="GD509" s="58"/>
      <c r="GE509" s="58"/>
      <c r="GF509" s="58"/>
      <c r="GG509" s="58"/>
      <c r="GH509" s="58"/>
      <c r="GI509" s="58"/>
      <c r="GJ509" s="58"/>
      <c r="GK509" s="58"/>
      <c r="GL509" s="58"/>
      <c r="GM509" s="58"/>
      <c r="GN509" s="58"/>
      <c r="GO509" s="58"/>
      <c r="GP509" s="58"/>
      <c r="GQ509" s="58"/>
      <c r="GR509" s="58"/>
      <c r="GS509" s="58"/>
      <c r="GT509" s="58"/>
      <c r="GU509" s="58"/>
      <c r="GV509" s="58"/>
      <c r="GW509" s="58"/>
      <c r="GX509" s="58"/>
      <c r="GY509" s="58"/>
      <c r="GZ509" s="58"/>
      <c r="HA509" s="58"/>
      <c r="HB509" s="58"/>
      <c r="HC509" s="58"/>
      <c r="HD509" s="58"/>
      <c r="HE509" s="58"/>
      <c r="HF509" s="58"/>
      <c r="HG509" s="58"/>
      <c r="HH509" s="58"/>
      <c r="HI509" s="58"/>
      <c r="HJ509" s="58"/>
      <c r="HK509" s="58"/>
      <c r="HL509" s="58"/>
      <c r="HM509" s="58"/>
      <c r="HN509" s="58"/>
      <c r="HO509" s="58"/>
      <c r="HP509" s="58"/>
      <c r="HQ509" s="58"/>
      <c r="HR509" s="58"/>
      <c r="HS509" s="58"/>
      <c r="HT509" s="58"/>
      <c r="HU509" s="58"/>
      <c r="HV509" s="58"/>
      <c r="HW509" s="58"/>
      <c r="HX509" s="58"/>
      <c r="HY509" s="58"/>
      <c r="HZ509" s="58"/>
      <c r="IA509" s="58"/>
      <c r="IB509" s="58"/>
      <c r="IC509" s="58"/>
      <c r="ID509" s="58"/>
      <c r="IE509" s="58"/>
      <c r="IF509" s="58"/>
      <c r="IG509" s="58"/>
      <c r="IH509" s="58"/>
      <c r="II509" s="58"/>
      <c r="IJ509" s="58"/>
      <c r="IK509" s="58"/>
      <c r="IL509" s="58"/>
      <c r="IM509" s="58"/>
      <c r="IN509" s="58"/>
      <c r="IO509" s="58"/>
      <c r="IP509" s="58"/>
      <c r="IQ509" s="58"/>
      <c r="IR509" s="58"/>
      <c r="IS509" s="58"/>
      <c r="IT509" s="58"/>
      <c r="IU509" s="58"/>
    </row>
    <row r="510" spans="1:255" s="840" customFormat="1">
      <c r="A510" s="78" t="s">
        <v>485</v>
      </c>
      <c r="B510" s="58"/>
      <c r="C510" s="58"/>
      <c r="D510" s="58"/>
      <c r="E510" s="58"/>
      <c r="F510" s="58"/>
      <c r="G510" s="58"/>
      <c r="H510" s="58"/>
      <c r="I510" s="58"/>
      <c r="J510" s="58"/>
      <c r="K510" s="58"/>
      <c r="L510" s="58"/>
      <c r="M510" s="58"/>
      <c r="N510" s="58"/>
      <c r="O510" s="58"/>
      <c r="P510" s="58">
        <v>7.0000000000000001E-3</v>
      </c>
      <c r="Q510" s="58">
        <v>6.0000000000000001E-3</v>
      </c>
      <c r="R510" s="58">
        <v>6.0000000000000001E-3</v>
      </c>
      <c r="S510" s="58">
        <v>6.0000000000000001E-3</v>
      </c>
      <c r="T510" s="58">
        <v>5.0000000000000001E-3</v>
      </c>
      <c r="U510" s="58">
        <v>5.0000000000000001E-3</v>
      </c>
      <c r="V510" s="58">
        <v>5.0000000000000001E-3</v>
      </c>
      <c r="W510" s="58">
        <v>5.0000000000000001E-3</v>
      </c>
      <c r="X510" s="58">
        <v>5.0000000000000001E-3</v>
      </c>
      <c r="Y510" s="58">
        <v>6.0000000000000001E-3</v>
      </c>
      <c r="Z510" s="58">
        <v>5.0000000000000001E-3</v>
      </c>
      <c r="AA510" s="949">
        <v>5.0000000000000001E-3</v>
      </c>
      <c r="AB510" s="949">
        <v>7.0000000000000001E-3</v>
      </c>
      <c r="AC510" s="949">
        <v>6.0000000000000001E-3</v>
      </c>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58"/>
      <c r="CS510" s="58"/>
      <c r="CT510" s="58"/>
      <c r="CU510" s="58"/>
      <c r="CV510" s="58"/>
      <c r="CW510" s="58"/>
      <c r="CX510" s="58"/>
      <c r="CY510" s="58"/>
      <c r="CZ510" s="58"/>
      <c r="DA510" s="58"/>
      <c r="DB510" s="58"/>
      <c r="DC510" s="58"/>
      <c r="DD510" s="58"/>
      <c r="DE510" s="58"/>
      <c r="DF510" s="58"/>
      <c r="DG510" s="58"/>
      <c r="DH510" s="58"/>
      <c r="DI510" s="58"/>
      <c r="DJ510" s="58"/>
      <c r="DK510" s="58"/>
      <c r="DL510" s="58"/>
      <c r="DM510" s="58"/>
      <c r="DN510" s="58"/>
      <c r="DO510" s="58"/>
      <c r="DP510" s="58"/>
      <c r="DQ510" s="58"/>
      <c r="DR510" s="58"/>
      <c r="DS510" s="58"/>
      <c r="DT510" s="58"/>
      <c r="DU510" s="58"/>
      <c r="DV510" s="58"/>
      <c r="DW510" s="58"/>
      <c r="DX510" s="58"/>
      <c r="DY510" s="58"/>
      <c r="DZ510" s="58"/>
      <c r="EA510" s="58"/>
      <c r="EB510" s="58"/>
      <c r="EC510" s="58"/>
      <c r="ED510" s="58"/>
      <c r="EE510" s="58"/>
      <c r="EF510" s="58"/>
      <c r="EG510" s="58"/>
      <c r="EH510" s="58"/>
      <c r="EI510" s="58"/>
      <c r="EJ510" s="58"/>
      <c r="EK510" s="58"/>
      <c r="EL510" s="58"/>
      <c r="EM510" s="58"/>
      <c r="EN510" s="58"/>
      <c r="EO510" s="58"/>
      <c r="EP510" s="58"/>
      <c r="EQ510" s="58"/>
      <c r="ER510" s="58"/>
      <c r="ES510" s="58"/>
      <c r="ET510" s="58"/>
      <c r="EU510" s="58"/>
      <c r="EV510" s="58"/>
      <c r="EW510" s="58"/>
      <c r="EX510" s="58"/>
      <c r="EY510" s="58"/>
      <c r="EZ510" s="58"/>
      <c r="FA510" s="58"/>
      <c r="FB510" s="58"/>
      <c r="FC510" s="58"/>
      <c r="FD510" s="58"/>
      <c r="FE510" s="58"/>
      <c r="FF510" s="58"/>
      <c r="FG510" s="58"/>
      <c r="FH510" s="58"/>
      <c r="FI510" s="58"/>
      <c r="FJ510" s="58"/>
      <c r="FK510" s="58"/>
      <c r="FL510" s="58"/>
      <c r="FM510" s="58"/>
      <c r="FN510" s="58"/>
      <c r="FO510" s="58"/>
      <c r="FP510" s="58"/>
      <c r="FQ510" s="58"/>
      <c r="FR510" s="58"/>
      <c r="FS510" s="58"/>
      <c r="FT510" s="58"/>
      <c r="FU510" s="58"/>
      <c r="FV510" s="58"/>
      <c r="FW510" s="58"/>
      <c r="FX510" s="58"/>
      <c r="FY510" s="58"/>
      <c r="FZ510" s="58"/>
      <c r="GA510" s="58"/>
      <c r="GB510" s="58"/>
      <c r="GC510" s="58"/>
      <c r="GD510" s="58"/>
      <c r="GE510" s="58"/>
      <c r="GF510" s="58"/>
      <c r="GG510" s="58"/>
      <c r="GH510" s="58"/>
      <c r="GI510" s="58"/>
      <c r="GJ510" s="58"/>
      <c r="GK510" s="58"/>
      <c r="GL510" s="58"/>
      <c r="GM510" s="58"/>
      <c r="GN510" s="58"/>
      <c r="GO510" s="58"/>
      <c r="GP510" s="58"/>
      <c r="GQ510" s="58"/>
      <c r="GR510" s="58"/>
      <c r="GS510" s="58"/>
      <c r="GT510" s="58"/>
      <c r="GU510" s="58"/>
      <c r="GV510" s="58"/>
      <c r="GW510" s="58"/>
      <c r="GX510" s="58"/>
      <c r="GY510" s="58"/>
      <c r="GZ510" s="58"/>
      <c r="HA510" s="58"/>
      <c r="HB510" s="58"/>
      <c r="HC510" s="58"/>
      <c r="HD510" s="58"/>
      <c r="HE510" s="58"/>
      <c r="HF510" s="58"/>
      <c r="HG510" s="58"/>
      <c r="HH510" s="58"/>
      <c r="HI510" s="58"/>
      <c r="HJ510" s="58"/>
      <c r="HK510" s="58"/>
      <c r="HL510" s="58"/>
      <c r="HM510" s="58"/>
      <c r="HN510" s="58"/>
      <c r="HO510" s="58"/>
      <c r="HP510" s="58"/>
      <c r="HQ510" s="58"/>
      <c r="HR510" s="58"/>
      <c r="HS510" s="58"/>
      <c r="HT510" s="58"/>
      <c r="HU510" s="58"/>
      <c r="HV510" s="58"/>
      <c r="HW510" s="58"/>
      <c r="HX510" s="58"/>
      <c r="HY510" s="58"/>
      <c r="HZ510" s="58"/>
      <c r="IA510" s="58"/>
      <c r="IB510" s="58"/>
      <c r="IC510" s="58"/>
      <c r="ID510" s="58"/>
      <c r="IE510" s="58"/>
      <c r="IF510" s="58"/>
      <c r="IG510" s="58"/>
      <c r="IH510" s="58"/>
      <c r="II510" s="58"/>
      <c r="IJ510" s="58"/>
      <c r="IK510" s="58"/>
      <c r="IL510" s="58"/>
      <c r="IM510" s="58"/>
      <c r="IN510" s="58"/>
      <c r="IO510" s="58"/>
      <c r="IP510" s="58"/>
      <c r="IQ510" s="58"/>
      <c r="IR510" s="58"/>
      <c r="IS510" s="58"/>
      <c r="IT510" s="58"/>
      <c r="IU510" s="58"/>
    </row>
    <row r="511" spans="1:255" s="840" customFormat="1">
      <c r="A511" s="78" t="s">
        <v>486</v>
      </c>
      <c r="B511" s="58"/>
      <c r="C511" s="58"/>
      <c r="D511" s="58"/>
      <c r="E511" s="58"/>
      <c r="F511" s="58"/>
      <c r="G511" s="58"/>
      <c r="H511" s="58"/>
      <c r="I511" s="58"/>
      <c r="J511" s="58"/>
      <c r="K511" s="58"/>
      <c r="L511" s="58"/>
      <c r="M511" s="58"/>
      <c r="N511" s="58"/>
      <c r="O511" s="58"/>
      <c r="P511" s="58">
        <v>3.7999999999999999E-2</v>
      </c>
      <c r="Q511" s="58">
        <v>3.9E-2</v>
      </c>
      <c r="R511" s="58">
        <v>4.1000000000000002E-2</v>
      </c>
      <c r="S511" s="58">
        <v>0.04</v>
      </c>
      <c r="T511" s="58">
        <v>4.1000000000000002E-2</v>
      </c>
      <c r="U511" s="58">
        <v>0.04</v>
      </c>
      <c r="V511" s="58">
        <v>4.1000000000000002E-2</v>
      </c>
      <c r="W511" s="58">
        <v>4.2000000000000003E-2</v>
      </c>
      <c r="X511" s="58">
        <v>4.3999999999999997E-2</v>
      </c>
      <c r="Y511" s="58">
        <v>4.9000000000000002E-2</v>
      </c>
      <c r="Z511" s="58">
        <v>4.4999999999999998E-2</v>
      </c>
      <c r="AA511" s="949">
        <v>4.9000000000000002E-2</v>
      </c>
      <c r="AB511" s="949">
        <v>4.9000000000000002E-2</v>
      </c>
      <c r="AC511" s="949">
        <v>5.2999999999999999E-2</v>
      </c>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c r="EK511" s="58"/>
      <c r="EL511" s="58"/>
      <c r="EM511" s="58"/>
      <c r="EN511" s="58"/>
      <c r="EO511" s="58"/>
      <c r="EP511" s="58"/>
      <c r="EQ511" s="58"/>
      <c r="ER511" s="58"/>
      <c r="ES511" s="58"/>
      <c r="ET511" s="58"/>
      <c r="EU511" s="58"/>
      <c r="EV511" s="58"/>
      <c r="EW511" s="58"/>
      <c r="EX511" s="58"/>
      <c r="EY511" s="58"/>
      <c r="EZ511" s="58"/>
      <c r="FA511" s="58"/>
      <c r="FB511" s="58"/>
      <c r="FC511" s="58"/>
      <c r="FD511" s="58"/>
      <c r="FE511" s="58"/>
      <c r="FF511" s="58"/>
      <c r="FG511" s="58"/>
      <c r="FH511" s="58"/>
      <c r="FI511" s="58"/>
      <c r="FJ511" s="58"/>
      <c r="FK511" s="58"/>
      <c r="FL511" s="58"/>
      <c r="FM511" s="58"/>
      <c r="FN511" s="58"/>
      <c r="FO511" s="58"/>
      <c r="FP511" s="58"/>
      <c r="FQ511" s="58"/>
      <c r="FR511" s="58"/>
      <c r="FS511" s="58"/>
      <c r="FT511" s="58"/>
      <c r="FU511" s="58"/>
      <c r="FV511" s="58"/>
      <c r="FW511" s="58"/>
      <c r="FX511" s="58"/>
      <c r="FY511" s="58"/>
      <c r="FZ511" s="58"/>
      <c r="GA511" s="58"/>
      <c r="GB511" s="58"/>
      <c r="GC511" s="58"/>
      <c r="GD511" s="58"/>
      <c r="GE511" s="58"/>
      <c r="GF511" s="58"/>
      <c r="GG511" s="58"/>
      <c r="GH511" s="58"/>
      <c r="GI511" s="58"/>
      <c r="GJ511" s="58"/>
      <c r="GK511" s="58"/>
      <c r="GL511" s="58"/>
      <c r="GM511" s="58"/>
      <c r="GN511" s="58"/>
      <c r="GO511" s="58"/>
      <c r="GP511" s="58"/>
      <c r="GQ511" s="58"/>
      <c r="GR511" s="58"/>
      <c r="GS511" s="58"/>
      <c r="GT511" s="58"/>
      <c r="GU511" s="58"/>
      <c r="GV511" s="58"/>
      <c r="GW511" s="58"/>
      <c r="GX511" s="58"/>
      <c r="GY511" s="58"/>
      <c r="GZ511" s="58"/>
      <c r="HA511" s="58"/>
      <c r="HB511" s="58"/>
      <c r="HC511" s="58"/>
      <c r="HD511" s="58"/>
      <c r="HE511" s="58"/>
      <c r="HF511" s="58"/>
      <c r="HG511" s="58"/>
      <c r="HH511" s="58"/>
      <c r="HI511" s="58"/>
      <c r="HJ511" s="58"/>
      <c r="HK511" s="58"/>
      <c r="HL511" s="58"/>
      <c r="HM511" s="58"/>
      <c r="HN511" s="58"/>
      <c r="HO511" s="58"/>
      <c r="HP511" s="58"/>
      <c r="HQ511" s="58"/>
      <c r="HR511" s="58"/>
      <c r="HS511" s="58"/>
      <c r="HT511" s="58"/>
      <c r="HU511" s="58"/>
      <c r="HV511" s="58"/>
      <c r="HW511" s="58"/>
      <c r="HX511" s="58"/>
      <c r="HY511" s="58"/>
      <c r="HZ511" s="58"/>
      <c r="IA511" s="58"/>
      <c r="IB511" s="58"/>
      <c r="IC511" s="58"/>
      <c r="ID511" s="58"/>
      <c r="IE511" s="58"/>
      <c r="IF511" s="58"/>
      <c r="IG511" s="58"/>
      <c r="IH511" s="58"/>
      <c r="II511" s="58"/>
      <c r="IJ511" s="58"/>
      <c r="IK511" s="58"/>
      <c r="IL511" s="58"/>
      <c r="IM511" s="58"/>
      <c r="IN511" s="58"/>
      <c r="IO511" s="58"/>
      <c r="IP511" s="58"/>
      <c r="IQ511" s="58"/>
      <c r="IR511" s="58"/>
      <c r="IS511" s="58"/>
      <c r="IT511" s="58"/>
      <c r="IU511" s="58"/>
    </row>
    <row r="512" spans="1:255" s="840" customFormat="1">
      <c r="A512" s="78" t="s">
        <v>487</v>
      </c>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c r="AB512"/>
      <c r="AC512"/>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58"/>
      <c r="CS512" s="58"/>
      <c r="CT512" s="58"/>
      <c r="CU512" s="58"/>
      <c r="CV512" s="58"/>
      <c r="CW512" s="58"/>
      <c r="CX512" s="58"/>
      <c r="CY512" s="58"/>
      <c r="CZ512" s="58"/>
      <c r="DA512" s="58"/>
      <c r="DB512" s="58"/>
      <c r="DC512" s="58"/>
      <c r="DD512" s="58"/>
      <c r="DE512" s="58"/>
      <c r="DF512" s="58"/>
      <c r="DG512" s="58"/>
      <c r="DH512" s="58"/>
      <c r="DI512" s="58"/>
      <c r="DJ512" s="58"/>
      <c r="DK512" s="58"/>
      <c r="DL512" s="58"/>
      <c r="DM512" s="58"/>
      <c r="DN512" s="58"/>
      <c r="DO512" s="58"/>
      <c r="DP512" s="58"/>
      <c r="DQ512" s="58"/>
      <c r="DR512" s="58"/>
      <c r="DS512" s="58"/>
      <c r="DT512" s="58"/>
      <c r="DU512" s="58"/>
      <c r="DV512" s="58"/>
      <c r="DW512" s="58"/>
      <c r="DX512" s="58"/>
      <c r="DY512" s="58"/>
      <c r="DZ512" s="58"/>
      <c r="EA512" s="58"/>
      <c r="EB512" s="58"/>
      <c r="EC512" s="58"/>
      <c r="ED512" s="58"/>
      <c r="EE512" s="58"/>
      <c r="EF512" s="58"/>
      <c r="EG512" s="58"/>
      <c r="EH512" s="58"/>
      <c r="EI512" s="58"/>
      <c r="EJ512" s="58"/>
      <c r="EK512" s="58"/>
      <c r="EL512" s="58"/>
      <c r="EM512" s="58"/>
      <c r="EN512" s="58"/>
      <c r="EO512" s="58"/>
      <c r="EP512" s="58"/>
      <c r="EQ512" s="58"/>
      <c r="ER512" s="58"/>
      <c r="ES512" s="58"/>
      <c r="ET512" s="58"/>
      <c r="EU512" s="58"/>
      <c r="EV512" s="58"/>
      <c r="EW512" s="58"/>
      <c r="EX512" s="58"/>
      <c r="EY512" s="58"/>
      <c r="EZ512" s="58"/>
      <c r="FA512" s="58"/>
      <c r="FB512" s="58"/>
      <c r="FC512" s="58"/>
      <c r="FD512" s="58"/>
      <c r="FE512" s="58"/>
      <c r="FF512" s="58"/>
      <c r="FG512" s="58"/>
      <c r="FH512" s="58"/>
      <c r="FI512" s="58"/>
      <c r="FJ512" s="58"/>
      <c r="FK512" s="58"/>
      <c r="FL512" s="58"/>
      <c r="FM512" s="58"/>
      <c r="FN512" s="58"/>
      <c r="FO512" s="58"/>
      <c r="FP512" s="58"/>
      <c r="FQ512" s="58"/>
      <c r="FR512" s="58"/>
      <c r="FS512" s="58"/>
      <c r="FT512" s="58"/>
      <c r="FU512" s="58"/>
      <c r="FV512" s="58"/>
      <c r="FW512" s="58"/>
      <c r="FX512" s="58"/>
      <c r="FY512" s="58"/>
      <c r="FZ512" s="58"/>
      <c r="GA512" s="58"/>
      <c r="GB512" s="58"/>
      <c r="GC512" s="58"/>
      <c r="GD512" s="58"/>
      <c r="GE512" s="58"/>
      <c r="GF512" s="58"/>
      <c r="GG512" s="58"/>
      <c r="GH512" s="58"/>
      <c r="GI512" s="58"/>
      <c r="GJ512" s="58"/>
      <c r="GK512" s="58"/>
      <c r="GL512" s="58"/>
      <c r="GM512" s="58"/>
      <c r="GN512" s="58"/>
      <c r="GO512" s="58"/>
      <c r="GP512" s="58"/>
      <c r="GQ512" s="58"/>
      <c r="GR512" s="58"/>
      <c r="GS512" s="58"/>
      <c r="GT512" s="58"/>
      <c r="GU512" s="58"/>
      <c r="GV512" s="58"/>
      <c r="GW512" s="58"/>
      <c r="GX512" s="58"/>
      <c r="GY512" s="58"/>
      <c r="GZ512" s="58"/>
      <c r="HA512" s="58"/>
      <c r="HB512" s="58"/>
      <c r="HC512" s="58"/>
      <c r="HD512" s="58"/>
      <c r="HE512" s="58"/>
      <c r="HF512" s="58"/>
      <c r="HG512" s="58"/>
      <c r="HH512" s="58"/>
      <c r="HI512" s="58"/>
      <c r="HJ512" s="58"/>
      <c r="HK512" s="58"/>
      <c r="HL512" s="58"/>
      <c r="HM512" s="58"/>
      <c r="HN512" s="58"/>
      <c r="HO512" s="58"/>
      <c r="HP512" s="58"/>
      <c r="HQ512" s="58"/>
      <c r="HR512" s="58"/>
      <c r="HS512" s="58"/>
      <c r="HT512" s="58"/>
      <c r="HU512" s="58"/>
      <c r="HV512" s="58"/>
      <c r="HW512" s="58"/>
      <c r="HX512" s="58"/>
      <c r="HY512" s="58"/>
      <c r="HZ512" s="58"/>
      <c r="IA512" s="58"/>
      <c r="IB512" s="58"/>
      <c r="IC512" s="58"/>
      <c r="ID512" s="58"/>
      <c r="IE512" s="58"/>
      <c r="IF512" s="58"/>
      <c r="IG512" s="58"/>
      <c r="IH512" s="58"/>
      <c r="II512" s="58"/>
      <c r="IJ512" s="58"/>
      <c r="IK512" s="58"/>
      <c r="IL512" s="58"/>
      <c r="IM512" s="58"/>
      <c r="IN512" s="58"/>
      <c r="IO512" s="58"/>
      <c r="IP512" s="58"/>
      <c r="IQ512" s="58"/>
      <c r="IR512" s="58"/>
      <c r="IS512" s="58"/>
      <c r="IT512" s="58"/>
      <c r="IU512" s="58"/>
    </row>
    <row r="513" spans="1:255" s="840" customFormat="1">
      <c r="A513" s="78" t="s">
        <v>488</v>
      </c>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c r="AB513"/>
      <c r="AC513"/>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58"/>
      <c r="CS513" s="58"/>
      <c r="CT513" s="58"/>
      <c r="CU513" s="58"/>
      <c r="CV513" s="58"/>
      <c r="CW513" s="58"/>
      <c r="CX513" s="58"/>
      <c r="CY513" s="58"/>
      <c r="CZ513" s="58"/>
      <c r="DA513" s="58"/>
      <c r="DB513" s="58"/>
      <c r="DC513" s="58"/>
      <c r="DD513" s="58"/>
      <c r="DE513" s="58"/>
      <c r="DF513" s="58"/>
      <c r="DG513" s="58"/>
      <c r="DH513" s="58"/>
      <c r="DI513" s="58"/>
      <c r="DJ513" s="58"/>
      <c r="DK513" s="58"/>
      <c r="DL513" s="58"/>
      <c r="DM513" s="58"/>
      <c r="DN513" s="58"/>
      <c r="DO513" s="58"/>
      <c r="DP513" s="58"/>
      <c r="DQ513" s="58"/>
      <c r="DR513" s="58"/>
      <c r="DS513" s="58"/>
      <c r="DT513" s="58"/>
      <c r="DU513" s="58"/>
      <c r="DV513" s="58"/>
      <c r="DW513" s="58"/>
      <c r="DX513" s="58"/>
      <c r="DY513" s="58"/>
      <c r="DZ513" s="58"/>
      <c r="EA513" s="58"/>
      <c r="EB513" s="58"/>
      <c r="EC513" s="58"/>
      <c r="ED513" s="58"/>
      <c r="EE513" s="58"/>
      <c r="EF513" s="58"/>
      <c r="EG513" s="58"/>
      <c r="EH513" s="58"/>
      <c r="EI513" s="58"/>
      <c r="EJ513" s="58"/>
      <c r="EK513" s="58"/>
      <c r="EL513" s="58"/>
      <c r="EM513" s="58"/>
      <c r="EN513" s="58"/>
      <c r="EO513" s="58"/>
      <c r="EP513" s="58"/>
      <c r="EQ513" s="58"/>
      <c r="ER513" s="58"/>
      <c r="ES513" s="58"/>
      <c r="ET513" s="58"/>
      <c r="EU513" s="58"/>
      <c r="EV513" s="58"/>
      <c r="EW513" s="58"/>
      <c r="EX513" s="58"/>
      <c r="EY513" s="58"/>
      <c r="EZ513" s="58"/>
      <c r="FA513" s="58"/>
      <c r="FB513" s="58"/>
      <c r="FC513" s="58"/>
      <c r="FD513" s="58"/>
      <c r="FE513" s="58"/>
      <c r="FF513" s="58"/>
      <c r="FG513" s="58"/>
      <c r="FH513" s="58"/>
      <c r="FI513" s="58"/>
      <c r="FJ513" s="58"/>
      <c r="FK513" s="58"/>
      <c r="FL513" s="58"/>
      <c r="FM513" s="58"/>
      <c r="FN513" s="58"/>
      <c r="FO513" s="58"/>
      <c r="FP513" s="58"/>
      <c r="FQ513" s="58"/>
      <c r="FR513" s="58"/>
      <c r="FS513" s="58"/>
      <c r="FT513" s="58"/>
      <c r="FU513" s="58"/>
      <c r="FV513" s="58"/>
      <c r="FW513" s="58"/>
      <c r="FX513" s="58"/>
      <c r="FY513" s="58"/>
      <c r="FZ513" s="58"/>
      <c r="GA513" s="58"/>
      <c r="GB513" s="58"/>
      <c r="GC513" s="58"/>
      <c r="GD513" s="58"/>
      <c r="GE513" s="58"/>
      <c r="GF513" s="58"/>
      <c r="GG513" s="58"/>
      <c r="GH513" s="58"/>
      <c r="GI513" s="58"/>
      <c r="GJ513" s="58"/>
      <c r="GK513" s="58"/>
      <c r="GL513" s="58"/>
      <c r="GM513" s="58"/>
      <c r="GN513" s="58"/>
      <c r="GO513" s="58"/>
      <c r="GP513" s="58"/>
      <c r="GQ513" s="58"/>
      <c r="GR513" s="58"/>
      <c r="GS513" s="58"/>
      <c r="GT513" s="58"/>
      <c r="GU513" s="58"/>
      <c r="GV513" s="58"/>
      <c r="GW513" s="58"/>
      <c r="GX513" s="58"/>
      <c r="GY513" s="58"/>
      <c r="GZ513" s="58"/>
      <c r="HA513" s="58"/>
      <c r="HB513" s="58"/>
      <c r="HC513" s="58"/>
      <c r="HD513" s="58"/>
      <c r="HE513" s="58"/>
      <c r="HF513" s="58"/>
      <c r="HG513" s="58"/>
      <c r="HH513" s="58"/>
      <c r="HI513" s="58"/>
      <c r="HJ513" s="58"/>
      <c r="HK513" s="58"/>
      <c r="HL513" s="58"/>
      <c r="HM513" s="58"/>
      <c r="HN513" s="58"/>
      <c r="HO513" s="58"/>
      <c r="HP513" s="58"/>
      <c r="HQ513" s="58"/>
      <c r="HR513" s="58"/>
      <c r="HS513" s="58"/>
      <c r="HT513" s="58"/>
      <c r="HU513" s="58"/>
      <c r="HV513" s="58"/>
      <c r="HW513" s="58"/>
      <c r="HX513" s="58"/>
      <c r="HY513" s="58"/>
      <c r="HZ513" s="58"/>
      <c r="IA513" s="58"/>
      <c r="IB513" s="58"/>
      <c r="IC513" s="58"/>
      <c r="ID513" s="58"/>
      <c r="IE513" s="58"/>
      <c r="IF513" s="58"/>
      <c r="IG513" s="58"/>
      <c r="IH513" s="58"/>
      <c r="II513" s="58"/>
      <c r="IJ513" s="58"/>
      <c r="IK513" s="58"/>
      <c r="IL513" s="58"/>
      <c r="IM513" s="58"/>
      <c r="IN513" s="58"/>
      <c r="IO513" s="58"/>
      <c r="IP513" s="58"/>
      <c r="IQ513" s="58"/>
      <c r="IR513" s="58"/>
      <c r="IS513" s="58"/>
      <c r="IT513" s="58"/>
      <c r="IU513" s="58"/>
    </row>
    <row r="514" spans="1:255" s="840" customFormat="1">
      <c r="A514" s="78" t="s">
        <v>489</v>
      </c>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c r="AB514"/>
      <c r="AC514"/>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58"/>
      <c r="DZ514" s="58"/>
      <c r="EA514" s="58"/>
      <c r="EB514" s="58"/>
      <c r="EC514" s="58"/>
      <c r="ED514" s="58"/>
      <c r="EE514" s="58"/>
      <c r="EF514" s="58"/>
      <c r="EG514" s="58"/>
      <c r="EH514" s="58"/>
      <c r="EI514" s="58"/>
      <c r="EJ514" s="58"/>
      <c r="EK514" s="58"/>
      <c r="EL514" s="58"/>
      <c r="EM514" s="58"/>
      <c r="EN514" s="58"/>
      <c r="EO514" s="58"/>
      <c r="EP514" s="58"/>
      <c r="EQ514" s="58"/>
      <c r="ER514" s="58"/>
      <c r="ES514" s="58"/>
      <c r="ET514" s="58"/>
      <c r="EU514" s="58"/>
      <c r="EV514" s="58"/>
      <c r="EW514" s="58"/>
      <c r="EX514" s="58"/>
      <c r="EY514" s="58"/>
      <c r="EZ514" s="58"/>
      <c r="FA514" s="58"/>
      <c r="FB514" s="58"/>
      <c r="FC514" s="58"/>
      <c r="FD514" s="58"/>
      <c r="FE514" s="58"/>
      <c r="FF514" s="58"/>
      <c r="FG514" s="58"/>
      <c r="FH514" s="58"/>
      <c r="FI514" s="58"/>
      <c r="FJ514" s="58"/>
      <c r="FK514" s="58"/>
      <c r="FL514" s="58"/>
      <c r="FM514" s="58"/>
      <c r="FN514" s="58"/>
      <c r="FO514" s="58"/>
      <c r="FP514" s="58"/>
      <c r="FQ514" s="58"/>
      <c r="FR514" s="58"/>
      <c r="FS514" s="58"/>
      <c r="FT514" s="58"/>
      <c r="FU514" s="58"/>
      <c r="FV514" s="58"/>
      <c r="FW514" s="58"/>
      <c r="FX514" s="58"/>
      <c r="FY514" s="58"/>
      <c r="FZ514" s="58"/>
      <c r="GA514" s="58"/>
      <c r="GB514" s="58"/>
      <c r="GC514" s="58"/>
      <c r="GD514" s="58"/>
      <c r="GE514" s="58"/>
      <c r="GF514" s="58"/>
      <c r="GG514" s="58"/>
      <c r="GH514" s="58"/>
      <c r="GI514" s="58"/>
      <c r="GJ514" s="58"/>
      <c r="GK514" s="58"/>
      <c r="GL514" s="58"/>
      <c r="GM514" s="58"/>
      <c r="GN514" s="58"/>
      <c r="GO514" s="58"/>
      <c r="GP514" s="58"/>
      <c r="GQ514" s="58"/>
      <c r="GR514" s="58"/>
      <c r="GS514" s="58"/>
      <c r="GT514" s="58"/>
      <c r="GU514" s="58"/>
      <c r="GV514" s="58"/>
      <c r="GW514" s="58"/>
      <c r="GX514" s="58"/>
      <c r="GY514" s="58"/>
      <c r="GZ514" s="58"/>
      <c r="HA514" s="58"/>
      <c r="HB514" s="58"/>
      <c r="HC514" s="58"/>
      <c r="HD514" s="58"/>
      <c r="HE514" s="58"/>
      <c r="HF514" s="58"/>
      <c r="HG514" s="58"/>
      <c r="HH514" s="58"/>
      <c r="HI514" s="58"/>
      <c r="HJ514" s="58"/>
      <c r="HK514" s="58"/>
      <c r="HL514" s="58"/>
      <c r="HM514" s="58"/>
      <c r="HN514" s="58"/>
      <c r="HO514" s="58"/>
      <c r="HP514" s="58"/>
      <c r="HQ514" s="58"/>
      <c r="HR514" s="58"/>
      <c r="HS514" s="58"/>
      <c r="HT514" s="58"/>
      <c r="HU514" s="58"/>
      <c r="HV514" s="58"/>
      <c r="HW514" s="58"/>
      <c r="HX514" s="58"/>
      <c r="HY514" s="58"/>
      <c r="HZ514" s="58"/>
      <c r="IA514" s="58"/>
      <c r="IB514" s="58"/>
      <c r="IC514" s="58"/>
      <c r="ID514" s="58"/>
      <c r="IE514" s="58"/>
      <c r="IF514" s="58"/>
      <c r="IG514" s="58"/>
      <c r="IH514" s="58"/>
      <c r="II514" s="58"/>
      <c r="IJ514" s="58"/>
      <c r="IK514" s="58"/>
      <c r="IL514" s="58"/>
      <c r="IM514" s="58"/>
      <c r="IN514" s="58"/>
      <c r="IO514" s="58"/>
      <c r="IP514" s="58"/>
      <c r="IQ514" s="58"/>
      <c r="IR514" s="58"/>
      <c r="IS514" s="58"/>
      <c r="IT514" s="58"/>
      <c r="IU514" s="58"/>
    </row>
    <row r="515" spans="1:255" s="840" customFormat="1">
      <c r="A515" s="78" t="s">
        <v>490</v>
      </c>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c r="AB515"/>
      <c r="AC515"/>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58"/>
      <c r="DZ515" s="58"/>
      <c r="EA515" s="58"/>
      <c r="EB515" s="58"/>
      <c r="EC515" s="58"/>
      <c r="ED515" s="58"/>
      <c r="EE515" s="58"/>
      <c r="EF515" s="58"/>
      <c r="EG515" s="58"/>
      <c r="EH515" s="58"/>
      <c r="EI515" s="58"/>
      <c r="EJ515" s="58"/>
      <c r="EK515" s="58"/>
      <c r="EL515" s="58"/>
      <c r="EM515" s="58"/>
      <c r="EN515" s="58"/>
      <c r="EO515" s="58"/>
      <c r="EP515" s="58"/>
      <c r="EQ515" s="58"/>
      <c r="ER515" s="58"/>
      <c r="ES515" s="58"/>
      <c r="ET515" s="58"/>
      <c r="EU515" s="58"/>
      <c r="EV515" s="58"/>
      <c r="EW515" s="58"/>
      <c r="EX515" s="58"/>
      <c r="EY515" s="58"/>
      <c r="EZ515" s="58"/>
      <c r="FA515" s="58"/>
      <c r="FB515" s="58"/>
      <c r="FC515" s="58"/>
      <c r="FD515" s="58"/>
      <c r="FE515" s="58"/>
      <c r="FF515" s="58"/>
      <c r="FG515" s="58"/>
      <c r="FH515" s="58"/>
      <c r="FI515" s="58"/>
      <c r="FJ515" s="58"/>
      <c r="FK515" s="58"/>
      <c r="FL515" s="58"/>
      <c r="FM515" s="58"/>
      <c r="FN515" s="58"/>
      <c r="FO515" s="58"/>
      <c r="FP515" s="58"/>
      <c r="FQ515" s="58"/>
      <c r="FR515" s="58"/>
      <c r="FS515" s="58"/>
      <c r="FT515" s="58"/>
      <c r="FU515" s="58"/>
      <c r="FV515" s="58"/>
      <c r="FW515" s="58"/>
      <c r="FX515" s="58"/>
      <c r="FY515" s="58"/>
      <c r="FZ515" s="58"/>
      <c r="GA515" s="58"/>
      <c r="GB515" s="58"/>
      <c r="GC515" s="58"/>
      <c r="GD515" s="58"/>
      <c r="GE515" s="58"/>
      <c r="GF515" s="58"/>
      <c r="GG515" s="58"/>
      <c r="GH515" s="58"/>
      <c r="GI515" s="58"/>
      <c r="GJ515" s="58"/>
      <c r="GK515" s="58"/>
      <c r="GL515" s="58"/>
      <c r="GM515" s="58"/>
      <c r="GN515" s="58"/>
      <c r="GO515" s="58"/>
      <c r="GP515" s="58"/>
      <c r="GQ515" s="58"/>
      <c r="GR515" s="58"/>
      <c r="GS515" s="58"/>
      <c r="GT515" s="58"/>
      <c r="GU515" s="58"/>
      <c r="GV515" s="58"/>
      <c r="GW515" s="58"/>
      <c r="GX515" s="58"/>
      <c r="GY515" s="58"/>
      <c r="GZ515" s="58"/>
      <c r="HA515" s="58"/>
      <c r="HB515" s="58"/>
      <c r="HC515" s="58"/>
      <c r="HD515" s="58"/>
      <c r="HE515" s="58"/>
      <c r="HF515" s="58"/>
      <c r="HG515" s="58"/>
      <c r="HH515" s="58"/>
      <c r="HI515" s="58"/>
      <c r="HJ515" s="58"/>
      <c r="HK515" s="58"/>
      <c r="HL515" s="58"/>
      <c r="HM515" s="58"/>
      <c r="HN515" s="58"/>
      <c r="HO515" s="58"/>
      <c r="HP515" s="58"/>
      <c r="HQ515" s="58"/>
      <c r="HR515" s="58"/>
      <c r="HS515" s="58"/>
      <c r="HT515" s="58"/>
      <c r="HU515" s="58"/>
      <c r="HV515" s="58"/>
      <c r="HW515" s="58"/>
      <c r="HX515" s="58"/>
      <c r="HY515" s="58"/>
      <c r="HZ515" s="58"/>
      <c r="IA515" s="58"/>
      <c r="IB515" s="58"/>
      <c r="IC515" s="58"/>
      <c r="ID515" s="58"/>
      <c r="IE515" s="58"/>
      <c r="IF515" s="58"/>
      <c r="IG515" s="58"/>
      <c r="IH515" s="58"/>
      <c r="II515" s="58"/>
      <c r="IJ515" s="58"/>
      <c r="IK515" s="58"/>
      <c r="IL515" s="58"/>
      <c r="IM515" s="58"/>
      <c r="IN515" s="58"/>
      <c r="IO515" s="58"/>
      <c r="IP515" s="58"/>
      <c r="IQ515" s="58"/>
      <c r="IR515" s="58"/>
      <c r="IS515" s="58"/>
      <c r="IT515" s="58"/>
      <c r="IU515" s="58"/>
    </row>
    <row r="516" spans="1:255" s="840" customFormat="1">
      <c r="A516" s="78" t="s">
        <v>491</v>
      </c>
      <c r="B516" s="58">
        <v>0.14000000000000001</v>
      </c>
      <c r="C516" s="58">
        <v>7.8E-2</v>
      </c>
      <c r="D516" s="58">
        <v>0.04</v>
      </c>
      <c r="E516" s="58">
        <v>3.1E-2</v>
      </c>
      <c r="F516" s="58">
        <v>0.05</v>
      </c>
      <c r="G516" s="58">
        <v>0.20399999999999999</v>
      </c>
      <c r="H516" s="58">
        <v>0.19</v>
      </c>
      <c r="I516" s="58">
        <v>0.158</v>
      </c>
      <c r="J516" s="58">
        <v>0.17699999999999999</v>
      </c>
      <c r="K516" s="58">
        <v>0.14899999999999999</v>
      </c>
      <c r="L516" s="58">
        <v>0.14000000000000001</v>
      </c>
      <c r="M516" s="58">
        <v>0.126</v>
      </c>
      <c r="N516" s="58">
        <v>0.151</v>
      </c>
      <c r="O516" s="58">
        <v>0.14199999999999999</v>
      </c>
      <c r="P516" s="58">
        <v>0.109</v>
      </c>
      <c r="Q516" s="58">
        <v>0.13700000000000001</v>
      </c>
      <c r="R516" s="58">
        <v>0.114</v>
      </c>
      <c r="S516" s="58">
        <v>0.13</v>
      </c>
      <c r="T516" s="58">
        <v>0.12</v>
      </c>
      <c r="U516" s="58">
        <v>0.13300000000000001</v>
      </c>
      <c r="V516" s="58">
        <v>0.12</v>
      </c>
      <c r="W516" s="58">
        <v>0.113</v>
      </c>
      <c r="X516" s="58">
        <v>0.11700000000000001</v>
      </c>
      <c r="Y516" s="58">
        <v>0.16400000000000001</v>
      </c>
      <c r="Z516" s="58">
        <v>0.19</v>
      </c>
      <c r="AA516" s="949">
        <v>0.191</v>
      </c>
      <c r="AB516" s="949">
        <v>0.17100000000000001</v>
      </c>
      <c r="AC516" s="949">
        <v>0.15</v>
      </c>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58"/>
      <c r="DS516" s="58"/>
      <c r="DT516" s="58"/>
      <c r="DU516" s="58"/>
      <c r="DV516" s="58"/>
      <c r="DW516" s="58"/>
      <c r="DX516" s="58"/>
      <c r="DY516" s="58"/>
      <c r="DZ516" s="58"/>
      <c r="EA516" s="58"/>
      <c r="EB516" s="58"/>
      <c r="EC516" s="58"/>
      <c r="ED516" s="58"/>
      <c r="EE516" s="58"/>
      <c r="EF516" s="58"/>
      <c r="EG516" s="58"/>
      <c r="EH516" s="58"/>
      <c r="EI516" s="58"/>
      <c r="EJ516" s="58"/>
      <c r="EK516" s="58"/>
      <c r="EL516" s="58"/>
      <c r="EM516" s="58"/>
      <c r="EN516" s="58"/>
      <c r="EO516" s="58"/>
      <c r="EP516" s="58"/>
      <c r="EQ516" s="58"/>
      <c r="ER516" s="58"/>
      <c r="ES516" s="58"/>
      <c r="ET516" s="58"/>
      <c r="EU516" s="58"/>
      <c r="EV516" s="58"/>
      <c r="EW516" s="58"/>
      <c r="EX516" s="58"/>
      <c r="EY516" s="58"/>
      <c r="EZ516" s="58"/>
      <c r="FA516" s="58"/>
      <c r="FB516" s="58"/>
      <c r="FC516" s="58"/>
      <c r="FD516" s="58"/>
      <c r="FE516" s="58"/>
      <c r="FF516" s="58"/>
      <c r="FG516" s="58"/>
      <c r="FH516" s="58"/>
      <c r="FI516" s="58"/>
      <c r="FJ516" s="58"/>
      <c r="FK516" s="58"/>
      <c r="FL516" s="58"/>
      <c r="FM516" s="58"/>
      <c r="FN516" s="58"/>
      <c r="FO516" s="58"/>
      <c r="FP516" s="58"/>
      <c r="FQ516" s="58"/>
      <c r="FR516" s="58"/>
      <c r="FS516" s="58"/>
      <c r="FT516" s="58"/>
      <c r="FU516" s="58"/>
      <c r="FV516" s="58"/>
      <c r="FW516" s="58"/>
      <c r="FX516" s="58"/>
      <c r="FY516" s="58"/>
      <c r="FZ516" s="58"/>
      <c r="GA516" s="58"/>
      <c r="GB516" s="58"/>
      <c r="GC516" s="58"/>
      <c r="GD516" s="58"/>
      <c r="GE516" s="58"/>
      <c r="GF516" s="58"/>
      <c r="GG516" s="58"/>
      <c r="GH516" s="58"/>
      <c r="GI516" s="58"/>
      <c r="GJ516" s="58"/>
      <c r="GK516" s="58"/>
      <c r="GL516" s="58"/>
      <c r="GM516" s="58"/>
      <c r="GN516" s="58"/>
      <c r="GO516" s="58"/>
      <c r="GP516" s="58"/>
      <c r="GQ516" s="58"/>
      <c r="GR516" s="58"/>
      <c r="GS516" s="58"/>
      <c r="GT516" s="58"/>
      <c r="GU516" s="58"/>
      <c r="GV516" s="58"/>
      <c r="GW516" s="58"/>
      <c r="GX516" s="58"/>
      <c r="GY516" s="58"/>
      <c r="GZ516" s="58"/>
      <c r="HA516" s="58"/>
      <c r="HB516" s="58"/>
      <c r="HC516" s="58"/>
      <c r="HD516" s="58"/>
      <c r="HE516" s="58"/>
      <c r="HF516" s="58"/>
      <c r="HG516" s="58"/>
      <c r="HH516" s="58"/>
      <c r="HI516" s="58"/>
      <c r="HJ516" s="58"/>
      <c r="HK516" s="58"/>
      <c r="HL516" s="58"/>
      <c r="HM516" s="58"/>
      <c r="HN516" s="58"/>
      <c r="HO516" s="58"/>
      <c r="HP516" s="58"/>
      <c r="HQ516" s="58"/>
      <c r="HR516" s="58"/>
      <c r="HS516" s="58"/>
      <c r="HT516" s="58"/>
      <c r="HU516" s="58"/>
      <c r="HV516" s="58"/>
      <c r="HW516" s="58"/>
      <c r="HX516" s="58"/>
      <c r="HY516" s="58"/>
      <c r="HZ516" s="58"/>
      <c r="IA516" s="58"/>
      <c r="IB516" s="58"/>
      <c r="IC516" s="58"/>
      <c r="ID516" s="58"/>
      <c r="IE516" s="58"/>
      <c r="IF516" s="58"/>
      <c r="IG516" s="58"/>
      <c r="IH516" s="58"/>
      <c r="II516" s="58"/>
      <c r="IJ516" s="58"/>
      <c r="IK516" s="58"/>
      <c r="IL516" s="58"/>
      <c r="IM516" s="58"/>
      <c r="IN516" s="58"/>
      <c r="IO516" s="58"/>
      <c r="IP516" s="58"/>
      <c r="IQ516" s="58"/>
      <c r="IR516" s="58"/>
      <c r="IS516" s="58"/>
      <c r="IT516" s="58"/>
      <c r="IU516" s="58"/>
    </row>
    <row r="517" spans="1:255" s="840" customFormat="1">
      <c r="A517" s="78" t="s">
        <v>492</v>
      </c>
      <c r="B517" s="58">
        <v>4.0000000000000001E-3</v>
      </c>
      <c r="C517" s="58">
        <v>3.0000000000000001E-3</v>
      </c>
      <c r="D517" s="58">
        <v>3.0000000000000001E-3</v>
      </c>
      <c r="E517" s="58">
        <v>3.0000000000000001E-3</v>
      </c>
      <c r="F517" s="58">
        <v>3.0000000000000001E-3</v>
      </c>
      <c r="G517" s="58">
        <v>6.0000000000000001E-3</v>
      </c>
      <c r="H517" s="58">
        <v>6.0000000000000001E-3</v>
      </c>
      <c r="I517" s="58">
        <v>6.0000000000000001E-3</v>
      </c>
      <c r="J517" s="58">
        <v>6.0000000000000001E-3</v>
      </c>
      <c r="K517" s="58">
        <v>6.0000000000000001E-3</v>
      </c>
      <c r="L517" s="58">
        <v>6.0000000000000001E-3</v>
      </c>
      <c r="M517" s="58">
        <v>6.0000000000000001E-3</v>
      </c>
      <c r="N517" s="58">
        <v>7.0000000000000001E-3</v>
      </c>
      <c r="O517" s="58">
        <v>7.0000000000000001E-3</v>
      </c>
      <c r="P517" s="58">
        <v>7.0000000000000001E-3</v>
      </c>
      <c r="Q517" s="58">
        <v>2.5999999999999999E-2</v>
      </c>
      <c r="R517" s="58">
        <v>8.0000000000000002E-3</v>
      </c>
      <c r="S517" s="58">
        <v>1.4E-2</v>
      </c>
      <c r="T517" s="58">
        <v>7.0000000000000001E-3</v>
      </c>
      <c r="U517" s="58">
        <v>1.2999999999999999E-2</v>
      </c>
      <c r="V517" s="58">
        <v>0.01</v>
      </c>
      <c r="W517" s="58">
        <v>4.0000000000000001E-3</v>
      </c>
      <c r="X517" s="58">
        <v>3.0000000000000001E-3</v>
      </c>
      <c r="Y517" s="58">
        <v>1E-3</v>
      </c>
      <c r="Z517" s="58">
        <v>1E-3</v>
      </c>
      <c r="AA517" s="949">
        <v>1.0999999999999999E-2</v>
      </c>
      <c r="AB517" s="949">
        <v>1.6E-2</v>
      </c>
      <c r="AC517" s="949">
        <v>1.7999999999999999E-2</v>
      </c>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58"/>
      <c r="CS517" s="58"/>
      <c r="CT517" s="58"/>
      <c r="CU517" s="58"/>
      <c r="CV517" s="58"/>
      <c r="CW517" s="58"/>
      <c r="CX517" s="58"/>
      <c r="CY517" s="58"/>
      <c r="CZ517" s="58"/>
      <c r="DA517" s="58"/>
      <c r="DB517" s="58"/>
      <c r="DC517" s="58"/>
      <c r="DD517" s="58"/>
      <c r="DE517" s="58"/>
      <c r="DF517" s="58"/>
      <c r="DG517" s="58"/>
      <c r="DH517" s="58"/>
      <c r="DI517" s="58"/>
      <c r="DJ517" s="58"/>
      <c r="DK517" s="58"/>
      <c r="DL517" s="58"/>
      <c r="DM517" s="58"/>
      <c r="DN517" s="58"/>
      <c r="DO517" s="58"/>
      <c r="DP517" s="58"/>
      <c r="DQ517" s="58"/>
      <c r="DR517" s="58"/>
      <c r="DS517" s="58"/>
      <c r="DT517" s="58"/>
      <c r="DU517" s="58"/>
      <c r="DV517" s="58"/>
      <c r="DW517" s="58"/>
      <c r="DX517" s="58"/>
      <c r="DY517" s="58"/>
      <c r="DZ517" s="58"/>
      <c r="EA517" s="58"/>
      <c r="EB517" s="58"/>
      <c r="EC517" s="58"/>
      <c r="ED517" s="58"/>
      <c r="EE517" s="58"/>
      <c r="EF517" s="58"/>
      <c r="EG517" s="58"/>
      <c r="EH517" s="58"/>
      <c r="EI517" s="58"/>
      <c r="EJ517" s="58"/>
      <c r="EK517" s="58"/>
      <c r="EL517" s="58"/>
      <c r="EM517" s="58"/>
      <c r="EN517" s="58"/>
      <c r="EO517" s="58"/>
      <c r="EP517" s="58"/>
      <c r="EQ517" s="58"/>
      <c r="ER517" s="58"/>
      <c r="ES517" s="58"/>
      <c r="ET517" s="58"/>
      <c r="EU517" s="58"/>
      <c r="EV517" s="58"/>
      <c r="EW517" s="58"/>
      <c r="EX517" s="58"/>
      <c r="EY517" s="58"/>
      <c r="EZ517" s="58"/>
      <c r="FA517" s="58"/>
      <c r="FB517" s="58"/>
      <c r="FC517" s="58"/>
      <c r="FD517" s="58"/>
      <c r="FE517" s="58"/>
      <c r="FF517" s="58"/>
      <c r="FG517" s="58"/>
      <c r="FH517" s="58"/>
      <c r="FI517" s="58"/>
      <c r="FJ517" s="58"/>
      <c r="FK517" s="58"/>
      <c r="FL517" s="58"/>
      <c r="FM517" s="58"/>
      <c r="FN517" s="58"/>
      <c r="FO517" s="58"/>
      <c r="FP517" s="58"/>
      <c r="FQ517" s="58"/>
      <c r="FR517" s="58"/>
      <c r="FS517" s="58"/>
      <c r="FT517" s="58"/>
      <c r="FU517" s="58"/>
      <c r="FV517" s="58"/>
      <c r="FW517" s="58"/>
      <c r="FX517" s="58"/>
      <c r="FY517" s="58"/>
      <c r="FZ517" s="58"/>
      <c r="GA517" s="58"/>
      <c r="GB517" s="58"/>
      <c r="GC517" s="58"/>
      <c r="GD517" s="58"/>
      <c r="GE517" s="58"/>
      <c r="GF517" s="58"/>
      <c r="GG517" s="58"/>
      <c r="GH517" s="58"/>
      <c r="GI517" s="58"/>
      <c r="GJ517" s="58"/>
      <c r="GK517" s="58"/>
      <c r="GL517" s="58"/>
      <c r="GM517" s="58"/>
      <c r="GN517" s="58"/>
      <c r="GO517" s="58"/>
      <c r="GP517" s="58"/>
      <c r="GQ517" s="58"/>
      <c r="GR517" s="58"/>
      <c r="GS517" s="58"/>
      <c r="GT517" s="58"/>
      <c r="GU517" s="58"/>
      <c r="GV517" s="58"/>
      <c r="GW517" s="58"/>
      <c r="GX517" s="58"/>
      <c r="GY517" s="58"/>
      <c r="GZ517" s="58"/>
      <c r="HA517" s="58"/>
      <c r="HB517" s="58"/>
      <c r="HC517" s="58"/>
      <c r="HD517" s="58"/>
      <c r="HE517" s="58"/>
      <c r="HF517" s="58"/>
      <c r="HG517" s="58"/>
      <c r="HH517" s="58"/>
      <c r="HI517" s="58"/>
      <c r="HJ517" s="58"/>
      <c r="HK517" s="58"/>
      <c r="HL517" s="58"/>
      <c r="HM517" s="58"/>
      <c r="HN517" s="58"/>
      <c r="HO517" s="58"/>
      <c r="HP517" s="58"/>
      <c r="HQ517" s="58"/>
      <c r="HR517" s="58"/>
      <c r="HS517" s="58"/>
      <c r="HT517" s="58"/>
      <c r="HU517" s="58"/>
      <c r="HV517" s="58"/>
      <c r="HW517" s="58"/>
      <c r="HX517" s="58"/>
      <c r="HY517" s="58"/>
      <c r="HZ517" s="58"/>
      <c r="IA517" s="58"/>
      <c r="IB517" s="58"/>
      <c r="IC517" s="58"/>
      <c r="ID517" s="58"/>
      <c r="IE517" s="58"/>
      <c r="IF517" s="58"/>
      <c r="IG517" s="58"/>
      <c r="IH517" s="58"/>
      <c r="II517" s="58"/>
      <c r="IJ517" s="58"/>
      <c r="IK517" s="58"/>
      <c r="IL517" s="58"/>
      <c r="IM517" s="58"/>
      <c r="IN517" s="58"/>
      <c r="IO517" s="58"/>
      <c r="IP517" s="58"/>
      <c r="IQ517" s="58"/>
      <c r="IR517" s="58"/>
      <c r="IS517" s="58"/>
      <c r="IT517" s="58"/>
      <c r="IU517" s="58"/>
    </row>
    <row r="518" spans="1:255" s="840" customFormat="1">
      <c r="A518" s="78" t="s">
        <v>493</v>
      </c>
      <c r="B518" s="58">
        <v>1E-3</v>
      </c>
      <c r="C518" s="58">
        <v>1E-3</v>
      </c>
      <c r="D518" s="58">
        <v>1E-3</v>
      </c>
      <c r="E518" s="58">
        <v>1E-3</v>
      </c>
      <c r="F518" s="58">
        <v>1E-3</v>
      </c>
      <c r="G518" s="58">
        <v>1E-3</v>
      </c>
      <c r="H518" s="58">
        <v>1E-3</v>
      </c>
      <c r="I518" s="58">
        <v>1E-3</v>
      </c>
      <c r="J518" s="58">
        <v>2E-3</v>
      </c>
      <c r="K518" s="58">
        <v>2E-3</v>
      </c>
      <c r="L518" s="58">
        <v>2E-3</v>
      </c>
      <c r="M518" s="58">
        <v>2E-3</v>
      </c>
      <c r="N518" s="58">
        <v>2E-3</v>
      </c>
      <c r="O518" s="58">
        <v>2E-3</v>
      </c>
      <c r="P518" s="58">
        <v>2E-3</v>
      </c>
      <c r="Q518" s="58">
        <v>3.0000000000000001E-3</v>
      </c>
      <c r="R518" s="58">
        <v>6.0000000000000001E-3</v>
      </c>
      <c r="S518" s="58">
        <v>7.0000000000000001E-3</v>
      </c>
      <c r="T518" s="58">
        <v>3.0000000000000001E-3</v>
      </c>
      <c r="U518" s="58">
        <v>3.0000000000000001E-3</v>
      </c>
      <c r="V518" s="58">
        <v>4.0000000000000001E-3</v>
      </c>
      <c r="W518" s="58">
        <v>5.0000000000000001E-3</v>
      </c>
      <c r="X518" s="58">
        <v>5.0000000000000001E-3</v>
      </c>
      <c r="Y518" s="58">
        <v>1E-3</v>
      </c>
      <c r="Z518" s="58">
        <v>1E-3</v>
      </c>
      <c r="AA518" s="949">
        <v>1E-3</v>
      </c>
      <c r="AB518" s="949">
        <v>1E-3</v>
      </c>
      <c r="AC518" s="949">
        <v>1E-3</v>
      </c>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c r="CS518" s="58"/>
      <c r="CT518" s="58"/>
      <c r="CU518" s="58"/>
      <c r="CV518" s="58"/>
      <c r="CW518" s="58"/>
      <c r="CX518" s="58"/>
      <c r="CY518" s="58"/>
      <c r="CZ518" s="58"/>
      <c r="DA518" s="58"/>
      <c r="DB518" s="58"/>
      <c r="DC518" s="58"/>
      <c r="DD518" s="58"/>
      <c r="DE518" s="58"/>
      <c r="DF518" s="58"/>
      <c r="DG518" s="58"/>
      <c r="DH518" s="58"/>
      <c r="DI518" s="58"/>
      <c r="DJ518" s="58"/>
      <c r="DK518" s="58"/>
      <c r="DL518" s="58"/>
      <c r="DM518" s="58"/>
      <c r="DN518" s="58"/>
      <c r="DO518" s="58"/>
      <c r="DP518" s="58"/>
      <c r="DQ518" s="58"/>
      <c r="DR518" s="58"/>
      <c r="DS518" s="58"/>
      <c r="DT518" s="58"/>
      <c r="DU518" s="58"/>
      <c r="DV518" s="58"/>
      <c r="DW518" s="58"/>
      <c r="DX518" s="58"/>
      <c r="DY518" s="58"/>
      <c r="DZ518" s="58"/>
      <c r="EA518" s="58"/>
      <c r="EB518" s="58"/>
      <c r="EC518" s="58"/>
      <c r="ED518" s="58"/>
      <c r="EE518" s="58"/>
      <c r="EF518" s="58"/>
      <c r="EG518" s="58"/>
      <c r="EH518" s="58"/>
      <c r="EI518" s="58"/>
      <c r="EJ518" s="58"/>
      <c r="EK518" s="58"/>
      <c r="EL518" s="58"/>
      <c r="EM518" s="58"/>
      <c r="EN518" s="58"/>
      <c r="EO518" s="58"/>
      <c r="EP518" s="58"/>
      <c r="EQ518" s="58"/>
      <c r="ER518" s="58"/>
      <c r="ES518" s="58"/>
      <c r="ET518" s="58"/>
      <c r="EU518" s="58"/>
      <c r="EV518" s="58"/>
      <c r="EW518" s="58"/>
      <c r="EX518" s="58"/>
      <c r="EY518" s="58"/>
      <c r="EZ518" s="58"/>
      <c r="FA518" s="58"/>
      <c r="FB518" s="58"/>
      <c r="FC518" s="58"/>
      <c r="FD518" s="58"/>
      <c r="FE518" s="58"/>
      <c r="FF518" s="58"/>
      <c r="FG518" s="58"/>
      <c r="FH518" s="58"/>
      <c r="FI518" s="58"/>
      <c r="FJ518" s="58"/>
      <c r="FK518" s="58"/>
      <c r="FL518" s="58"/>
      <c r="FM518" s="58"/>
      <c r="FN518" s="58"/>
      <c r="FO518" s="58"/>
      <c r="FP518" s="58"/>
      <c r="FQ518" s="58"/>
      <c r="FR518" s="58"/>
      <c r="FS518" s="58"/>
      <c r="FT518" s="58"/>
      <c r="FU518" s="58"/>
      <c r="FV518" s="58"/>
      <c r="FW518" s="58"/>
      <c r="FX518" s="58"/>
      <c r="FY518" s="58"/>
      <c r="FZ518" s="58"/>
      <c r="GA518" s="58"/>
      <c r="GB518" s="58"/>
      <c r="GC518" s="58"/>
      <c r="GD518" s="58"/>
      <c r="GE518" s="58"/>
      <c r="GF518" s="58"/>
      <c r="GG518" s="58"/>
      <c r="GH518" s="58"/>
      <c r="GI518" s="58"/>
      <c r="GJ518" s="58"/>
      <c r="GK518" s="58"/>
      <c r="GL518" s="58"/>
      <c r="GM518" s="58"/>
      <c r="GN518" s="58"/>
      <c r="GO518" s="58"/>
      <c r="GP518" s="58"/>
      <c r="GQ518" s="58"/>
      <c r="GR518" s="58"/>
      <c r="GS518" s="58"/>
      <c r="GT518" s="58"/>
      <c r="GU518" s="58"/>
      <c r="GV518" s="58"/>
      <c r="GW518" s="58"/>
      <c r="GX518" s="58"/>
      <c r="GY518" s="58"/>
      <c r="GZ518" s="58"/>
      <c r="HA518" s="58"/>
      <c r="HB518" s="58"/>
      <c r="HC518" s="58"/>
      <c r="HD518" s="58"/>
      <c r="HE518" s="58"/>
      <c r="HF518" s="58"/>
      <c r="HG518" s="58"/>
      <c r="HH518" s="58"/>
      <c r="HI518" s="58"/>
      <c r="HJ518" s="58"/>
      <c r="HK518" s="58"/>
      <c r="HL518" s="58"/>
      <c r="HM518" s="58"/>
      <c r="HN518" s="58"/>
      <c r="HO518" s="58"/>
      <c r="HP518" s="58"/>
      <c r="HQ518" s="58"/>
      <c r="HR518" s="58"/>
      <c r="HS518" s="58"/>
      <c r="HT518" s="58"/>
      <c r="HU518" s="58"/>
      <c r="HV518" s="58"/>
      <c r="HW518" s="58"/>
      <c r="HX518" s="58"/>
      <c r="HY518" s="58"/>
      <c r="HZ518" s="58"/>
      <c r="IA518" s="58"/>
      <c r="IB518" s="58"/>
      <c r="IC518" s="58"/>
      <c r="ID518" s="58"/>
      <c r="IE518" s="58"/>
      <c r="IF518" s="58"/>
      <c r="IG518" s="58"/>
      <c r="IH518" s="58"/>
      <c r="II518" s="58"/>
      <c r="IJ518" s="58"/>
      <c r="IK518" s="58"/>
      <c r="IL518" s="58"/>
      <c r="IM518" s="58"/>
      <c r="IN518" s="58"/>
      <c r="IO518" s="58"/>
      <c r="IP518" s="58"/>
      <c r="IQ518" s="58"/>
      <c r="IR518" s="58"/>
      <c r="IS518" s="58"/>
      <c r="IT518" s="58"/>
      <c r="IU518" s="58"/>
    </row>
    <row r="519" spans="1:255" s="840" customFormat="1">
      <c r="A519" s="78" t="s">
        <v>494</v>
      </c>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c r="AB519"/>
      <c r="AC519"/>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58"/>
      <c r="DQ519" s="58"/>
      <c r="DR519" s="58"/>
      <c r="DS519" s="58"/>
      <c r="DT519" s="58"/>
      <c r="DU519" s="58"/>
      <c r="DV519" s="58"/>
      <c r="DW519" s="58"/>
      <c r="DX519" s="58"/>
      <c r="DY519" s="58"/>
      <c r="DZ519" s="58"/>
      <c r="EA519" s="58"/>
      <c r="EB519" s="58"/>
      <c r="EC519" s="58"/>
      <c r="ED519" s="58"/>
      <c r="EE519" s="58"/>
      <c r="EF519" s="58"/>
      <c r="EG519" s="58"/>
      <c r="EH519" s="58"/>
      <c r="EI519" s="58"/>
      <c r="EJ519" s="58"/>
      <c r="EK519" s="58"/>
      <c r="EL519" s="58"/>
      <c r="EM519" s="58"/>
      <c r="EN519" s="58"/>
      <c r="EO519" s="58"/>
      <c r="EP519" s="58"/>
      <c r="EQ519" s="58"/>
      <c r="ER519" s="58"/>
      <c r="ES519" s="58"/>
      <c r="ET519" s="58"/>
      <c r="EU519" s="58"/>
      <c r="EV519" s="58"/>
      <c r="EW519" s="58"/>
      <c r="EX519" s="58"/>
      <c r="EY519" s="58"/>
      <c r="EZ519" s="58"/>
      <c r="FA519" s="58"/>
      <c r="FB519" s="58"/>
      <c r="FC519" s="58"/>
      <c r="FD519" s="58"/>
      <c r="FE519" s="58"/>
      <c r="FF519" s="58"/>
      <c r="FG519" s="58"/>
      <c r="FH519" s="58"/>
      <c r="FI519" s="58"/>
      <c r="FJ519" s="58"/>
      <c r="FK519" s="58"/>
      <c r="FL519" s="58"/>
      <c r="FM519" s="58"/>
      <c r="FN519" s="58"/>
      <c r="FO519" s="58"/>
      <c r="FP519" s="58"/>
      <c r="FQ519" s="58"/>
      <c r="FR519" s="58"/>
      <c r="FS519" s="58"/>
      <c r="FT519" s="58"/>
      <c r="FU519" s="58"/>
      <c r="FV519" s="58"/>
      <c r="FW519" s="58"/>
      <c r="FX519" s="58"/>
      <c r="FY519" s="58"/>
      <c r="FZ519" s="58"/>
      <c r="GA519" s="58"/>
      <c r="GB519" s="58"/>
      <c r="GC519" s="58"/>
      <c r="GD519" s="58"/>
      <c r="GE519" s="58"/>
      <c r="GF519" s="58"/>
      <c r="GG519" s="58"/>
      <c r="GH519" s="58"/>
      <c r="GI519" s="58"/>
      <c r="GJ519" s="58"/>
      <c r="GK519" s="58"/>
      <c r="GL519" s="58"/>
      <c r="GM519" s="58"/>
      <c r="GN519" s="58"/>
      <c r="GO519" s="58"/>
      <c r="GP519" s="58"/>
      <c r="GQ519" s="58"/>
      <c r="GR519" s="58"/>
      <c r="GS519" s="58"/>
      <c r="GT519" s="58"/>
      <c r="GU519" s="58"/>
      <c r="GV519" s="58"/>
      <c r="GW519" s="58"/>
      <c r="GX519" s="58"/>
      <c r="GY519" s="58"/>
      <c r="GZ519" s="58"/>
      <c r="HA519" s="58"/>
      <c r="HB519" s="58"/>
      <c r="HC519" s="58"/>
      <c r="HD519" s="58"/>
      <c r="HE519" s="58"/>
      <c r="HF519" s="58"/>
      <c r="HG519" s="58"/>
      <c r="HH519" s="58"/>
      <c r="HI519" s="58"/>
      <c r="HJ519" s="58"/>
      <c r="HK519" s="58"/>
      <c r="HL519" s="58"/>
      <c r="HM519" s="58"/>
      <c r="HN519" s="58"/>
      <c r="HO519" s="58"/>
      <c r="HP519" s="58"/>
      <c r="HQ519" s="58"/>
      <c r="HR519" s="58"/>
      <c r="HS519" s="58"/>
      <c r="HT519" s="58"/>
      <c r="HU519" s="58"/>
      <c r="HV519" s="58"/>
      <c r="HW519" s="58"/>
      <c r="HX519" s="58"/>
      <c r="HY519" s="58"/>
      <c r="HZ519" s="58"/>
      <c r="IA519" s="58"/>
      <c r="IB519" s="58"/>
      <c r="IC519" s="58"/>
      <c r="ID519" s="58"/>
      <c r="IE519" s="58"/>
      <c r="IF519" s="58"/>
      <c r="IG519" s="58"/>
      <c r="IH519" s="58"/>
      <c r="II519" s="58"/>
      <c r="IJ519" s="58"/>
      <c r="IK519" s="58"/>
      <c r="IL519" s="58"/>
      <c r="IM519" s="58"/>
      <c r="IN519" s="58"/>
      <c r="IO519" s="58"/>
      <c r="IP519" s="58"/>
      <c r="IQ519" s="58"/>
      <c r="IR519" s="58"/>
      <c r="IS519" s="58"/>
      <c r="IT519" s="58"/>
      <c r="IU519" s="58"/>
    </row>
    <row r="520" spans="1:255" s="840" customFormat="1">
      <c r="A520" s="78" t="s">
        <v>495</v>
      </c>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c r="AB520"/>
      <c r="AC520"/>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58"/>
      <c r="CS520" s="58"/>
      <c r="CT520" s="58"/>
      <c r="CU520" s="58"/>
      <c r="CV520" s="58"/>
      <c r="CW520" s="58"/>
      <c r="CX520" s="58"/>
      <c r="CY520" s="58"/>
      <c r="CZ520" s="58"/>
      <c r="DA520" s="58"/>
      <c r="DB520" s="58"/>
      <c r="DC520" s="58"/>
      <c r="DD520" s="58"/>
      <c r="DE520" s="58"/>
      <c r="DF520" s="58"/>
      <c r="DG520" s="58"/>
      <c r="DH520" s="58"/>
      <c r="DI520" s="58"/>
      <c r="DJ520" s="58"/>
      <c r="DK520" s="58"/>
      <c r="DL520" s="58"/>
      <c r="DM520" s="58"/>
      <c r="DN520" s="58"/>
      <c r="DO520" s="58"/>
      <c r="DP520" s="58"/>
      <c r="DQ520" s="58"/>
      <c r="DR520" s="58"/>
      <c r="DS520" s="58"/>
      <c r="DT520" s="58"/>
      <c r="DU520" s="58"/>
      <c r="DV520" s="58"/>
      <c r="DW520" s="58"/>
      <c r="DX520" s="58"/>
      <c r="DY520" s="58"/>
      <c r="DZ520" s="58"/>
      <c r="EA520" s="58"/>
      <c r="EB520" s="58"/>
      <c r="EC520" s="58"/>
      <c r="ED520" s="58"/>
      <c r="EE520" s="58"/>
      <c r="EF520" s="58"/>
      <c r="EG520" s="58"/>
      <c r="EH520" s="58"/>
      <c r="EI520" s="58"/>
      <c r="EJ520" s="58"/>
      <c r="EK520" s="58"/>
      <c r="EL520" s="58"/>
      <c r="EM520" s="58"/>
      <c r="EN520" s="58"/>
      <c r="EO520" s="58"/>
      <c r="EP520" s="58"/>
      <c r="EQ520" s="58"/>
      <c r="ER520" s="58"/>
      <c r="ES520" s="58"/>
      <c r="ET520" s="58"/>
      <c r="EU520" s="58"/>
      <c r="EV520" s="58"/>
      <c r="EW520" s="58"/>
      <c r="EX520" s="58"/>
      <c r="EY520" s="58"/>
      <c r="EZ520" s="58"/>
      <c r="FA520" s="58"/>
      <c r="FB520" s="58"/>
      <c r="FC520" s="58"/>
      <c r="FD520" s="58"/>
      <c r="FE520" s="58"/>
      <c r="FF520" s="58"/>
      <c r="FG520" s="58"/>
      <c r="FH520" s="58"/>
      <c r="FI520" s="58"/>
      <c r="FJ520" s="58"/>
      <c r="FK520" s="58"/>
      <c r="FL520" s="58"/>
      <c r="FM520" s="58"/>
      <c r="FN520" s="58"/>
      <c r="FO520" s="58"/>
      <c r="FP520" s="58"/>
      <c r="FQ520" s="58"/>
      <c r="FR520" s="58"/>
      <c r="FS520" s="58"/>
      <c r="FT520" s="58"/>
      <c r="FU520" s="58"/>
      <c r="FV520" s="58"/>
      <c r="FW520" s="58"/>
      <c r="FX520" s="58"/>
      <c r="FY520" s="58"/>
      <c r="FZ520" s="58"/>
      <c r="GA520" s="58"/>
      <c r="GB520" s="58"/>
      <c r="GC520" s="58"/>
      <c r="GD520" s="58"/>
      <c r="GE520" s="58"/>
      <c r="GF520" s="58"/>
      <c r="GG520" s="58"/>
      <c r="GH520" s="58"/>
      <c r="GI520" s="58"/>
      <c r="GJ520" s="58"/>
      <c r="GK520" s="58"/>
      <c r="GL520" s="58"/>
      <c r="GM520" s="58"/>
      <c r="GN520" s="58"/>
      <c r="GO520" s="58"/>
      <c r="GP520" s="58"/>
      <c r="GQ520" s="58"/>
      <c r="GR520" s="58"/>
      <c r="GS520" s="58"/>
      <c r="GT520" s="58"/>
      <c r="GU520" s="58"/>
      <c r="GV520" s="58"/>
      <c r="GW520" s="58"/>
      <c r="GX520" s="58"/>
      <c r="GY520" s="58"/>
      <c r="GZ520" s="58"/>
      <c r="HA520" s="58"/>
      <c r="HB520" s="58"/>
      <c r="HC520" s="58"/>
      <c r="HD520" s="58"/>
      <c r="HE520" s="58"/>
      <c r="HF520" s="58"/>
      <c r="HG520" s="58"/>
      <c r="HH520" s="58"/>
      <c r="HI520" s="58"/>
      <c r="HJ520" s="58"/>
      <c r="HK520" s="58"/>
      <c r="HL520" s="58"/>
      <c r="HM520" s="58"/>
      <c r="HN520" s="58"/>
      <c r="HO520" s="58"/>
      <c r="HP520" s="58"/>
      <c r="HQ520" s="58"/>
      <c r="HR520" s="58"/>
      <c r="HS520" s="58"/>
      <c r="HT520" s="58"/>
      <c r="HU520" s="58"/>
      <c r="HV520" s="58"/>
      <c r="HW520" s="58"/>
      <c r="HX520" s="58"/>
      <c r="HY520" s="58"/>
      <c r="HZ520" s="58"/>
      <c r="IA520" s="58"/>
      <c r="IB520" s="58"/>
      <c r="IC520" s="58"/>
      <c r="ID520" s="58"/>
      <c r="IE520" s="58"/>
      <c r="IF520" s="58"/>
      <c r="IG520" s="58"/>
      <c r="IH520" s="58"/>
      <c r="II520" s="58"/>
      <c r="IJ520" s="58"/>
      <c r="IK520" s="58"/>
      <c r="IL520" s="58"/>
      <c r="IM520" s="58"/>
      <c r="IN520" s="58"/>
      <c r="IO520" s="58"/>
      <c r="IP520" s="58"/>
      <c r="IQ520" s="58"/>
      <c r="IR520" s="58"/>
      <c r="IS520" s="58"/>
      <c r="IT520" s="58"/>
      <c r="IU520" s="58"/>
    </row>
    <row r="521" spans="1:255" s="840" customFormat="1">
      <c r="A521" s="78" t="s">
        <v>496</v>
      </c>
      <c r="B521" s="58">
        <v>0.125</v>
      </c>
      <c r="C521" s="58">
        <v>6.5000000000000002E-2</v>
      </c>
      <c r="D521" s="58">
        <v>2.8000000000000001E-2</v>
      </c>
      <c r="E521" s="58">
        <v>0.02</v>
      </c>
      <c r="F521" s="58">
        <v>3.7999999999999999E-2</v>
      </c>
      <c r="G521" s="58">
        <v>0.183</v>
      </c>
      <c r="H521" s="58">
        <v>0.16900000000000001</v>
      </c>
      <c r="I521" s="58">
        <v>0.13800000000000001</v>
      </c>
      <c r="J521" s="58">
        <v>0.155</v>
      </c>
      <c r="K521" s="58">
        <v>0.128</v>
      </c>
      <c r="L521" s="58">
        <v>0.11700000000000001</v>
      </c>
      <c r="M521" s="58">
        <v>0.10199999999999999</v>
      </c>
      <c r="N521" s="58">
        <v>0.125</v>
      </c>
      <c r="O521" s="58">
        <v>0.115</v>
      </c>
      <c r="P521" s="58">
        <v>8.2000000000000003E-2</v>
      </c>
      <c r="Q521" s="58">
        <v>9.0999999999999998E-2</v>
      </c>
      <c r="R521" s="58">
        <v>8.8999999999999996E-2</v>
      </c>
      <c r="S521" s="58">
        <v>0.106</v>
      </c>
      <c r="T521" s="58">
        <v>0.10299999999999999</v>
      </c>
      <c r="U521" s="58">
        <v>0.111</v>
      </c>
      <c r="V521" s="58">
        <v>0.1</v>
      </c>
      <c r="W521" s="58">
        <v>9.6000000000000002E-2</v>
      </c>
      <c r="X521" s="58">
        <v>0.1</v>
      </c>
      <c r="Y521" s="58">
        <v>0.153</v>
      </c>
      <c r="Z521" s="58">
        <v>0.17399999999999999</v>
      </c>
      <c r="AA521" s="949">
        <v>0.152</v>
      </c>
      <c r="AB521" s="949">
        <v>0.14499999999999999</v>
      </c>
      <c r="AC521" s="949">
        <v>0.123</v>
      </c>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58"/>
      <c r="CS521" s="58"/>
      <c r="CT521" s="58"/>
      <c r="CU521" s="58"/>
      <c r="CV521" s="58"/>
      <c r="CW521" s="58"/>
      <c r="CX521" s="58"/>
      <c r="CY521" s="58"/>
      <c r="CZ521" s="58"/>
      <c r="DA521" s="58"/>
      <c r="DB521" s="58"/>
      <c r="DC521" s="58"/>
      <c r="DD521" s="58"/>
      <c r="DE521" s="58"/>
      <c r="DF521" s="58"/>
      <c r="DG521" s="58"/>
      <c r="DH521" s="58"/>
      <c r="DI521" s="58"/>
      <c r="DJ521" s="58"/>
      <c r="DK521" s="58"/>
      <c r="DL521" s="58"/>
      <c r="DM521" s="58"/>
      <c r="DN521" s="58"/>
      <c r="DO521" s="58"/>
      <c r="DP521" s="58"/>
      <c r="DQ521" s="58"/>
      <c r="DR521" s="58"/>
      <c r="DS521" s="58"/>
      <c r="DT521" s="58"/>
      <c r="DU521" s="58"/>
      <c r="DV521" s="58"/>
      <c r="DW521" s="58"/>
      <c r="DX521" s="58"/>
      <c r="DY521" s="58"/>
      <c r="DZ521" s="58"/>
      <c r="EA521" s="58"/>
      <c r="EB521" s="58"/>
      <c r="EC521" s="58"/>
      <c r="ED521" s="58"/>
      <c r="EE521" s="58"/>
      <c r="EF521" s="58"/>
      <c r="EG521" s="58"/>
      <c r="EH521" s="58"/>
      <c r="EI521" s="58"/>
      <c r="EJ521" s="58"/>
      <c r="EK521" s="58"/>
      <c r="EL521" s="58"/>
      <c r="EM521" s="58"/>
      <c r="EN521" s="58"/>
      <c r="EO521" s="58"/>
      <c r="EP521" s="58"/>
      <c r="EQ521" s="58"/>
      <c r="ER521" s="58"/>
      <c r="ES521" s="58"/>
      <c r="ET521" s="58"/>
      <c r="EU521" s="58"/>
      <c r="EV521" s="58"/>
      <c r="EW521" s="58"/>
      <c r="EX521" s="58"/>
      <c r="EY521" s="58"/>
      <c r="EZ521" s="58"/>
      <c r="FA521" s="58"/>
      <c r="FB521" s="58"/>
      <c r="FC521" s="58"/>
      <c r="FD521" s="58"/>
      <c r="FE521" s="58"/>
      <c r="FF521" s="58"/>
      <c r="FG521" s="58"/>
      <c r="FH521" s="58"/>
      <c r="FI521" s="58"/>
      <c r="FJ521" s="58"/>
      <c r="FK521" s="58"/>
      <c r="FL521" s="58"/>
      <c r="FM521" s="58"/>
      <c r="FN521" s="58"/>
      <c r="FO521" s="58"/>
      <c r="FP521" s="58"/>
      <c r="FQ521" s="58"/>
      <c r="FR521" s="58"/>
      <c r="FS521" s="58"/>
      <c r="FT521" s="58"/>
      <c r="FU521" s="58"/>
      <c r="FV521" s="58"/>
      <c r="FW521" s="58"/>
      <c r="FX521" s="58"/>
      <c r="FY521" s="58"/>
      <c r="FZ521" s="58"/>
      <c r="GA521" s="58"/>
      <c r="GB521" s="58"/>
      <c r="GC521" s="58"/>
      <c r="GD521" s="58"/>
      <c r="GE521" s="58"/>
      <c r="GF521" s="58"/>
      <c r="GG521" s="58"/>
      <c r="GH521" s="58"/>
      <c r="GI521" s="58"/>
      <c r="GJ521" s="58"/>
      <c r="GK521" s="58"/>
      <c r="GL521" s="58"/>
      <c r="GM521" s="58"/>
      <c r="GN521" s="58"/>
      <c r="GO521" s="58"/>
      <c r="GP521" s="58"/>
      <c r="GQ521" s="58"/>
      <c r="GR521" s="58"/>
      <c r="GS521" s="58"/>
      <c r="GT521" s="58"/>
      <c r="GU521" s="58"/>
      <c r="GV521" s="58"/>
      <c r="GW521" s="58"/>
      <c r="GX521" s="58"/>
      <c r="GY521" s="58"/>
      <c r="GZ521" s="58"/>
      <c r="HA521" s="58"/>
      <c r="HB521" s="58"/>
      <c r="HC521" s="58"/>
      <c r="HD521" s="58"/>
      <c r="HE521" s="58"/>
      <c r="HF521" s="58"/>
      <c r="HG521" s="58"/>
      <c r="HH521" s="58"/>
      <c r="HI521" s="58"/>
      <c r="HJ521" s="58"/>
      <c r="HK521" s="58"/>
      <c r="HL521" s="58"/>
      <c r="HM521" s="58"/>
      <c r="HN521" s="58"/>
      <c r="HO521" s="58"/>
      <c r="HP521" s="58"/>
      <c r="HQ521" s="58"/>
      <c r="HR521" s="58"/>
      <c r="HS521" s="58"/>
      <c r="HT521" s="58"/>
      <c r="HU521" s="58"/>
      <c r="HV521" s="58"/>
      <c r="HW521" s="58"/>
      <c r="HX521" s="58"/>
      <c r="HY521" s="58"/>
      <c r="HZ521" s="58"/>
      <c r="IA521" s="58"/>
      <c r="IB521" s="58"/>
      <c r="IC521" s="58"/>
      <c r="ID521" s="58"/>
      <c r="IE521" s="58"/>
      <c r="IF521" s="58"/>
      <c r="IG521" s="58"/>
      <c r="IH521" s="58"/>
      <c r="II521" s="58"/>
      <c r="IJ521" s="58"/>
      <c r="IK521" s="58"/>
      <c r="IL521" s="58"/>
      <c r="IM521" s="58"/>
      <c r="IN521" s="58"/>
      <c r="IO521" s="58"/>
      <c r="IP521" s="58"/>
      <c r="IQ521" s="58"/>
      <c r="IR521" s="58"/>
      <c r="IS521" s="58"/>
      <c r="IT521" s="58"/>
      <c r="IU521" s="58"/>
    </row>
    <row r="522" spans="1:255" s="840" customFormat="1">
      <c r="A522" s="78" t="s">
        <v>497</v>
      </c>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949">
        <v>0</v>
      </c>
      <c r="AB522" s="949">
        <v>0</v>
      </c>
      <c r="AC522" s="949">
        <v>0</v>
      </c>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58"/>
      <c r="CS522" s="58"/>
      <c r="CT522" s="58"/>
      <c r="CU522" s="58"/>
      <c r="CV522" s="58"/>
      <c r="CW522" s="58"/>
      <c r="CX522" s="58"/>
      <c r="CY522" s="58"/>
      <c r="CZ522" s="58"/>
      <c r="DA522" s="58"/>
      <c r="DB522" s="58"/>
      <c r="DC522" s="58"/>
      <c r="DD522" s="58"/>
      <c r="DE522" s="58"/>
      <c r="DF522" s="58"/>
      <c r="DG522" s="58"/>
      <c r="DH522" s="58"/>
      <c r="DI522" s="58"/>
      <c r="DJ522" s="58"/>
      <c r="DK522" s="58"/>
      <c r="DL522" s="58"/>
      <c r="DM522" s="58"/>
      <c r="DN522" s="58"/>
      <c r="DO522" s="58"/>
      <c r="DP522" s="58"/>
      <c r="DQ522" s="58"/>
      <c r="DR522" s="58"/>
      <c r="DS522" s="58"/>
      <c r="DT522" s="58"/>
      <c r="DU522" s="58"/>
      <c r="DV522" s="58"/>
      <c r="DW522" s="58"/>
      <c r="DX522" s="58"/>
      <c r="DY522" s="58"/>
      <c r="DZ522" s="58"/>
      <c r="EA522" s="58"/>
      <c r="EB522" s="58"/>
      <c r="EC522" s="58"/>
      <c r="ED522" s="58"/>
      <c r="EE522" s="58"/>
      <c r="EF522" s="58"/>
      <c r="EG522" s="58"/>
      <c r="EH522" s="58"/>
      <c r="EI522" s="58"/>
      <c r="EJ522" s="58"/>
      <c r="EK522" s="58"/>
      <c r="EL522" s="58"/>
      <c r="EM522" s="58"/>
      <c r="EN522" s="58"/>
      <c r="EO522" s="58"/>
      <c r="EP522" s="58"/>
      <c r="EQ522" s="58"/>
      <c r="ER522" s="58"/>
      <c r="ES522" s="58"/>
      <c r="ET522" s="58"/>
      <c r="EU522" s="58"/>
      <c r="EV522" s="58"/>
      <c r="EW522" s="58"/>
      <c r="EX522" s="58"/>
      <c r="EY522" s="58"/>
      <c r="EZ522" s="58"/>
      <c r="FA522" s="58"/>
      <c r="FB522" s="58"/>
      <c r="FC522" s="58"/>
      <c r="FD522" s="58"/>
      <c r="FE522" s="58"/>
      <c r="FF522" s="58"/>
      <c r="FG522" s="58"/>
      <c r="FH522" s="58"/>
      <c r="FI522" s="58"/>
      <c r="FJ522" s="58"/>
      <c r="FK522" s="58"/>
      <c r="FL522" s="58"/>
      <c r="FM522" s="58"/>
      <c r="FN522" s="58"/>
      <c r="FO522" s="58"/>
      <c r="FP522" s="58"/>
      <c r="FQ522" s="58"/>
      <c r="FR522" s="58"/>
      <c r="FS522" s="58"/>
      <c r="FT522" s="58"/>
      <c r="FU522" s="58"/>
      <c r="FV522" s="58"/>
      <c r="FW522" s="58"/>
      <c r="FX522" s="58"/>
      <c r="FY522" s="58"/>
      <c r="FZ522" s="58"/>
      <c r="GA522" s="58"/>
      <c r="GB522" s="58"/>
      <c r="GC522" s="58"/>
      <c r="GD522" s="58"/>
      <c r="GE522" s="58"/>
      <c r="GF522" s="58"/>
      <c r="GG522" s="58"/>
      <c r="GH522" s="58"/>
      <c r="GI522" s="58"/>
      <c r="GJ522" s="58"/>
      <c r="GK522" s="58"/>
      <c r="GL522" s="58"/>
      <c r="GM522" s="58"/>
      <c r="GN522" s="58"/>
      <c r="GO522" s="58"/>
      <c r="GP522" s="58"/>
      <c r="GQ522" s="58"/>
      <c r="GR522" s="58"/>
      <c r="GS522" s="58"/>
      <c r="GT522" s="58"/>
      <c r="GU522" s="58"/>
      <c r="GV522" s="58"/>
      <c r="GW522" s="58"/>
      <c r="GX522" s="58"/>
      <c r="GY522" s="58"/>
      <c r="GZ522" s="58"/>
      <c r="HA522" s="58"/>
      <c r="HB522" s="58"/>
      <c r="HC522" s="58"/>
      <c r="HD522" s="58"/>
      <c r="HE522" s="58"/>
      <c r="HF522" s="58"/>
      <c r="HG522" s="58"/>
      <c r="HH522" s="58"/>
      <c r="HI522" s="58"/>
      <c r="HJ522" s="58"/>
      <c r="HK522" s="58"/>
      <c r="HL522" s="58"/>
      <c r="HM522" s="58"/>
      <c r="HN522" s="58"/>
      <c r="HO522" s="58"/>
      <c r="HP522" s="58"/>
      <c r="HQ522" s="58"/>
      <c r="HR522" s="58"/>
      <c r="HS522" s="58"/>
      <c r="HT522" s="58"/>
      <c r="HU522" s="58"/>
      <c r="HV522" s="58"/>
      <c r="HW522" s="58"/>
      <c r="HX522" s="58"/>
      <c r="HY522" s="58"/>
      <c r="HZ522" s="58"/>
      <c r="IA522" s="58"/>
      <c r="IB522" s="58"/>
      <c r="IC522" s="58"/>
      <c r="ID522" s="58"/>
      <c r="IE522" s="58"/>
      <c r="IF522" s="58"/>
      <c r="IG522" s="58"/>
      <c r="IH522" s="58"/>
      <c r="II522" s="58"/>
      <c r="IJ522" s="58"/>
      <c r="IK522" s="58"/>
      <c r="IL522" s="58"/>
      <c r="IM522" s="58"/>
      <c r="IN522" s="58"/>
      <c r="IO522" s="58"/>
      <c r="IP522" s="58"/>
      <c r="IQ522" s="58"/>
      <c r="IR522" s="58"/>
      <c r="IS522" s="58"/>
      <c r="IT522" s="58"/>
      <c r="IU522" s="58"/>
    </row>
    <row r="523" spans="1:255" s="840" customFormat="1">
      <c r="A523" s="78" t="s">
        <v>498</v>
      </c>
      <c r="B523" s="58">
        <v>0.01</v>
      </c>
      <c r="C523" s="58">
        <v>8.9999999999999993E-3</v>
      </c>
      <c r="D523" s="58">
        <v>8.0000000000000002E-3</v>
      </c>
      <c r="E523" s="58">
        <v>7.0000000000000001E-3</v>
      </c>
      <c r="F523" s="58">
        <v>8.0000000000000002E-3</v>
      </c>
      <c r="G523" s="58">
        <v>1.4E-2</v>
      </c>
      <c r="H523" s="58">
        <v>1.4E-2</v>
      </c>
      <c r="I523" s="58">
        <v>1.2999999999999999E-2</v>
      </c>
      <c r="J523" s="58">
        <v>1.4E-2</v>
      </c>
      <c r="K523" s="58">
        <v>1.4E-2</v>
      </c>
      <c r="L523" s="58">
        <v>1.4999999999999999E-2</v>
      </c>
      <c r="M523" s="58">
        <v>1.6E-2</v>
      </c>
      <c r="N523" s="58">
        <v>1.6E-2</v>
      </c>
      <c r="O523" s="58">
        <v>1.7000000000000001E-2</v>
      </c>
      <c r="P523" s="58">
        <v>1.7000000000000001E-2</v>
      </c>
      <c r="Q523" s="58">
        <v>1.6E-2</v>
      </c>
      <c r="R523" s="58">
        <v>1.0999999999999999E-2</v>
      </c>
      <c r="S523" s="58">
        <v>4.0000000000000001E-3</v>
      </c>
      <c r="T523" s="58">
        <v>3.0000000000000001E-3</v>
      </c>
      <c r="U523" s="58">
        <v>2E-3</v>
      </c>
      <c r="V523" s="58">
        <v>4.0000000000000001E-3</v>
      </c>
      <c r="W523" s="58">
        <v>5.0000000000000001E-3</v>
      </c>
      <c r="X523" s="58">
        <v>7.0000000000000001E-3</v>
      </c>
      <c r="Y523" s="58">
        <v>7.0000000000000001E-3</v>
      </c>
      <c r="Z523" s="58">
        <v>1.2999999999999999E-2</v>
      </c>
      <c r="AA523" s="949">
        <v>2.5000000000000001E-2</v>
      </c>
      <c r="AB523" s="949">
        <v>7.0000000000000001E-3</v>
      </c>
      <c r="AC523" s="949">
        <v>7.0000000000000001E-3</v>
      </c>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58"/>
      <c r="CS523" s="58"/>
      <c r="CT523" s="58"/>
      <c r="CU523" s="58"/>
      <c r="CV523" s="58"/>
      <c r="CW523" s="58"/>
      <c r="CX523" s="58"/>
      <c r="CY523" s="58"/>
      <c r="CZ523" s="58"/>
      <c r="DA523" s="58"/>
      <c r="DB523" s="58"/>
      <c r="DC523" s="58"/>
      <c r="DD523" s="58"/>
      <c r="DE523" s="58"/>
      <c r="DF523" s="58"/>
      <c r="DG523" s="58"/>
      <c r="DH523" s="58"/>
      <c r="DI523" s="58"/>
      <c r="DJ523" s="58"/>
      <c r="DK523" s="58"/>
      <c r="DL523" s="58"/>
      <c r="DM523" s="58"/>
      <c r="DN523" s="58"/>
      <c r="DO523" s="58"/>
      <c r="DP523" s="58"/>
      <c r="DQ523" s="58"/>
      <c r="DR523" s="58"/>
      <c r="DS523" s="58"/>
      <c r="DT523" s="58"/>
      <c r="DU523" s="58"/>
      <c r="DV523" s="58"/>
      <c r="DW523" s="58"/>
      <c r="DX523" s="58"/>
      <c r="DY523" s="58"/>
      <c r="DZ523" s="58"/>
      <c r="EA523" s="58"/>
      <c r="EB523" s="58"/>
      <c r="EC523" s="58"/>
      <c r="ED523" s="58"/>
      <c r="EE523" s="58"/>
      <c r="EF523" s="58"/>
      <c r="EG523" s="58"/>
      <c r="EH523" s="58"/>
      <c r="EI523" s="58"/>
      <c r="EJ523" s="58"/>
      <c r="EK523" s="58"/>
      <c r="EL523" s="58"/>
      <c r="EM523" s="58"/>
      <c r="EN523" s="58"/>
      <c r="EO523" s="58"/>
      <c r="EP523" s="58"/>
      <c r="EQ523" s="58"/>
      <c r="ER523" s="58"/>
      <c r="ES523" s="58"/>
      <c r="ET523" s="58"/>
      <c r="EU523" s="58"/>
      <c r="EV523" s="58"/>
      <c r="EW523" s="58"/>
      <c r="EX523" s="58"/>
      <c r="EY523" s="58"/>
      <c r="EZ523" s="58"/>
      <c r="FA523" s="58"/>
      <c r="FB523" s="58"/>
      <c r="FC523" s="58"/>
      <c r="FD523" s="58"/>
      <c r="FE523" s="58"/>
      <c r="FF523" s="58"/>
      <c r="FG523" s="58"/>
      <c r="FH523" s="58"/>
      <c r="FI523" s="58"/>
      <c r="FJ523" s="58"/>
      <c r="FK523" s="58"/>
      <c r="FL523" s="58"/>
      <c r="FM523" s="58"/>
      <c r="FN523" s="58"/>
      <c r="FO523" s="58"/>
      <c r="FP523" s="58"/>
      <c r="FQ523" s="58"/>
      <c r="FR523" s="58"/>
      <c r="FS523" s="58"/>
      <c r="FT523" s="58"/>
      <c r="FU523" s="58"/>
      <c r="FV523" s="58"/>
      <c r="FW523" s="58"/>
      <c r="FX523" s="58"/>
      <c r="FY523" s="58"/>
      <c r="FZ523" s="58"/>
      <c r="GA523" s="58"/>
      <c r="GB523" s="58"/>
      <c r="GC523" s="58"/>
      <c r="GD523" s="58"/>
      <c r="GE523" s="58"/>
      <c r="GF523" s="58"/>
      <c r="GG523" s="58"/>
      <c r="GH523" s="58"/>
      <c r="GI523" s="58"/>
      <c r="GJ523" s="58"/>
      <c r="GK523" s="58"/>
      <c r="GL523" s="58"/>
      <c r="GM523" s="58"/>
      <c r="GN523" s="58"/>
      <c r="GO523" s="58"/>
      <c r="GP523" s="58"/>
      <c r="GQ523" s="58"/>
      <c r="GR523" s="58"/>
      <c r="GS523" s="58"/>
      <c r="GT523" s="58"/>
      <c r="GU523" s="58"/>
      <c r="GV523" s="58"/>
      <c r="GW523" s="58"/>
      <c r="GX523" s="58"/>
      <c r="GY523" s="58"/>
      <c r="GZ523" s="58"/>
      <c r="HA523" s="58"/>
      <c r="HB523" s="58"/>
      <c r="HC523" s="58"/>
      <c r="HD523" s="58"/>
      <c r="HE523" s="58"/>
      <c r="HF523" s="58"/>
      <c r="HG523" s="58"/>
      <c r="HH523" s="58"/>
      <c r="HI523" s="58"/>
      <c r="HJ523" s="58"/>
      <c r="HK523" s="58"/>
      <c r="HL523" s="58"/>
      <c r="HM523" s="58"/>
      <c r="HN523" s="58"/>
      <c r="HO523" s="58"/>
      <c r="HP523" s="58"/>
      <c r="HQ523" s="58"/>
      <c r="HR523" s="58"/>
      <c r="HS523" s="58"/>
      <c r="HT523" s="58"/>
      <c r="HU523" s="58"/>
      <c r="HV523" s="58"/>
      <c r="HW523" s="58"/>
      <c r="HX523" s="58"/>
      <c r="HY523" s="58"/>
      <c r="HZ523" s="58"/>
      <c r="IA523" s="58"/>
      <c r="IB523" s="58"/>
      <c r="IC523" s="58"/>
      <c r="ID523" s="58"/>
      <c r="IE523" s="58"/>
      <c r="IF523" s="58"/>
      <c r="IG523" s="58"/>
      <c r="IH523" s="58"/>
      <c r="II523" s="58"/>
      <c r="IJ523" s="58"/>
      <c r="IK523" s="58"/>
      <c r="IL523" s="58"/>
      <c r="IM523" s="58"/>
      <c r="IN523" s="58"/>
      <c r="IO523" s="58"/>
      <c r="IP523" s="58"/>
      <c r="IQ523" s="58"/>
      <c r="IR523" s="58"/>
      <c r="IS523" s="58"/>
      <c r="IT523" s="58"/>
      <c r="IU523" s="58"/>
    </row>
    <row r="524" spans="1:255" s="840" customFormat="1">
      <c r="A524" s="78" t="s">
        <v>499</v>
      </c>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949">
        <v>1E-3</v>
      </c>
      <c r="AB524" s="949">
        <v>1E-3</v>
      </c>
      <c r="AC524" s="949">
        <v>0</v>
      </c>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58"/>
      <c r="CS524" s="58"/>
      <c r="CT524" s="58"/>
      <c r="CU524" s="58"/>
      <c r="CV524" s="58"/>
      <c r="CW524" s="58"/>
      <c r="CX524" s="58"/>
      <c r="CY524" s="58"/>
      <c r="CZ524" s="58"/>
      <c r="DA524" s="58"/>
      <c r="DB524" s="58"/>
      <c r="DC524" s="58"/>
      <c r="DD524" s="58"/>
      <c r="DE524" s="58"/>
      <c r="DF524" s="58"/>
      <c r="DG524" s="58"/>
      <c r="DH524" s="58"/>
      <c r="DI524" s="58"/>
      <c r="DJ524" s="58"/>
      <c r="DK524" s="58"/>
      <c r="DL524" s="58"/>
      <c r="DM524" s="58"/>
      <c r="DN524" s="58"/>
      <c r="DO524" s="58"/>
      <c r="DP524" s="58"/>
      <c r="DQ524" s="58"/>
      <c r="DR524" s="58"/>
      <c r="DS524" s="58"/>
      <c r="DT524" s="58"/>
      <c r="DU524" s="58"/>
      <c r="DV524" s="58"/>
      <c r="DW524" s="58"/>
      <c r="DX524" s="58"/>
      <c r="DY524" s="58"/>
      <c r="DZ524" s="58"/>
      <c r="EA524" s="58"/>
      <c r="EB524" s="58"/>
      <c r="EC524" s="58"/>
      <c r="ED524" s="58"/>
      <c r="EE524" s="58"/>
      <c r="EF524" s="58"/>
      <c r="EG524" s="58"/>
      <c r="EH524" s="58"/>
      <c r="EI524" s="58"/>
      <c r="EJ524" s="58"/>
      <c r="EK524" s="58"/>
      <c r="EL524" s="58"/>
      <c r="EM524" s="58"/>
      <c r="EN524" s="58"/>
      <c r="EO524" s="58"/>
      <c r="EP524" s="58"/>
      <c r="EQ524" s="58"/>
      <c r="ER524" s="58"/>
      <c r="ES524" s="58"/>
      <c r="ET524" s="58"/>
      <c r="EU524" s="58"/>
      <c r="EV524" s="58"/>
      <c r="EW524" s="58"/>
      <c r="EX524" s="58"/>
      <c r="EY524" s="58"/>
      <c r="EZ524" s="58"/>
      <c r="FA524" s="58"/>
      <c r="FB524" s="58"/>
      <c r="FC524" s="58"/>
      <c r="FD524" s="58"/>
      <c r="FE524" s="58"/>
      <c r="FF524" s="58"/>
      <c r="FG524" s="58"/>
      <c r="FH524" s="58"/>
      <c r="FI524" s="58"/>
      <c r="FJ524" s="58"/>
      <c r="FK524" s="58"/>
      <c r="FL524" s="58"/>
      <c r="FM524" s="58"/>
      <c r="FN524" s="58"/>
      <c r="FO524" s="58"/>
      <c r="FP524" s="58"/>
      <c r="FQ524" s="58"/>
      <c r="FR524" s="58"/>
      <c r="FS524" s="58"/>
      <c r="FT524" s="58"/>
      <c r="FU524" s="58"/>
      <c r="FV524" s="58"/>
      <c r="FW524" s="58"/>
      <c r="FX524" s="58"/>
      <c r="FY524" s="58"/>
      <c r="FZ524" s="58"/>
      <c r="GA524" s="58"/>
      <c r="GB524" s="58"/>
      <c r="GC524" s="58"/>
      <c r="GD524" s="58"/>
      <c r="GE524" s="58"/>
      <c r="GF524" s="58"/>
      <c r="GG524" s="58"/>
      <c r="GH524" s="58"/>
      <c r="GI524" s="58"/>
      <c r="GJ524" s="58"/>
      <c r="GK524" s="58"/>
      <c r="GL524" s="58"/>
      <c r="GM524" s="58"/>
      <c r="GN524" s="58"/>
      <c r="GO524" s="58"/>
      <c r="GP524" s="58"/>
      <c r="GQ524" s="58"/>
      <c r="GR524" s="58"/>
      <c r="GS524" s="58"/>
      <c r="GT524" s="58"/>
      <c r="GU524" s="58"/>
      <c r="GV524" s="58"/>
      <c r="GW524" s="58"/>
      <c r="GX524" s="58"/>
      <c r="GY524" s="58"/>
      <c r="GZ524" s="58"/>
      <c r="HA524" s="58"/>
      <c r="HB524" s="58"/>
      <c r="HC524" s="58"/>
      <c r="HD524" s="58"/>
      <c r="HE524" s="58"/>
      <c r="HF524" s="58"/>
      <c r="HG524" s="58"/>
      <c r="HH524" s="58"/>
      <c r="HI524" s="58"/>
      <c r="HJ524" s="58"/>
      <c r="HK524" s="58"/>
      <c r="HL524" s="58"/>
      <c r="HM524" s="58"/>
      <c r="HN524" s="58"/>
      <c r="HO524" s="58"/>
      <c r="HP524" s="58"/>
      <c r="HQ524" s="58"/>
      <c r="HR524" s="58"/>
      <c r="HS524" s="58"/>
      <c r="HT524" s="58"/>
      <c r="HU524" s="58"/>
      <c r="HV524" s="58"/>
      <c r="HW524" s="58"/>
      <c r="HX524" s="58"/>
      <c r="HY524" s="58"/>
      <c r="HZ524" s="58"/>
      <c r="IA524" s="58"/>
      <c r="IB524" s="58"/>
      <c r="IC524" s="58"/>
      <c r="ID524" s="58"/>
      <c r="IE524" s="58"/>
      <c r="IF524" s="58"/>
      <c r="IG524" s="58"/>
      <c r="IH524" s="58"/>
      <c r="II524" s="58"/>
      <c r="IJ524" s="58"/>
      <c r="IK524" s="58"/>
      <c r="IL524" s="58"/>
      <c r="IM524" s="58"/>
      <c r="IN524" s="58"/>
      <c r="IO524" s="58"/>
      <c r="IP524" s="58"/>
      <c r="IQ524" s="58"/>
      <c r="IR524" s="58"/>
      <c r="IS524" s="58"/>
      <c r="IT524" s="58"/>
      <c r="IU524" s="58"/>
    </row>
    <row r="525" spans="1:255" s="840" customFormat="1">
      <c r="A525" s="78" t="s">
        <v>500</v>
      </c>
      <c r="B525" s="58"/>
      <c r="C525" s="58"/>
      <c r="D525" s="58"/>
      <c r="E525" s="58"/>
      <c r="F525" s="58"/>
      <c r="G525" s="58"/>
      <c r="H525" s="58"/>
      <c r="I525" s="58"/>
      <c r="J525" s="58"/>
      <c r="K525" s="58"/>
      <c r="L525" s="58"/>
      <c r="M525" s="58"/>
      <c r="N525" s="58"/>
      <c r="O525" s="58"/>
      <c r="P525" s="58"/>
      <c r="Q525" s="58"/>
      <c r="R525" s="58"/>
      <c r="S525" s="58"/>
      <c r="T525" s="58">
        <v>3.0000000000000001E-3</v>
      </c>
      <c r="U525" s="58">
        <v>3.0000000000000001E-3</v>
      </c>
      <c r="V525" s="58">
        <v>2E-3</v>
      </c>
      <c r="W525" s="58">
        <v>2E-3</v>
      </c>
      <c r="X525" s="58">
        <v>2E-3</v>
      </c>
      <c r="Y525" s="58">
        <v>2E-3</v>
      </c>
      <c r="Z525" s="58">
        <v>1E-3</v>
      </c>
      <c r="AA525" s="949">
        <v>1E-3</v>
      </c>
      <c r="AB525" s="949">
        <v>1E-3</v>
      </c>
      <c r="AC525" s="949">
        <v>1E-3</v>
      </c>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58"/>
      <c r="CS525" s="58"/>
      <c r="CT525" s="58"/>
      <c r="CU525" s="58"/>
      <c r="CV525" s="58"/>
      <c r="CW525" s="58"/>
      <c r="CX525" s="58"/>
      <c r="CY525" s="58"/>
      <c r="CZ525" s="58"/>
      <c r="DA525" s="58"/>
      <c r="DB525" s="58"/>
      <c r="DC525" s="58"/>
      <c r="DD525" s="58"/>
      <c r="DE525" s="58"/>
      <c r="DF525" s="58"/>
      <c r="DG525" s="58"/>
      <c r="DH525" s="58"/>
      <c r="DI525" s="58"/>
      <c r="DJ525" s="58"/>
      <c r="DK525" s="58"/>
      <c r="DL525" s="58"/>
      <c r="DM525" s="58"/>
      <c r="DN525" s="58"/>
      <c r="DO525" s="58"/>
      <c r="DP525" s="58"/>
      <c r="DQ525" s="58"/>
      <c r="DR525" s="58"/>
      <c r="DS525" s="58"/>
      <c r="DT525" s="58"/>
      <c r="DU525" s="58"/>
      <c r="DV525" s="58"/>
      <c r="DW525" s="58"/>
      <c r="DX525" s="58"/>
      <c r="DY525" s="58"/>
      <c r="DZ525" s="58"/>
      <c r="EA525" s="58"/>
      <c r="EB525" s="58"/>
      <c r="EC525" s="58"/>
      <c r="ED525" s="58"/>
      <c r="EE525" s="58"/>
      <c r="EF525" s="58"/>
      <c r="EG525" s="58"/>
      <c r="EH525" s="58"/>
      <c r="EI525" s="58"/>
      <c r="EJ525" s="58"/>
      <c r="EK525" s="58"/>
      <c r="EL525" s="58"/>
      <c r="EM525" s="58"/>
      <c r="EN525" s="58"/>
      <c r="EO525" s="58"/>
      <c r="EP525" s="58"/>
      <c r="EQ525" s="58"/>
      <c r="ER525" s="58"/>
      <c r="ES525" s="58"/>
      <c r="ET525" s="58"/>
      <c r="EU525" s="58"/>
      <c r="EV525" s="58"/>
      <c r="EW525" s="58"/>
      <c r="EX525" s="58"/>
      <c r="EY525" s="58"/>
      <c r="EZ525" s="58"/>
      <c r="FA525" s="58"/>
      <c r="FB525" s="58"/>
      <c r="FC525" s="58"/>
      <c r="FD525" s="58"/>
      <c r="FE525" s="58"/>
      <c r="FF525" s="58"/>
      <c r="FG525" s="58"/>
      <c r="FH525" s="58"/>
      <c r="FI525" s="58"/>
      <c r="FJ525" s="58"/>
      <c r="FK525" s="58"/>
      <c r="FL525" s="58"/>
      <c r="FM525" s="58"/>
      <c r="FN525" s="58"/>
      <c r="FO525" s="58"/>
      <c r="FP525" s="58"/>
      <c r="FQ525" s="58"/>
      <c r="FR525" s="58"/>
      <c r="FS525" s="58"/>
      <c r="FT525" s="58"/>
      <c r="FU525" s="58"/>
      <c r="FV525" s="58"/>
      <c r="FW525" s="58"/>
      <c r="FX525" s="58"/>
      <c r="FY525" s="58"/>
      <c r="FZ525" s="58"/>
      <c r="GA525" s="58"/>
      <c r="GB525" s="58"/>
      <c r="GC525" s="58"/>
      <c r="GD525" s="58"/>
      <c r="GE525" s="58"/>
      <c r="GF525" s="58"/>
      <c r="GG525" s="58"/>
      <c r="GH525" s="58"/>
      <c r="GI525" s="58"/>
      <c r="GJ525" s="58"/>
      <c r="GK525" s="58"/>
      <c r="GL525" s="58"/>
      <c r="GM525" s="58"/>
      <c r="GN525" s="58"/>
      <c r="GO525" s="58"/>
      <c r="GP525" s="58"/>
      <c r="GQ525" s="58"/>
      <c r="GR525" s="58"/>
      <c r="GS525" s="58"/>
      <c r="GT525" s="58"/>
      <c r="GU525" s="58"/>
      <c r="GV525" s="58"/>
      <c r="GW525" s="58"/>
      <c r="GX525" s="58"/>
      <c r="GY525" s="58"/>
      <c r="GZ525" s="58"/>
      <c r="HA525" s="58"/>
      <c r="HB525" s="58"/>
      <c r="HC525" s="58"/>
      <c r="HD525" s="58"/>
      <c r="HE525" s="58"/>
      <c r="HF525" s="58"/>
      <c r="HG525" s="58"/>
      <c r="HH525" s="58"/>
      <c r="HI525" s="58"/>
      <c r="HJ525" s="58"/>
      <c r="HK525" s="58"/>
      <c r="HL525" s="58"/>
      <c r="HM525" s="58"/>
      <c r="HN525" s="58"/>
      <c r="HO525" s="58"/>
      <c r="HP525" s="58"/>
      <c r="HQ525" s="58"/>
      <c r="HR525" s="58"/>
      <c r="HS525" s="58"/>
      <c r="HT525" s="58"/>
      <c r="HU525" s="58"/>
      <c r="HV525" s="58"/>
      <c r="HW525" s="58"/>
      <c r="HX525" s="58"/>
      <c r="HY525" s="58"/>
      <c r="HZ525" s="58"/>
      <c r="IA525" s="58"/>
      <c r="IB525" s="58"/>
      <c r="IC525" s="58"/>
      <c r="ID525" s="58"/>
      <c r="IE525" s="58"/>
      <c r="IF525" s="58"/>
      <c r="IG525" s="58"/>
      <c r="IH525" s="58"/>
      <c r="II525" s="58"/>
      <c r="IJ525" s="58"/>
      <c r="IK525" s="58"/>
      <c r="IL525" s="58"/>
      <c r="IM525" s="58"/>
      <c r="IN525" s="58"/>
      <c r="IO525" s="58"/>
      <c r="IP525" s="58"/>
      <c r="IQ525" s="58"/>
      <c r="IR525" s="58"/>
      <c r="IS525" s="58"/>
      <c r="IT525" s="58"/>
      <c r="IU525" s="58"/>
    </row>
    <row r="526" spans="1:255" s="840" customFormat="1">
      <c r="A526" s="78" t="s">
        <v>501</v>
      </c>
      <c r="B526" s="58"/>
      <c r="C526" s="58"/>
      <c r="D526" s="58"/>
      <c r="E526" s="58"/>
      <c r="F526" s="58"/>
      <c r="G526" s="58"/>
      <c r="H526" s="58"/>
      <c r="I526" s="58"/>
      <c r="J526" s="58"/>
      <c r="K526" s="58"/>
      <c r="L526" s="58"/>
      <c r="M526" s="58"/>
      <c r="N526" s="58"/>
      <c r="O526" s="58">
        <v>5.1999999999999998E-2</v>
      </c>
      <c r="P526" s="58">
        <v>5.2999999999999999E-2</v>
      </c>
      <c r="Q526" s="58">
        <v>4.9000000000000002E-2</v>
      </c>
      <c r="R526" s="58">
        <v>0.05</v>
      </c>
      <c r="S526" s="58">
        <v>5.0999999999999997E-2</v>
      </c>
      <c r="T526" s="58">
        <v>0.05</v>
      </c>
      <c r="U526" s="58">
        <v>0.05</v>
      </c>
      <c r="V526" s="58">
        <v>4.9000000000000002E-2</v>
      </c>
      <c r="W526" s="58">
        <v>4.8000000000000001E-2</v>
      </c>
      <c r="X526" s="58">
        <v>4.8000000000000001E-2</v>
      </c>
      <c r="Y526" s="58">
        <v>4.8000000000000001E-2</v>
      </c>
      <c r="Z526" s="58">
        <v>4.2999999999999997E-2</v>
      </c>
      <c r="AA526" s="949">
        <v>4.4999999999999998E-2</v>
      </c>
      <c r="AB526" s="949">
        <v>4.3999999999999997E-2</v>
      </c>
      <c r="AC526" s="949">
        <v>5.5E-2</v>
      </c>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58"/>
      <c r="CS526" s="58"/>
      <c r="CT526" s="58"/>
      <c r="CU526" s="58"/>
      <c r="CV526" s="58"/>
      <c r="CW526" s="58"/>
      <c r="CX526" s="58"/>
      <c r="CY526" s="58"/>
      <c r="CZ526" s="58"/>
      <c r="DA526" s="58"/>
      <c r="DB526" s="58"/>
      <c r="DC526" s="58"/>
      <c r="DD526" s="58"/>
      <c r="DE526" s="58"/>
      <c r="DF526" s="58"/>
      <c r="DG526" s="58"/>
      <c r="DH526" s="58"/>
      <c r="DI526" s="58"/>
      <c r="DJ526" s="58"/>
      <c r="DK526" s="58"/>
      <c r="DL526" s="58"/>
      <c r="DM526" s="58"/>
      <c r="DN526" s="58"/>
      <c r="DO526" s="58"/>
      <c r="DP526" s="58"/>
      <c r="DQ526" s="58"/>
      <c r="DR526" s="58"/>
      <c r="DS526" s="58"/>
      <c r="DT526" s="58"/>
      <c r="DU526" s="58"/>
      <c r="DV526" s="58"/>
      <c r="DW526" s="58"/>
      <c r="DX526" s="58"/>
      <c r="DY526" s="58"/>
      <c r="DZ526" s="58"/>
      <c r="EA526" s="58"/>
      <c r="EB526" s="58"/>
      <c r="EC526" s="58"/>
      <c r="ED526" s="58"/>
      <c r="EE526" s="58"/>
      <c r="EF526" s="58"/>
      <c r="EG526" s="58"/>
      <c r="EH526" s="58"/>
      <c r="EI526" s="58"/>
      <c r="EJ526" s="58"/>
      <c r="EK526" s="58"/>
      <c r="EL526" s="58"/>
      <c r="EM526" s="58"/>
      <c r="EN526" s="58"/>
      <c r="EO526" s="58"/>
      <c r="EP526" s="58"/>
      <c r="EQ526" s="58"/>
      <c r="ER526" s="58"/>
      <c r="ES526" s="58"/>
      <c r="ET526" s="58"/>
      <c r="EU526" s="58"/>
      <c r="EV526" s="58"/>
      <c r="EW526" s="58"/>
      <c r="EX526" s="58"/>
      <c r="EY526" s="58"/>
      <c r="EZ526" s="58"/>
      <c r="FA526" s="58"/>
      <c r="FB526" s="58"/>
      <c r="FC526" s="58"/>
      <c r="FD526" s="58"/>
      <c r="FE526" s="58"/>
      <c r="FF526" s="58"/>
      <c r="FG526" s="58"/>
      <c r="FH526" s="58"/>
      <c r="FI526" s="58"/>
      <c r="FJ526" s="58"/>
      <c r="FK526" s="58"/>
      <c r="FL526" s="58"/>
      <c r="FM526" s="58"/>
      <c r="FN526" s="58"/>
      <c r="FO526" s="58"/>
      <c r="FP526" s="58"/>
      <c r="FQ526" s="58"/>
      <c r="FR526" s="58"/>
      <c r="FS526" s="58"/>
      <c r="FT526" s="58"/>
      <c r="FU526" s="58"/>
      <c r="FV526" s="58"/>
      <c r="FW526" s="58"/>
      <c r="FX526" s="58"/>
      <c r="FY526" s="58"/>
      <c r="FZ526" s="58"/>
      <c r="GA526" s="58"/>
      <c r="GB526" s="58"/>
      <c r="GC526" s="58"/>
      <c r="GD526" s="58"/>
      <c r="GE526" s="58"/>
      <c r="GF526" s="58"/>
      <c r="GG526" s="58"/>
      <c r="GH526" s="58"/>
      <c r="GI526" s="58"/>
      <c r="GJ526" s="58"/>
      <c r="GK526" s="58"/>
      <c r="GL526" s="58"/>
      <c r="GM526" s="58"/>
      <c r="GN526" s="58"/>
      <c r="GO526" s="58"/>
      <c r="GP526" s="58"/>
      <c r="GQ526" s="58"/>
      <c r="GR526" s="58"/>
      <c r="GS526" s="58"/>
      <c r="GT526" s="58"/>
      <c r="GU526" s="58"/>
      <c r="GV526" s="58"/>
      <c r="GW526" s="58"/>
      <c r="GX526" s="58"/>
      <c r="GY526" s="58"/>
      <c r="GZ526" s="58"/>
      <c r="HA526" s="58"/>
      <c r="HB526" s="58"/>
      <c r="HC526" s="58"/>
      <c r="HD526" s="58"/>
      <c r="HE526" s="58"/>
      <c r="HF526" s="58"/>
      <c r="HG526" s="58"/>
      <c r="HH526" s="58"/>
      <c r="HI526" s="58"/>
      <c r="HJ526" s="58"/>
      <c r="HK526" s="58"/>
      <c r="HL526" s="58"/>
      <c r="HM526" s="58"/>
      <c r="HN526" s="58"/>
      <c r="HO526" s="58"/>
      <c r="HP526" s="58"/>
      <c r="HQ526" s="58"/>
      <c r="HR526" s="58"/>
      <c r="HS526" s="58"/>
      <c r="HT526" s="58"/>
      <c r="HU526" s="58"/>
      <c r="HV526" s="58"/>
      <c r="HW526" s="58"/>
      <c r="HX526" s="58"/>
      <c r="HY526" s="58"/>
      <c r="HZ526" s="58"/>
      <c r="IA526" s="58"/>
      <c r="IB526" s="58"/>
      <c r="IC526" s="58"/>
      <c r="ID526" s="58"/>
      <c r="IE526" s="58"/>
      <c r="IF526" s="58"/>
      <c r="IG526" s="58"/>
      <c r="IH526" s="58"/>
      <c r="II526" s="58"/>
      <c r="IJ526" s="58"/>
      <c r="IK526" s="58"/>
      <c r="IL526" s="58"/>
      <c r="IM526" s="58"/>
      <c r="IN526" s="58"/>
      <c r="IO526" s="58"/>
      <c r="IP526" s="58"/>
      <c r="IQ526" s="58"/>
      <c r="IR526" s="58"/>
      <c r="IS526" s="58"/>
      <c r="IT526" s="58"/>
      <c r="IU526" s="58"/>
    </row>
    <row r="527" spans="1:255" s="840" customFormat="1">
      <c r="A527" s="78" t="s">
        <v>502</v>
      </c>
      <c r="B527" s="58"/>
      <c r="C527" s="58"/>
      <c r="D527" s="58"/>
      <c r="E527" s="58"/>
      <c r="F527" s="58"/>
      <c r="G527" s="58"/>
      <c r="H527" s="58"/>
      <c r="I527" s="58"/>
      <c r="J527" s="58"/>
      <c r="K527" s="58"/>
      <c r="L527" s="58"/>
      <c r="M527" s="58"/>
      <c r="N527" s="58"/>
      <c r="O527" s="58"/>
      <c r="P527" s="58">
        <v>2E-3</v>
      </c>
      <c r="Q527" s="58">
        <v>1E-3</v>
      </c>
      <c r="R527" s="58">
        <v>1E-3</v>
      </c>
      <c r="S527" s="58">
        <v>1E-3</v>
      </c>
      <c r="T527" s="58">
        <v>1E-3</v>
      </c>
      <c r="U527" s="58">
        <v>1E-3</v>
      </c>
      <c r="V527" s="58">
        <v>1E-3</v>
      </c>
      <c r="W527" s="58">
        <v>1E-3</v>
      </c>
      <c r="X527" s="58"/>
      <c r="Y527" s="58"/>
      <c r="Z527" s="58"/>
      <c r="AA527" s="949">
        <v>1E-3</v>
      </c>
      <c r="AB527" s="949">
        <v>1E-3</v>
      </c>
      <c r="AC527" s="949">
        <v>1E-3</v>
      </c>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58"/>
      <c r="CS527" s="58"/>
      <c r="CT527" s="58"/>
      <c r="CU527" s="58"/>
      <c r="CV527" s="58"/>
      <c r="CW527" s="58"/>
      <c r="CX527" s="58"/>
      <c r="CY527" s="58"/>
      <c r="CZ527" s="58"/>
      <c r="DA527" s="58"/>
      <c r="DB527" s="58"/>
      <c r="DC527" s="58"/>
      <c r="DD527" s="58"/>
      <c r="DE527" s="58"/>
      <c r="DF527" s="58"/>
      <c r="DG527" s="58"/>
      <c r="DH527" s="58"/>
      <c r="DI527" s="58"/>
      <c r="DJ527" s="58"/>
      <c r="DK527" s="58"/>
      <c r="DL527" s="58"/>
      <c r="DM527" s="58"/>
      <c r="DN527" s="58"/>
      <c r="DO527" s="58"/>
      <c r="DP527" s="58"/>
      <c r="DQ527" s="58"/>
      <c r="DR527" s="58"/>
      <c r="DS527" s="58"/>
      <c r="DT527" s="58"/>
      <c r="DU527" s="58"/>
      <c r="DV527" s="58"/>
      <c r="DW527" s="58"/>
      <c r="DX527" s="58"/>
      <c r="DY527" s="58"/>
      <c r="DZ527" s="58"/>
      <c r="EA527" s="58"/>
      <c r="EB527" s="58"/>
      <c r="EC527" s="58"/>
      <c r="ED527" s="58"/>
      <c r="EE527" s="58"/>
      <c r="EF527" s="58"/>
      <c r="EG527" s="58"/>
      <c r="EH527" s="58"/>
      <c r="EI527" s="58"/>
      <c r="EJ527" s="58"/>
      <c r="EK527" s="58"/>
      <c r="EL527" s="58"/>
      <c r="EM527" s="58"/>
      <c r="EN527" s="58"/>
      <c r="EO527" s="58"/>
      <c r="EP527" s="58"/>
      <c r="EQ527" s="58"/>
      <c r="ER527" s="58"/>
      <c r="ES527" s="58"/>
      <c r="ET527" s="58"/>
      <c r="EU527" s="58"/>
      <c r="EV527" s="58"/>
      <c r="EW527" s="58"/>
      <c r="EX527" s="58"/>
      <c r="EY527" s="58"/>
      <c r="EZ527" s="58"/>
      <c r="FA527" s="58"/>
      <c r="FB527" s="58"/>
      <c r="FC527" s="58"/>
      <c r="FD527" s="58"/>
      <c r="FE527" s="58"/>
      <c r="FF527" s="58"/>
      <c r="FG527" s="58"/>
      <c r="FH527" s="58"/>
      <c r="FI527" s="58"/>
      <c r="FJ527" s="58"/>
      <c r="FK527" s="58"/>
      <c r="FL527" s="58"/>
      <c r="FM527" s="58"/>
      <c r="FN527" s="58"/>
      <c r="FO527" s="58"/>
      <c r="FP527" s="58"/>
      <c r="FQ527" s="58"/>
      <c r="FR527" s="58"/>
      <c r="FS527" s="58"/>
      <c r="FT527" s="58"/>
      <c r="FU527" s="58"/>
      <c r="FV527" s="58"/>
      <c r="FW527" s="58"/>
      <c r="FX527" s="58"/>
      <c r="FY527" s="58"/>
      <c r="FZ527" s="58"/>
      <c r="GA527" s="58"/>
      <c r="GB527" s="58"/>
      <c r="GC527" s="58"/>
      <c r="GD527" s="58"/>
      <c r="GE527" s="58"/>
      <c r="GF527" s="58"/>
      <c r="GG527" s="58"/>
      <c r="GH527" s="58"/>
      <c r="GI527" s="58"/>
      <c r="GJ527" s="58"/>
      <c r="GK527" s="58"/>
      <c r="GL527" s="58"/>
      <c r="GM527" s="58"/>
      <c r="GN527" s="58"/>
      <c r="GO527" s="58"/>
      <c r="GP527" s="58"/>
      <c r="GQ527" s="58"/>
      <c r="GR527" s="58"/>
      <c r="GS527" s="58"/>
      <c r="GT527" s="58"/>
      <c r="GU527" s="58"/>
      <c r="GV527" s="58"/>
      <c r="GW527" s="58"/>
      <c r="GX527" s="58"/>
      <c r="GY527" s="58"/>
      <c r="GZ527" s="58"/>
      <c r="HA527" s="58"/>
      <c r="HB527" s="58"/>
      <c r="HC527" s="58"/>
      <c r="HD527" s="58"/>
      <c r="HE527" s="58"/>
      <c r="HF527" s="58"/>
      <c r="HG527" s="58"/>
      <c r="HH527" s="58"/>
      <c r="HI527" s="58"/>
      <c r="HJ527" s="58"/>
      <c r="HK527" s="58"/>
      <c r="HL527" s="58"/>
      <c r="HM527" s="58"/>
      <c r="HN527" s="58"/>
      <c r="HO527" s="58"/>
      <c r="HP527" s="58"/>
      <c r="HQ527" s="58"/>
      <c r="HR527" s="58"/>
      <c r="HS527" s="58"/>
      <c r="HT527" s="58"/>
      <c r="HU527" s="58"/>
      <c r="HV527" s="58"/>
      <c r="HW527" s="58"/>
      <c r="HX527" s="58"/>
      <c r="HY527" s="58"/>
      <c r="HZ527" s="58"/>
      <c r="IA527" s="58"/>
      <c r="IB527" s="58"/>
      <c r="IC527" s="58"/>
      <c r="ID527" s="58"/>
      <c r="IE527" s="58"/>
      <c r="IF527" s="58"/>
      <c r="IG527" s="58"/>
      <c r="IH527" s="58"/>
      <c r="II527" s="58"/>
      <c r="IJ527" s="58"/>
      <c r="IK527" s="58"/>
      <c r="IL527" s="58"/>
      <c r="IM527" s="58"/>
      <c r="IN527" s="58"/>
      <c r="IO527" s="58"/>
      <c r="IP527" s="58"/>
      <c r="IQ527" s="58"/>
      <c r="IR527" s="58"/>
      <c r="IS527" s="58"/>
      <c r="IT527" s="58"/>
      <c r="IU527" s="58"/>
    </row>
    <row r="528" spans="1:255" s="840" customFormat="1">
      <c r="A528" s="78" t="s">
        <v>503</v>
      </c>
      <c r="B528" s="58"/>
      <c r="C528" s="58"/>
      <c r="D528" s="58"/>
      <c r="E528" s="58"/>
      <c r="F528" s="58"/>
      <c r="G528" s="58"/>
      <c r="H528" s="58"/>
      <c r="I528" s="58"/>
      <c r="J528" s="58"/>
      <c r="K528" s="58"/>
      <c r="L528" s="58"/>
      <c r="M528" s="58"/>
      <c r="N528" s="58"/>
      <c r="O528" s="58">
        <v>5.1999999999999998E-2</v>
      </c>
      <c r="P528" s="58">
        <v>3.6999999999999998E-2</v>
      </c>
      <c r="Q528" s="58">
        <v>3.4000000000000002E-2</v>
      </c>
      <c r="R528" s="58">
        <v>3.5999999999999997E-2</v>
      </c>
      <c r="S528" s="58">
        <v>3.9E-2</v>
      </c>
      <c r="T528" s="58">
        <v>3.5999999999999997E-2</v>
      </c>
      <c r="U528" s="58">
        <v>3.5999999999999997E-2</v>
      </c>
      <c r="V528" s="58">
        <v>3.5000000000000003E-2</v>
      </c>
      <c r="W528" s="58">
        <v>3.6999999999999998E-2</v>
      </c>
      <c r="X528" s="58">
        <v>3.6999999999999998E-2</v>
      </c>
      <c r="Y528" s="58">
        <v>2.9000000000000001E-2</v>
      </c>
      <c r="Z528" s="58">
        <v>3.1E-2</v>
      </c>
      <c r="AA528" s="949">
        <v>3.4000000000000002E-2</v>
      </c>
      <c r="AB528" s="949">
        <v>3.4000000000000002E-2</v>
      </c>
      <c r="AC528" s="949">
        <v>3.3000000000000002E-2</v>
      </c>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58"/>
      <c r="CS528" s="58"/>
      <c r="CT528" s="58"/>
      <c r="CU528" s="58"/>
      <c r="CV528" s="58"/>
      <c r="CW528" s="58"/>
      <c r="CX528" s="58"/>
      <c r="CY528" s="58"/>
      <c r="CZ528" s="58"/>
      <c r="DA528" s="58"/>
      <c r="DB528" s="58"/>
      <c r="DC528" s="58"/>
      <c r="DD528" s="58"/>
      <c r="DE528" s="58"/>
      <c r="DF528" s="58"/>
      <c r="DG528" s="58"/>
      <c r="DH528" s="58"/>
      <c r="DI528" s="58"/>
      <c r="DJ528" s="58"/>
      <c r="DK528" s="58"/>
      <c r="DL528" s="58"/>
      <c r="DM528" s="58"/>
      <c r="DN528" s="58"/>
      <c r="DO528" s="58"/>
      <c r="DP528" s="58"/>
      <c r="DQ528" s="58"/>
      <c r="DR528" s="58"/>
      <c r="DS528" s="58"/>
      <c r="DT528" s="58"/>
      <c r="DU528" s="58"/>
      <c r="DV528" s="58"/>
      <c r="DW528" s="58"/>
      <c r="DX528" s="58"/>
      <c r="DY528" s="58"/>
      <c r="DZ528" s="58"/>
      <c r="EA528" s="58"/>
      <c r="EB528" s="58"/>
      <c r="EC528" s="58"/>
      <c r="ED528" s="58"/>
      <c r="EE528" s="58"/>
      <c r="EF528" s="58"/>
      <c r="EG528" s="58"/>
      <c r="EH528" s="58"/>
      <c r="EI528" s="58"/>
      <c r="EJ528" s="58"/>
      <c r="EK528" s="58"/>
      <c r="EL528" s="58"/>
      <c r="EM528" s="58"/>
      <c r="EN528" s="58"/>
      <c r="EO528" s="58"/>
      <c r="EP528" s="58"/>
      <c r="EQ528" s="58"/>
      <c r="ER528" s="58"/>
      <c r="ES528" s="58"/>
      <c r="ET528" s="58"/>
      <c r="EU528" s="58"/>
      <c r="EV528" s="58"/>
      <c r="EW528" s="58"/>
      <c r="EX528" s="58"/>
      <c r="EY528" s="58"/>
      <c r="EZ528" s="58"/>
      <c r="FA528" s="58"/>
      <c r="FB528" s="58"/>
      <c r="FC528" s="58"/>
      <c r="FD528" s="58"/>
      <c r="FE528" s="58"/>
      <c r="FF528" s="58"/>
      <c r="FG528" s="58"/>
      <c r="FH528" s="58"/>
      <c r="FI528" s="58"/>
      <c r="FJ528" s="58"/>
      <c r="FK528" s="58"/>
      <c r="FL528" s="58"/>
      <c r="FM528" s="58"/>
      <c r="FN528" s="58"/>
      <c r="FO528" s="58"/>
      <c r="FP528" s="58"/>
      <c r="FQ528" s="58"/>
      <c r="FR528" s="58"/>
      <c r="FS528" s="58"/>
      <c r="FT528" s="58"/>
      <c r="FU528" s="58"/>
      <c r="FV528" s="58"/>
      <c r="FW528" s="58"/>
      <c r="FX528" s="58"/>
      <c r="FY528" s="58"/>
      <c r="FZ528" s="58"/>
      <c r="GA528" s="58"/>
      <c r="GB528" s="58"/>
      <c r="GC528" s="58"/>
      <c r="GD528" s="58"/>
      <c r="GE528" s="58"/>
      <c r="GF528" s="58"/>
      <c r="GG528" s="58"/>
      <c r="GH528" s="58"/>
      <c r="GI528" s="58"/>
      <c r="GJ528" s="58"/>
      <c r="GK528" s="58"/>
      <c r="GL528" s="58"/>
      <c r="GM528" s="58"/>
      <c r="GN528" s="58"/>
      <c r="GO528" s="58"/>
      <c r="GP528" s="58"/>
      <c r="GQ528" s="58"/>
      <c r="GR528" s="58"/>
      <c r="GS528" s="58"/>
      <c r="GT528" s="58"/>
      <c r="GU528" s="58"/>
      <c r="GV528" s="58"/>
      <c r="GW528" s="58"/>
      <c r="GX528" s="58"/>
      <c r="GY528" s="58"/>
      <c r="GZ528" s="58"/>
      <c r="HA528" s="58"/>
      <c r="HB528" s="58"/>
      <c r="HC528" s="58"/>
      <c r="HD528" s="58"/>
      <c r="HE528" s="58"/>
      <c r="HF528" s="58"/>
      <c r="HG528" s="58"/>
      <c r="HH528" s="58"/>
      <c r="HI528" s="58"/>
      <c r="HJ528" s="58"/>
      <c r="HK528" s="58"/>
      <c r="HL528" s="58"/>
      <c r="HM528" s="58"/>
      <c r="HN528" s="58"/>
      <c r="HO528" s="58"/>
      <c r="HP528" s="58"/>
      <c r="HQ528" s="58"/>
      <c r="HR528" s="58"/>
      <c r="HS528" s="58"/>
      <c r="HT528" s="58"/>
      <c r="HU528" s="58"/>
      <c r="HV528" s="58"/>
      <c r="HW528" s="58"/>
      <c r="HX528" s="58"/>
      <c r="HY528" s="58"/>
      <c r="HZ528" s="58"/>
      <c r="IA528" s="58"/>
      <c r="IB528" s="58"/>
      <c r="IC528" s="58"/>
      <c r="ID528" s="58"/>
      <c r="IE528" s="58"/>
      <c r="IF528" s="58"/>
      <c r="IG528" s="58"/>
      <c r="IH528" s="58"/>
      <c r="II528" s="58"/>
      <c r="IJ528" s="58"/>
      <c r="IK528" s="58"/>
      <c r="IL528" s="58"/>
      <c r="IM528" s="58"/>
      <c r="IN528" s="58"/>
      <c r="IO528" s="58"/>
      <c r="IP528" s="58"/>
      <c r="IQ528" s="58"/>
      <c r="IR528" s="58"/>
      <c r="IS528" s="58"/>
      <c r="IT528" s="58"/>
      <c r="IU528" s="58"/>
    </row>
    <row r="529" spans="1:255" s="840" customFormat="1">
      <c r="A529" s="78" t="s">
        <v>504</v>
      </c>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v>7.0000000000000001E-3</v>
      </c>
      <c r="Z529" s="58"/>
      <c r="AA529"/>
      <c r="AB529"/>
      <c r="AC529"/>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58"/>
      <c r="CS529" s="58"/>
      <c r="CT529" s="58"/>
      <c r="CU529" s="58"/>
      <c r="CV529" s="58"/>
      <c r="CW529" s="58"/>
      <c r="CX529" s="58"/>
      <c r="CY529" s="58"/>
      <c r="CZ529" s="58"/>
      <c r="DA529" s="58"/>
      <c r="DB529" s="58"/>
      <c r="DC529" s="58"/>
      <c r="DD529" s="58"/>
      <c r="DE529" s="58"/>
      <c r="DF529" s="58"/>
      <c r="DG529" s="58"/>
      <c r="DH529" s="58"/>
      <c r="DI529" s="58"/>
      <c r="DJ529" s="58"/>
      <c r="DK529" s="58"/>
      <c r="DL529" s="58"/>
      <c r="DM529" s="58"/>
      <c r="DN529" s="58"/>
      <c r="DO529" s="58"/>
      <c r="DP529" s="58"/>
      <c r="DQ529" s="58"/>
      <c r="DR529" s="58"/>
      <c r="DS529" s="58"/>
      <c r="DT529" s="58"/>
      <c r="DU529" s="58"/>
      <c r="DV529" s="58"/>
      <c r="DW529" s="58"/>
      <c r="DX529" s="58"/>
      <c r="DY529" s="58"/>
      <c r="DZ529" s="58"/>
      <c r="EA529" s="58"/>
      <c r="EB529" s="58"/>
      <c r="EC529" s="58"/>
      <c r="ED529" s="58"/>
      <c r="EE529" s="58"/>
      <c r="EF529" s="58"/>
      <c r="EG529" s="58"/>
      <c r="EH529" s="58"/>
      <c r="EI529" s="58"/>
      <c r="EJ529" s="58"/>
      <c r="EK529" s="58"/>
      <c r="EL529" s="58"/>
      <c r="EM529" s="58"/>
      <c r="EN529" s="58"/>
      <c r="EO529" s="58"/>
      <c r="EP529" s="58"/>
      <c r="EQ529" s="58"/>
      <c r="ER529" s="58"/>
      <c r="ES529" s="58"/>
      <c r="ET529" s="58"/>
      <c r="EU529" s="58"/>
      <c r="EV529" s="58"/>
      <c r="EW529" s="58"/>
      <c r="EX529" s="58"/>
      <c r="EY529" s="58"/>
      <c r="EZ529" s="58"/>
      <c r="FA529" s="58"/>
      <c r="FB529" s="58"/>
      <c r="FC529" s="58"/>
      <c r="FD529" s="58"/>
      <c r="FE529" s="58"/>
      <c r="FF529" s="58"/>
      <c r="FG529" s="58"/>
      <c r="FH529" s="58"/>
      <c r="FI529" s="58"/>
      <c r="FJ529" s="58"/>
      <c r="FK529" s="58"/>
      <c r="FL529" s="58"/>
      <c r="FM529" s="58"/>
      <c r="FN529" s="58"/>
      <c r="FO529" s="58"/>
      <c r="FP529" s="58"/>
      <c r="FQ529" s="58"/>
      <c r="FR529" s="58"/>
      <c r="FS529" s="58"/>
      <c r="FT529" s="58"/>
      <c r="FU529" s="58"/>
      <c r="FV529" s="58"/>
      <c r="FW529" s="58"/>
      <c r="FX529" s="58"/>
      <c r="FY529" s="58"/>
      <c r="FZ529" s="58"/>
      <c r="GA529" s="58"/>
      <c r="GB529" s="58"/>
      <c r="GC529" s="58"/>
      <c r="GD529" s="58"/>
      <c r="GE529" s="58"/>
      <c r="GF529" s="58"/>
      <c r="GG529" s="58"/>
      <c r="GH529" s="58"/>
      <c r="GI529" s="58"/>
      <c r="GJ529" s="58"/>
      <c r="GK529" s="58"/>
      <c r="GL529" s="58"/>
      <c r="GM529" s="58"/>
      <c r="GN529" s="58"/>
      <c r="GO529" s="58"/>
      <c r="GP529" s="58"/>
      <c r="GQ529" s="58"/>
      <c r="GR529" s="58"/>
      <c r="GS529" s="58"/>
      <c r="GT529" s="58"/>
      <c r="GU529" s="58"/>
      <c r="GV529" s="58"/>
      <c r="GW529" s="58"/>
      <c r="GX529" s="58"/>
      <c r="GY529" s="58"/>
      <c r="GZ529" s="58"/>
      <c r="HA529" s="58"/>
      <c r="HB529" s="58"/>
      <c r="HC529" s="58"/>
      <c r="HD529" s="58"/>
      <c r="HE529" s="58"/>
      <c r="HF529" s="58"/>
      <c r="HG529" s="58"/>
      <c r="HH529" s="58"/>
      <c r="HI529" s="58"/>
      <c r="HJ529" s="58"/>
      <c r="HK529" s="58"/>
      <c r="HL529" s="58"/>
      <c r="HM529" s="58"/>
      <c r="HN529" s="58"/>
      <c r="HO529" s="58"/>
      <c r="HP529" s="58"/>
      <c r="HQ529" s="58"/>
      <c r="HR529" s="58"/>
      <c r="HS529" s="58"/>
      <c r="HT529" s="58"/>
      <c r="HU529" s="58"/>
      <c r="HV529" s="58"/>
      <c r="HW529" s="58"/>
      <c r="HX529" s="58"/>
      <c r="HY529" s="58"/>
      <c r="HZ529" s="58"/>
      <c r="IA529" s="58"/>
      <c r="IB529" s="58"/>
      <c r="IC529" s="58"/>
      <c r="ID529" s="58"/>
      <c r="IE529" s="58"/>
      <c r="IF529" s="58"/>
      <c r="IG529" s="58"/>
      <c r="IH529" s="58"/>
      <c r="II529" s="58"/>
      <c r="IJ529" s="58"/>
      <c r="IK529" s="58"/>
      <c r="IL529" s="58"/>
      <c r="IM529" s="58"/>
      <c r="IN529" s="58"/>
      <c r="IO529" s="58"/>
      <c r="IP529" s="58"/>
      <c r="IQ529" s="58"/>
      <c r="IR529" s="58"/>
      <c r="IS529" s="58"/>
      <c r="IT529" s="58"/>
      <c r="IU529" s="58"/>
    </row>
    <row r="530" spans="1:255" s="840" customFormat="1">
      <c r="A530" s="78" t="s">
        <v>505</v>
      </c>
      <c r="B530" s="58"/>
      <c r="C530" s="58"/>
      <c r="D530" s="58"/>
      <c r="E530" s="58"/>
      <c r="F530" s="58"/>
      <c r="G530" s="58"/>
      <c r="H530" s="58"/>
      <c r="I530" s="58"/>
      <c r="J530" s="58"/>
      <c r="K530" s="58"/>
      <c r="L530" s="58"/>
      <c r="M530" s="58"/>
      <c r="N530" s="58"/>
      <c r="O530" s="58"/>
      <c r="P530" s="58">
        <v>1.4E-2</v>
      </c>
      <c r="Q530" s="58">
        <v>1.2999999999999999E-2</v>
      </c>
      <c r="R530" s="58">
        <v>1.2999999999999999E-2</v>
      </c>
      <c r="S530" s="58">
        <v>1.0999999999999999E-2</v>
      </c>
      <c r="T530" s="58">
        <v>1.2E-2</v>
      </c>
      <c r="U530" s="58">
        <v>1.2E-2</v>
      </c>
      <c r="V530" s="58">
        <v>1.2E-2</v>
      </c>
      <c r="W530" s="58">
        <v>1.0999999999999999E-2</v>
      </c>
      <c r="X530" s="58">
        <v>0.01</v>
      </c>
      <c r="Y530" s="58">
        <v>1.0999999999999999E-2</v>
      </c>
      <c r="Z530" s="58">
        <v>0.01</v>
      </c>
      <c r="AA530" s="949">
        <v>0.01</v>
      </c>
      <c r="AB530" s="949">
        <v>7.0000000000000001E-3</v>
      </c>
      <c r="AC530" s="949">
        <v>8.9999999999999993E-3</v>
      </c>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58"/>
      <c r="CS530" s="58"/>
      <c r="CT530" s="58"/>
      <c r="CU530" s="58"/>
      <c r="CV530" s="58"/>
      <c r="CW530" s="58"/>
      <c r="CX530" s="58"/>
      <c r="CY530" s="58"/>
      <c r="CZ530" s="58"/>
      <c r="DA530" s="58"/>
      <c r="DB530" s="58"/>
      <c r="DC530" s="58"/>
      <c r="DD530" s="58"/>
      <c r="DE530" s="58"/>
      <c r="DF530" s="58"/>
      <c r="DG530" s="58"/>
      <c r="DH530" s="58"/>
      <c r="DI530" s="58"/>
      <c r="DJ530" s="58"/>
      <c r="DK530" s="58"/>
      <c r="DL530" s="58"/>
      <c r="DM530" s="58"/>
      <c r="DN530" s="58"/>
      <c r="DO530" s="58"/>
      <c r="DP530" s="58"/>
      <c r="DQ530" s="58"/>
      <c r="DR530" s="58"/>
      <c r="DS530" s="58"/>
      <c r="DT530" s="58"/>
      <c r="DU530" s="58"/>
      <c r="DV530" s="58"/>
      <c r="DW530" s="58"/>
      <c r="DX530" s="58"/>
      <c r="DY530" s="58"/>
      <c r="DZ530" s="58"/>
      <c r="EA530" s="58"/>
      <c r="EB530" s="58"/>
      <c r="EC530" s="58"/>
      <c r="ED530" s="58"/>
      <c r="EE530" s="58"/>
      <c r="EF530" s="58"/>
      <c r="EG530" s="58"/>
      <c r="EH530" s="58"/>
      <c r="EI530" s="58"/>
      <c r="EJ530" s="58"/>
      <c r="EK530" s="58"/>
      <c r="EL530" s="58"/>
      <c r="EM530" s="58"/>
      <c r="EN530" s="58"/>
      <c r="EO530" s="58"/>
      <c r="EP530" s="58"/>
      <c r="EQ530" s="58"/>
      <c r="ER530" s="58"/>
      <c r="ES530" s="58"/>
      <c r="ET530" s="58"/>
      <c r="EU530" s="58"/>
      <c r="EV530" s="58"/>
      <c r="EW530" s="58"/>
      <c r="EX530" s="58"/>
      <c r="EY530" s="58"/>
      <c r="EZ530" s="58"/>
      <c r="FA530" s="58"/>
      <c r="FB530" s="58"/>
      <c r="FC530" s="58"/>
      <c r="FD530" s="58"/>
      <c r="FE530" s="58"/>
      <c r="FF530" s="58"/>
      <c r="FG530" s="58"/>
      <c r="FH530" s="58"/>
      <c r="FI530" s="58"/>
      <c r="FJ530" s="58"/>
      <c r="FK530" s="58"/>
      <c r="FL530" s="58"/>
      <c r="FM530" s="58"/>
      <c r="FN530" s="58"/>
      <c r="FO530" s="58"/>
      <c r="FP530" s="58"/>
      <c r="FQ530" s="58"/>
      <c r="FR530" s="58"/>
      <c r="FS530" s="58"/>
      <c r="FT530" s="58"/>
      <c r="FU530" s="58"/>
      <c r="FV530" s="58"/>
      <c r="FW530" s="58"/>
      <c r="FX530" s="58"/>
      <c r="FY530" s="58"/>
      <c r="FZ530" s="58"/>
      <c r="GA530" s="58"/>
      <c r="GB530" s="58"/>
      <c r="GC530" s="58"/>
      <c r="GD530" s="58"/>
      <c r="GE530" s="58"/>
      <c r="GF530" s="58"/>
      <c r="GG530" s="58"/>
      <c r="GH530" s="58"/>
      <c r="GI530" s="58"/>
      <c r="GJ530" s="58"/>
      <c r="GK530" s="58"/>
      <c r="GL530" s="58"/>
      <c r="GM530" s="58"/>
      <c r="GN530" s="58"/>
      <c r="GO530" s="58"/>
      <c r="GP530" s="58"/>
      <c r="GQ530" s="58"/>
      <c r="GR530" s="58"/>
      <c r="GS530" s="58"/>
      <c r="GT530" s="58"/>
      <c r="GU530" s="58"/>
      <c r="GV530" s="58"/>
      <c r="GW530" s="58"/>
      <c r="GX530" s="58"/>
      <c r="GY530" s="58"/>
      <c r="GZ530" s="58"/>
      <c r="HA530" s="58"/>
      <c r="HB530" s="58"/>
      <c r="HC530" s="58"/>
      <c r="HD530" s="58"/>
      <c r="HE530" s="58"/>
      <c r="HF530" s="58"/>
      <c r="HG530" s="58"/>
      <c r="HH530" s="58"/>
      <c r="HI530" s="58"/>
      <c r="HJ530" s="58"/>
      <c r="HK530" s="58"/>
      <c r="HL530" s="58"/>
      <c r="HM530" s="58"/>
      <c r="HN530" s="58"/>
      <c r="HO530" s="58"/>
      <c r="HP530" s="58"/>
      <c r="HQ530" s="58"/>
      <c r="HR530" s="58"/>
      <c r="HS530" s="58"/>
      <c r="HT530" s="58"/>
      <c r="HU530" s="58"/>
      <c r="HV530" s="58"/>
      <c r="HW530" s="58"/>
      <c r="HX530" s="58"/>
      <c r="HY530" s="58"/>
      <c r="HZ530" s="58"/>
      <c r="IA530" s="58"/>
      <c r="IB530" s="58"/>
      <c r="IC530" s="58"/>
      <c r="ID530" s="58"/>
      <c r="IE530" s="58"/>
      <c r="IF530" s="58"/>
      <c r="IG530" s="58"/>
      <c r="IH530" s="58"/>
      <c r="II530" s="58"/>
      <c r="IJ530" s="58"/>
      <c r="IK530" s="58"/>
      <c r="IL530" s="58"/>
      <c r="IM530" s="58"/>
      <c r="IN530" s="58"/>
      <c r="IO530" s="58"/>
      <c r="IP530" s="58"/>
      <c r="IQ530" s="58"/>
      <c r="IR530" s="58"/>
      <c r="IS530" s="58"/>
      <c r="IT530" s="58"/>
      <c r="IU530" s="58"/>
    </row>
    <row r="531" spans="1:255" s="840" customFormat="1">
      <c r="A531" s="78" t="s">
        <v>506</v>
      </c>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949">
        <v>0</v>
      </c>
      <c r="AB531" s="949">
        <v>2E-3</v>
      </c>
      <c r="AC531" s="949">
        <v>6.0000000000000001E-3</v>
      </c>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58"/>
      <c r="CS531" s="58"/>
      <c r="CT531" s="58"/>
      <c r="CU531" s="58"/>
      <c r="CV531" s="58"/>
      <c r="CW531" s="58"/>
      <c r="CX531" s="58"/>
      <c r="CY531" s="58"/>
      <c r="CZ531" s="58"/>
      <c r="DA531" s="58"/>
      <c r="DB531" s="58"/>
      <c r="DC531" s="58"/>
      <c r="DD531" s="58"/>
      <c r="DE531" s="58"/>
      <c r="DF531" s="58"/>
      <c r="DG531" s="58"/>
      <c r="DH531" s="58"/>
      <c r="DI531" s="58"/>
      <c r="DJ531" s="58"/>
      <c r="DK531" s="58"/>
      <c r="DL531" s="58"/>
      <c r="DM531" s="58"/>
      <c r="DN531" s="58"/>
      <c r="DO531" s="58"/>
      <c r="DP531" s="58"/>
      <c r="DQ531" s="58"/>
      <c r="DR531" s="58"/>
      <c r="DS531" s="58"/>
      <c r="DT531" s="58"/>
      <c r="DU531" s="58"/>
      <c r="DV531" s="58"/>
      <c r="DW531" s="58"/>
      <c r="DX531" s="58"/>
      <c r="DY531" s="58"/>
      <c r="DZ531" s="58"/>
      <c r="EA531" s="58"/>
      <c r="EB531" s="58"/>
      <c r="EC531" s="58"/>
      <c r="ED531" s="58"/>
      <c r="EE531" s="58"/>
      <c r="EF531" s="58"/>
      <c r="EG531" s="58"/>
      <c r="EH531" s="58"/>
      <c r="EI531" s="58"/>
      <c r="EJ531" s="58"/>
      <c r="EK531" s="58"/>
      <c r="EL531" s="58"/>
      <c r="EM531" s="58"/>
      <c r="EN531" s="58"/>
      <c r="EO531" s="58"/>
      <c r="EP531" s="58"/>
      <c r="EQ531" s="58"/>
      <c r="ER531" s="58"/>
      <c r="ES531" s="58"/>
      <c r="ET531" s="58"/>
      <c r="EU531" s="58"/>
      <c r="EV531" s="58"/>
      <c r="EW531" s="58"/>
      <c r="EX531" s="58"/>
      <c r="EY531" s="58"/>
      <c r="EZ531" s="58"/>
      <c r="FA531" s="58"/>
      <c r="FB531" s="58"/>
      <c r="FC531" s="58"/>
      <c r="FD531" s="58"/>
      <c r="FE531" s="58"/>
      <c r="FF531" s="58"/>
      <c r="FG531" s="58"/>
      <c r="FH531" s="58"/>
      <c r="FI531" s="58"/>
      <c r="FJ531" s="58"/>
      <c r="FK531" s="58"/>
      <c r="FL531" s="58"/>
      <c r="FM531" s="58"/>
      <c r="FN531" s="58"/>
      <c r="FO531" s="58"/>
      <c r="FP531" s="58"/>
      <c r="FQ531" s="58"/>
      <c r="FR531" s="58"/>
      <c r="FS531" s="58"/>
      <c r="FT531" s="58"/>
      <c r="FU531" s="58"/>
      <c r="FV531" s="58"/>
      <c r="FW531" s="58"/>
      <c r="FX531" s="58"/>
      <c r="FY531" s="58"/>
      <c r="FZ531" s="58"/>
      <c r="GA531" s="58"/>
      <c r="GB531" s="58"/>
      <c r="GC531" s="58"/>
      <c r="GD531" s="58"/>
      <c r="GE531" s="58"/>
      <c r="GF531" s="58"/>
      <c r="GG531" s="58"/>
      <c r="GH531" s="58"/>
      <c r="GI531" s="58"/>
      <c r="GJ531" s="58"/>
      <c r="GK531" s="58"/>
      <c r="GL531" s="58"/>
      <c r="GM531" s="58"/>
      <c r="GN531" s="58"/>
      <c r="GO531" s="58"/>
      <c r="GP531" s="58"/>
      <c r="GQ531" s="58"/>
      <c r="GR531" s="58"/>
      <c r="GS531" s="58"/>
      <c r="GT531" s="58"/>
      <c r="GU531" s="58"/>
      <c r="GV531" s="58"/>
      <c r="GW531" s="58"/>
      <c r="GX531" s="58"/>
      <c r="GY531" s="58"/>
      <c r="GZ531" s="58"/>
      <c r="HA531" s="58"/>
      <c r="HB531" s="58"/>
      <c r="HC531" s="58"/>
      <c r="HD531" s="58"/>
      <c r="HE531" s="58"/>
      <c r="HF531" s="58"/>
      <c r="HG531" s="58"/>
      <c r="HH531" s="58"/>
      <c r="HI531" s="58"/>
      <c r="HJ531" s="58"/>
      <c r="HK531" s="58"/>
      <c r="HL531" s="58"/>
      <c r="HM531" s="58"/>
      <c r="HN531" s="58"/>
      <c r="HO531" s="58"/>
      <c r="HP531" s="58"/>
      <c r="HQ531" s="58"/>
      <c r="HR531" s="58"/>
      <c r="HS531" s="58"/>
      <c r="HT531" s="58"/>
      <c r="HU531" s="58"/>
      <c r="HV531" s="58"/>
      <c r="HW531" s="58"/>
      <c r="HX531" s="58"/>
      <c r="HY531" s="58"/>
      <c r="HZ531" s="58"/>
      <c r="IA531" s="58"/>
      <c r="IB531" s="58"/>
      <c r="IC531" s="58"/>
      <c r="ID531" s="58"/>
      <c r="IE531" s="58"/>
      <c r="IF531" s="58"/>
      <c r="IG531" s="58"/>
      <c r="IH531" s="58"/>
      <c r="II531" s="58"/>
      <c r="IJ531" s="58"/>
      <c r="IK531" s="58"/>
      <c r="IL531" s="58"/>
      <c r="IM531" s="58"/>
      <c r="IN531" s="58"/>
      <c r="IO531" s="58"/>
      <c r="IP531" s="58"/>
      <c r="IQ531" s="58"/>
      <c r="IR531" s="58"/>
      <c r="IS531" s="58"/>
      <c r="IT531" s="58"/>
      <c r="IU531" s="58"/>
    </row>
    <row r="532" spans="1:255" s="840" customFormat="1">
      <c r="A532" s="78" t="s">
        <v>507</v>
      </c>
      <c r="B532" s="58"/>
      <c r="C532" s="58"/>
      <c r="D532" s="58"/>
      <c r="E532" s="58"/>
      <c r="F532" s="58"/>
      <c r="G532" s="58"/>
      <c r="H532" s="58"/>
      <c r="I532" s="58"/>
      <c r="J532" s="58"/>
      <c r="K532" s="58"/>
      <c r="L532" s="58"/>
      <c r="M532" s="58"/>
      <c r="N532" s="58"/>
      <c r="O532" s="58"/>
      <c r="P532" s="58">
        <v>1E-3</v>
      </c>
      <c r="Q532" s="58">
        <v>2E-3</v>
      </c>
      <c r="R532" s="58"/>
      <c r="S532" s="58"/>
      <c r="T532" s="58"/>
      <c r="U532" s="58"/>
      <c r="V532" s="58"/>
      <c r="W532" s="58"/>
      <c r="X532" s="58"/>
      <c r="Y532" s="58"/>
      <c r="Z532" s="58">
        <v>1E-3</v>
      </c>
      <c r="AA532" s="949">
        <v>1E-3</v>
      </c>
      <c r="AB532" s="949">
        <v>0</v>
      </c>
      <c r="AC532" s="949">
        <v>6.0000000000000001E-3</v>
      </c>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58"/>
      <c r="CS532" s="58"/>
      <c r="CT532" s="58"/>
      <c r="CU532" s="58"/>
      <c r="CV532" s="58"/>
      <c r="CW532" s="58"/>
      <c r="CX532" s="58"/>
      <c r="CY532" s="58"/>
      <c r="CZ532" s="58"/>
      <c r="DA532" s="58"/>
      <c r="DB532" s="58"/>
      <c r="DC532" s="58"/>
      <c r="DD532" s="58"/>
      <c r="DE532" s="58"/>
      <c r="DF532" s="58"/>
      <c r="DG532" s="58"/>
      <c r="DH532" s="58"/>
      <c r="DI532" s="58"/>
      <c r="DJ532" s="58"/>
      <c r="DK532" s="58"/>
      <c r="DL532" s="58"/>
      <c r="DM532" s="58"/>
      <c r="DN532" s="58"/>
      <c r="DO532" s="58"/>
      <c r="DP532" s="58"/>
      <c r="DQ532" s="58"/>
      <c r="DR532" s="58"/>
      <c r="DS532" s="58"/>
      <c r="DT532" s="58"/>
      <c r="DU532" s="58"/>
      <c r="DV532" s="58"/>
      <c r="DW532" s="58"/>
      <c r="DX532" s="58"/>
      <c r="DY532" s="58"/>
      <c r="DZ532" s="58"/>
      <c r="EA532" s="58"/>
      <c r="EB532" s="58"/>
      <c r="EC532" s="58"/>
      <c r="ED532" s="58"/>
      <c r="EE532" s="58"/>
      <c r="EF532" s="58"/>
      <c r="EG532" s="58"/>
      <c r="EH532" s="58"/>
      <c r="EI532" s="58"/>
      <c r="EJ532" s="58"/>
      <c r="EK532" s="58"/>
      <c r="EL532" s="58"/>
      <c r="EM532" s="58"/>
      <c r="EN532" s="58"/>
      <c r="EO532" s="58"/>
      <c r="EP532" s="58"/>
      <c r="EQ532" s="58"/>
      <c r="ER532" s="58"/>
      <c r="ES532" s="58"/>
      <c r="ET532" s="58"/>
      <c r="EU532" s="58"/>
      <c r="EV532" s="58"/>
      <c r="EW532" s="58"/>
      <c r="EX532" s="58"/>
      <c r="EY532" s="58"/>
      <c r="EZ532" s="58"/>
      <c r="FA532" s="58"/>
      <c r="FB532" s="58"/>
      <c r="FC532" s="58"/>
      <c r="FD532" s="58"/>
      <c r="FE532" s="58"/>
      <c r="FF532" s="58"/>
      <c r="FG532" s="58"/>
      <c r="FH532" s="58"/>
      <c r="FI532" s="58"/>
      <c r="FJ532" s="58"/>
      <c r="FK532" s="58"/>
      <c r="FL532" s="58"/>
      <c r="FM532" s="58"/>
      <c r="FN532" s="58"/>
      <c r="FO532" s="58"/>
      <c r="FP532" s="58"/>
      <c r="FQ532" s="58"/>
      <c r="FR532" s="58"/>
      <c r="FS532" s="58"/>
      <c r="FT532" s="58"/>
      <c r="FU532" s="58"/>
      <c r="FV532" s="58"/>
      <c r="FW532" s="58"/>
      <c r="FX532" s="58"/>
      <c r="FY532" s="58"/>
      <c r="FZ532" s="58"/>
      <c r="GA532" s="58"/>
      <c r="GB532" s="58"/>
      <c r="GC532" s="58"/>
      <c r="GD532" s="58"/>
      <c r="GE532" s="58"/>
      <c r="GF532" s="58"/>
      <c r="GG532" s="58"/>
      <c r="GH532" s="58"/>
      <c r="GI532" s="58"/>
      <c r="GJ532" s="58"/>
      <c r="GK532" s="58"/>
      <c r="GL532" s="58"/>
      <c r="GM532" s="58"/>
      <c r="GN532" s="58"/>
      <c r="GO532" s="58"/>
      <c r="GP532" s="58"/>
      <c r="GQ532" s="58"/>
      <c r="GR532" s="58"/>
      <c r="GS532" s="58"/>
      <c r="GT532" s="58"/>
      <c r="GU532" s="58"/>
      <c r="GV532" s="58"/>
      <c r="GW532" s="58"/>
      <c r="GX532" s="58"/>
      <c r="GY532" s="58"/>
      <c r="GZ532" s="58"/>
      <c r="HA532" s="58"/>
      <c r="HB532" s="58"/>
      <c r="HC532" s="58"/>
      <c r="HD532" s="58"/>
      <c r="HE532" s="58"/>
      <c r="HF532" s="58"/>
      <c r="HG532" s="58"/>
      <c r="HH532" s="58"/>
      <c r="HI532" s="58"/>
      <c r="HJ532" s="58"/>
      <c r="HK532" s="58"/>
      <c r="HL532" s="58"/>
      <c r="HM532" s="58"/>
      <c r="HN532" s="58"/>
      <c r="HO532" s="58"/>
      <c r="HP532" s="58"/>
      <c r="HQ532" s="58"/>
      <c r="HR532" s="58"/>
      <c r="HS532" s="58"/>
      <c r="HT532" s="58"/>
      <c r="HU532" s="58"/>
      <c r="HV532" s="58"/>
      <c r="HW532" s="58"/>
      <c r="HX532" s="58"/>
      <c r="HY532" s="58"/>
      <c r="HZ532" s="58"/>
      <c r="IA532" s="58"/>
      <c r="IB532" s="58"/>
      <c r="IC532" s="58"/>
      <c r="ID532" s="58"/>
      <c r="IE532" s="58"/>
      <c r="IF532" s="58"/>
      <c r="IG532" s="58"/>
      <c r="IH532" s="58"/>
      <c r="II532" s="58"/>
      <c r="IJ532" s="58"/>
      <c r="IK532" s="58"/>
      <c r="IL532" s="58"/>
      <c r="IM532" s="58"/>
      <c r="IN532" s="58"/>
      <c r="IO532" s="58"/>
      <c r="IP532" s="58"/>
      <c r="IQ532" s="58"/>
      <c r="IR532" s="58"/>
      <c r="IS532" s="58"/>
      <c r="IT532" s="58"/>
      <c r="IU532" s="58"/>
    </row>
    <row r="533" spans="1:255" s="840" customFormat="1">
      <c r="A533" s="78" t="s">
        <v>508</v>
      </c>
      <c r="B533" s="58"/>
      <c r="C533" s="58"/>
      <c r="D533" s="58"/>
      <c r="E533" s="58"/>
      <c r="F533" s="58"/>
      <c r="G533" s="58">
        <v>1E-3</v>
      </c>
      <c r="H533" s="58">
        <v>1E-3</v>
      </c>
      <c r="I533" s="58">
        <v>1E-3</v>
      </c>
      <c r="J533" s="58">
        <v>1E-3</v>
      </c>
      <c r="K533" s="58">
        <v>1E-3</v>
      </c>
      <c r="L533" s="58">
        <v>1E-3</v>
      </c>
      <c r="M533" s="58">
        <v>1E-3</v>
      </c>
      <c r="N533" s="58">
        <v>1E-3</v>
      </c>
      <c r="O533" s="58">
        <v>3.0000000000000001E-3</v>
      </c>
      <c r="P533" s="58">
        <v>3.9E-2</v>
      </c>
      <c r="Q533" s="58">
        <v>0.04</v>
      </c>
      <c r="R533" s="58">
        <v>5.1999999999999998E-2</v>
      </c>
      <c r="S533" s="58">
        <v>4.7E-2</v>
      </c>
      <c r="T533" s="58">
        <v>4.5999999999999999E-2</v>
      </c>
      <c r="U533" s="58">
        <v>4.4999999999999998E-2</v>
      </c>
      <c r="V533" s="58">
        <v>4.3999999999999997E-2</v>
      </c>
      <c r="W533" s="58">
        <v>3.7999999999999999E-2</v>
      </c>
      <c r="X533" s="58">
        <v>3.6999999999999998E-2</v>
      </c>
      <c r="Y533" s="58">
        <v>3.6999999999999998E-2</v>
      </c>
      <c r="Z533" s="58">
        <v>3.6999999999999998E-2</v>
      </c>
      <c r="AA533" s="949">
        <v>0.04</v>
      </c>
      <c r="AB533" s="949">
        <v>4.4999999999999998E-2</v>
      </c>
      <c r="AC533" s="949">
        <v>4.7E-2</v>
      </c>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58"/>
      <c r="CS533" s="58"/>
      <c r="CT533" s="58"/>
      <c r="CU533" s="58"/>
      <c r="CV533" s="58"/>
      <c r="CW533" s="58"/>
      <c r="CX533" s="58"/>
      <c r="CY533" s="58"/>
      <c r="CZ533" s="58"/>
      <c r="DA533" s="58"/>
      <c r="DB533" s="58"/>
      <c r="DC533" s="58"/>
      <c r="DD533" s="58"/>
      <c r="DE533" s="58"/>
      <c r="DF533" s="58"/>
      <c r="DG533" s="58"/>
      <c r="DH533" s="58"/>
      <c r="DI533" s="58"/>
      <c r="DJ533" s="58"/>
      <c r="DK533" s="58"/>
      <c r="DL533" s="58"/>
      <c r="DM533" s="58"/>
      <c r="DN533" s="58"/>
      <c r="DO533" s="58"/>
      <c r="DP533" s="58"/>
      <c r="DQ533" s="58"/>
      <c r="DR533" s="58"/>
      <c r="DS533" s="58"/>
      <c r="DT533" s="58"/>
      <c r="DU533" s="58"/>
      <c r="DV533" s="58"/>
      <c r="DW533" s="58"/>
      <c r="DX533" s="58"/>
      <c r="DY533" s="58"/>
      <c r="DZ533" s="58"/>
      <c r="EA533" s="58"/>
      <c r="EB533" s="58"/>
      <c r="EC533" s="58"/>
      <c r="ED533" s="58"/>
      <c r="EE533" s="58"/>
      <c r="EF533" s="58"/>
      <c r="EG533" s="58"/>
      <c r="EH533" s="58"/>
      <c r="EI533" s="58"/>
      <c r="EJ533" s="58"/>
      <c r="EK533" s="58"/>
      <c r="EL533" s="58"/>
      <c r="EM533" s="58"/>
      <c r="EN533" s="58"/>
      <c r="EO533" s="58"/>
      <c r="EP533" s="58"/>
      <c r="EQ533" s="58"/>
      <c r="ER533" s="58"/>
      <c r="ES533" s="58"/>
      <c r="ET533" s="58"/>
      <c r="EU533" s="58"/>
      <c r="EV533" s="58"/>
      <c r="EW533" s="58"/>
      <c r="EX533" s="58"/>
      <c r="EY533" s="58"/>
      <c r="EZ533" s="58"/>
      <c r="FA533" s="58"/>
      <c r="FB533" s="58"/>
      <c r="FC533" s="58"/>
      <c r="FD533" s="58"/>
      <c r="FE533" s="58"/>
      <c r="FF533" s="58"/>
      <c r="FG533" s="58"/>
      <c r="FH533" s="58"/>
      <c r="FI533" s="58"/>
      <c r="FJ533" s="58"/>
      <c r="FK533" s="58"/>
      <c r="FL533" s="58"/>
      <c r="FM533" s="58"/>
      <c r="FN533" s="58"/>
      <c r="FO533" s="58"/>
      <c r="FP533" s="58"/>
      <c r="FQ533" s="58"/>
      <c r="FR533" s="58"/>
      <c r="FS533" s="58"/>
      <c r="FT533" s="58"/>
      <c r="FU533" s="58"/>
      <c r="FV533" s="58"/>
      <c r="FW533" s="58"/>
      <c r="FX533" s="58"/>
      <c r="FY533" s="58"/>
      <c r="FZ533" s="58"/>
      <c r="GA533" s="58"/>
      <c r="GB533" s="58"/>
      <c r="GC533" s="58"/>
      <c r="GD533" s="58"/>
      <c r="GE533" s="58"/>
      <c r="GF533" s="58"/>
      <c r="GG533" s="58"/>
      <c r="GH533" s="58"/>
      <c r="GI533" s="58"/>
      <c r="GJ533" s="58"/>
      <c r="GK533" s="58"/>
      <c r="GL533" s="58"/>
      <c r="GM533" s="58"/>
      <c r="GN533" s="58"/>
      <c r="GO533" s="58"/>
      <c r="GP533" s="58"/>
      <c r="GQ533" s="58"/>
      <c r="GR533" s="58"/>
      <c r="GS533" s="58"/>
      <c r="GT533" s="58"/>
      <c r="GU533" s="58"/>
      <c r="GV533" s="58"/>
      <c r="GW533" s="58"/>
      <c r="GX533" s="58"/>
      <c r="GY533" s="58"/>
      <c r="GZ533" s="58"/>
      <c r="HA533" s="58"/>
      <c r="HB533" s="58"/>
      <c r="HC533" s="58"/>
      <c r="HD533" s="58"/>
      <c r="HE533" s="58"/>
      <c r="HF533" s="58"/>
      <c r="HG533" s="58"/>
      <c r="HH533" s="58"/>
      <c r="HI533" s="58"/>
      <c r="HJ533" s="58"/>
      <c r="HK533" s="58"/>
      <c r="HL533" s="58"/>
      <c r="HM533" s="58"/>
      <c r="HN533" s="58"/>
      <c r="HO533" s="58"/>
      <c r="HP533" s="58"/>
      <c r="HQ533" s="58"/>
      <c r="HR533" s="58"/>
      <c r="HS533" s="58"/>
      <c r="HT533" s="58"/>
      <c r="HU533" s="58"/>
      <c r="HV533" s="58"/>
      <c r="HW533" s="58"/>
      <c r="HX533" s="58"/>
      <c r="HY533" s="58"/>
      <c r="HZ533" s="58"/>
      <c r="IA533" s="58"/>
      <c r="IB533" s="58"/>
      <c r="IC533" s="58"/>
      <c r="ID533" s="58"/>
      <c r="IE533" s="58"/>
      <c r="IF533" s="58"/>
      <c r="IG533" s="58"/>
      <c r="IH533" s="58"/>
      <c r="II533" s="58"/>
      <c r="IJ533" s="58"/>
      <c r="IK533" s="58"/>
      <c r="IL533" s="58"/>
      <c r="IM533" s="58"/>
      <c r="IN533" s="58"/>
      <c r="IO533" s="58"/>
      <c r="IP533" s="58"/>
      <c r="IQ533" s="58"/>
      <c r="IR533" s="58"/>
      <c r="IS533" s="58"/>
      <c r="IT533" s="58"/>
      <c r="IU533" s="58"/>
    </row>
    <row r="534" spans="1:255" s="840" customFormat="1">
      <c r="A534" s="78" t="s">
        <v>509</v>
      </c>
      <c r="B534" s="58"/>
      <c r="C534" s="58"/>
      <c r="D534" s="58"/>
      <c r="E534" s="58"/>
      <c r="F534" s="58"/>
      <c r="G534" s="58"/>
      <c r="H534" s="58"/>
      <c r="I534" s="58"/>
      <c r="J534" s="58"/>
      <c r="K534" s="58">
        <v>1E-3</v>
      </c>
      <c r="L534" s="58">
        <v>1E-3</v>
      </c>
      <c r="M534" s="58">
        <v>1E-3</v>
      </c>
      <c r="N534" s="58">
        <v>1E-3</v>
      </c>
      <c r="O534" s="58">
        <v>1E-3</v>
      </c>
      <c r="P534" s="58">
        <v>8.0000000000000002E-3</v>
      </c>
      <c r="Q534" s="58">
        <v>8.0000000000000002E-3</v>
      </c>
      <c r="R534" s="58">
        <v>8.0000000000000002E-3</v>
      </c>
      <c r="S534" s="58">
        <v>6.0000000000000001E-3</v>
      </c>
      <c r="T534" s="58">
        <v>6.0000000000000001E-3</v>
      </c>
      <c r="U534" s="58">
        <v>1.4999999999999999E-2</v>
      </c>
      <c r="V534" s="58">
        <v>1.4E-2</v>
      </c>
      <c r="W534" s="58">
        <v>1.2999999999999999E-2</v>
      </c>
      <c r="X534" s="58">
        <v>0.01</v>
      </c>
      <c r="Y534" s="58">
        <v>0.01</v>
      </c>
      <c r="Z534" s="58">
        <v>0.01</v>
      </c>
      <c r="AA534" s="949">
        <v>1.0999999999999999E-2</v>
      </c>
      <c r="AB534" s="949">
        <v>1.2999999999999999E-2</v>
      </c>
      <c r="AC534" s="949">
        <v>1.2E-2</v>
      </c>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58"/>
      <c r="CS534" s="58"/>
      <c r="CT534" s="58"/>
      <c r="CU534" s="58"/>
      <c r="CV534" s="58"/>
      <c r="CW534" s="58"/>
      <c r="CX534" s="58"/>
      <c r="CY534" s="58"/>
      <c r="CZ534" s="58"/>
      <c r="DA534" s="58"/>
      <c r="DB534" s="58"/>
      <c r="DC534" s="58"/>
      <c r="DD534" s="58"/>
      <c r="DE534" s="58"/>
      <c r="DF534" s="58"/>
      <c r="DG534" s="58"/>
      <c r="DH534" s="58"/>
      <c r="DI534" s="58"/>
      <c r="DJ534" s="58"/>
      <c r="DK534" s="58"/>
      <c r="DL534" s="58"/>
      <c r="DM534" s="58"/>
      <c r="DN534" s="58"/>
      <c r="DO534" s="58"/>
      <c r="DP534" s="58"/>
      <c r="DQ534" s="58"/>
      <c r="DR534" s="58"/>
      <c r="DS534" s="58"/>
      <c r="DT534" s="58"/>
      <c r="DU534" s="58"/>
      <c r="DV534" s="58"/>
      <c r="DW534" s="58"/>
      <c r="DX534" s="58"/>
      <c r="DY534" s="58"/>
      <c r="DZ534" s="58"/>
      <c r="EA534" s="58"/>
      <c r="EB534" s="58"/>
      <c r="EC534" s="58"/>
      <c r="ED534" s="58"/>
      <c r="EE534" s="58"/>
      <c r="EF534" s="58"/>
      <c r="EG534" s="58"/>
      <c r="EH534" s="58"/>
      <c r="EI534" s="58"/>
      <c r="EJ534" s="58"/>
      <c r="EK534" s="58"/>
      <c r="EL534" s="58"/>
      <c r="EM534" s="58"/>
      <c r="EN534" s="58"/>
      <c r="EO534" s="58"/>
      <c r="EP534" s="58"/>
      <c r="EQ534" s="58"/>
      <c r="ER534" s="58"/>
      <c r="ES534" s="58"/>
      <c r="ET534" s="58"/>
      <c r="EU534" s="58"/>
      <c r="EV534" s="58"/>
      <c r="EW534" s="58"/>
      <c r="EX534" s="58"/>
      <c r="EY534" s="58"/>
      <c r="EZ534" s="58"/>
      <c r="FA534" s="58"/>
      <c r="FB534" s="58"/>
      <c r="FC534" s="58"/>
      <c r="FD534" s="58"/>
      <c r="FE534" s="58"/>
      <c r="FF534" s="58"/>
      <c r="FG534" s="58"/>
      <c r="FH534" s="58"/>
      <c r="FI534" s="58"/>
      <c r="FJ534" s="58"/>
      <c r="FK534" s="58"/>
      <c r="FL534" s="58"/>
      <c r="FM534" s="58"/>
      <c r="FN534" s="58"/>
      <c r="FO534" s="58"/>
      <c r="FP534" s="58"/>
      <c r="FQ534" s="58"/>
      <c r="FR534" s="58"/>
      <c r="FS534" s="58"/>
      <c r="FT534" s="58"/>
      <c r="FU534" s="58"/>
      <c r="FV534" s="58"/>
      <c r="FW534" s="58"/>
      <c r="FX534" s="58"/>
      <c r="FY534" s="58"/>
      <c r="FZ534" s="58"/>
      <c r="GA534" s="58"/>
      <c r="GB534" s="58"/>
      <c r="GC534" s="58"/>
      <c r="GD534" s="58"/>
      <c r="GE534" s="58"/>
      <c r="GF534" s="58"/>
      <c r="GG534" s="58"/>
      <c r="GH534" s="58"/>
      <c r="GI534" s="58"/>
      <c r="GJ534" s="58"/>
      <c r="GK534" s="58"/>
      <c r="GL534" s="58"/>
      <c r="GM534" s="58"/>
      <c r="GN534" s="58"/>
      <c r="GO534" s="58"/>
      <c r="GP534" s="58"/>
      <c r="GQ534" s="58"/>
      <c r="GR534" s="58"/>
      <c r="GS534" s="58"/>
      <c r="GT534" s="58"/>
      <c r="GU534" s="58"/>
      <c r="GV534" s="58"/>
      <c r="GW534" s="58"/>
      <c r="GX534" s="58"/>
      <c r="GY534" s="58"/>
      <c r="GZ534" s="58"/>
      <c r="HA534" s="58"/>
      <c r="HB534" s="58"/>
      <c r="HC534" s="58"/>
      <c r="HD534" s="58"/>
      <c r="HE534" s="58"/>
      <c r="HF534" s="58"/>
      <c r="HG534" s="58"/>
      <c r="HH534" s="58"/>
      <c r="HI534" s="58"/>
      <c r="HJ534" s="58"/>
      <c r="HK534" s="58"/>
      <c r="HL534" s="58"/>
      <c r="HM534" s="58"/>
      <c r="HN534" s="58"/>
      <c r="HO534" s="58"/>
      <c r="HP534" s="58"/>
      <c r="HQ534" s="58"/>
      <c r="HR534" s="58"/>
      <c r="HS534" s="58"/>
      <c r="HT534" s="58"/>
      <c r="HU534" s="58"/>
      <c r="HV534" s="58"/>
      <c r="HW534" s="58"/>
      <c r="HX534" s="58"/>
      <c r="HY534" s="58"/>
      <c r="HZ534" s="58"/>
      <c r="IA534" s="58"/>
      <c r="IB534" s="58"/>
      <c r="IC534" s="58"/>
      <c r="ID534" s="58"/>
      <c r="IE534" s="58"/>
      <c r="IF534" s="58"/>
      <c r="IG534" s="58"/>
      <c r="IH534" s="58"/>
      <c r="II534" s="58"/>
      <c r="IJ534" s="58"/>
      <c r="IK534" s="58"/>
      <c r="IL534" s="58"/>
      <c r="IM534" s="58"/>
      <c r="IN534" s="58"/>
      <c r="IO534" s="58"/>
      <c r="IP534" s="58"/>
      <c r="IQ534" s="58"/>
      <c r="IR534" s="58"/>
      <c r="IS534" s="58"/>
      <c r="IT534" s="58"/>
      <c r="IU534" s="58"/>
    </row>
    <row r="535" spans="1:255" s="840" customFormat="1">
      <c r="A535" s="78" t="s">
        <v>510</v>
      </c>
      <c r="B535" s="58"/>
      <c r="C535" s="58"/>
      <c r="D535" s="58"/>
      <c r="E535" s="58"/>
      <c r="F535" s="58"/>
      <c r="G535" s="58"/>
      <c r="H535" s="58"/>
      <c r="I535" s="58"/>
      <c r="J535" s="58"/>
      <c r="K535" s="58"/>
      <c r="L535" s="58"/>
      <c r="M535" s="58"/>
      <c r="N535" s="58"/>
      <c r="O535" s="58">
        <v>2E-3</v>
      </c>
      <c r="P535" s="58">
        <v>3.1E-2</v>
      </c>
      <c r="Q535" s="58">
        <v>3.1E-2</v>
      </c>
      <c r="R535" s="58">
        <v>4.3999999999999997E-2</v>
      </c>
      <c r="S535" s="58">
        <v>4.1000000000000002E-2</v>
      </c>
      <c r="T535" s="58">
        <v>3.9E-2</v>
      </c>
      <c r="U535" s="58">
        <v>3.1E-2</v>
      </c>
      <c r="V535" s="58">
        <v>0.03</v>
      </c>
      <c r="W535" s="58">
        <v>2.5000000000000001E-2</v>
      </c>
      <c r="X535" s="58">
        <v>2.7E-2</v>
      </c>
      <c r="Y535" s="58">
        <v>2.7E-2</v>
      </c>
      <c r="Z535" s="58">
        <v>2.5999999999999999E-2</v>
      </c>
      <c r="AA535" s="949">
        <v>2.9000000000000001E-2</v>
      </c>
      <c r="AB535" s="949">
        <v>0.03</v>
      </c>
      <c r="AC535" s="949">
        <v>3.2000000000000001E-2</v>
      </c>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58"/>
      <c r="CS535" s="58"/>
      <c r="CT535" s="58"/>
      <c r="CU535" s="58"/>
      <c r="CV535" s="58"/>
      <c r="CW535" s="58"/>
      <c r="CX535" s="58"/>
      <c r="CY535" s="58"/>
      <c r="CZ535" s="58"/>
      <c r="DA535" s="58"/>
      <c r="DB535" s="58"/>
      <c r="DC535" s="58"/>
      <c r="DD535" s="58"/>
      <c r="DE535" s="58"/>
      <c r="DF535" s="58"/>
      <c r="DG535" s="58"/>
      <c r="DH535" s="58"/>
      <c r="DI535" s="58"/>
      <c r="DJ535" s="58"/>
      <c r="DK535" s="58"/>
      <c r="DL535" s="58"/>
      <c r="DM535" s="58"/>
      <c r="DN535" s="58"/>
      <c r="DO535" s="58"/>
      <c r="DP535" s="58"/>
      <c r="DQ535" s="58"/>
      <c r="DR535" s="58"/>
      <c r="DS535" s="58"/>
      <c r="DT535" s="58"/>
      <c r="DU535" s="58"/>
      <c r="DV535" s="58"/>
      <c r="DW535" s="58"/>
      <c r="DX535" s="58"/>
      <c r="DY535" s="58"/>
      <c r="DZ535" s="58"/>
      <c r="EA535" s="58"/>
      <c r="EB535" s="58"/>
      <c r="EC535" s="58"/>
      <c r="ED535" s="58"/>
      <c r="EE535" s="58"/>
      <c r="EF535" s="58"/>
      <c r="EG535" s="58"/>
      <c r="EH535" s="58"/>
      <c r="EI535" s="58"/>
      <c r="EJ535" s="58"/>
      <c r="EK535" s="58"/>
      <c r="EL535" s="58"/>
      <c r="EM535" s="58"/>
      <c r="EN535" s="58"/>
      <c r="EO535" s="58"/>
      <c r="EP535" s="58"/>
      <c r="EQ535" s="58"/>
      <c r="ER535" s="58"/>
      <c r="ES535" s="58"/>
      <c r="ET535" s="58"/>
      <c r="EU535" s="58"/>
      <c r="EV535" s="58"/>
      <c r="EW535" s="58"/>
      <c r="EX535" s="58"/>
      <c r="EY535" s="58"/>
      <c r="EZ535" s="58"/>
      <c r="FA535" s="58"/>
      <c r="FB535" s="58"/>
      <c r="FC535" s="58"/>
      <c r="FD535" s="58"/>
      <c r="FE535" s="58"/>
      <c r="FF535" s="58"/>
      <c r="FG535" s="58"/>
      <c r="FH535" s="58"/>
      <c r="FI535" s="58"/>
      <c r="FJ535" s="58"/>
      <c r="FK535" s="58"/>
      <c r="FL535" s="58"/>
      <c r="FM535" s="58"/>
      <c r="FN535" s="58"/>
      <c r="FO535" s="58"/>
      <c r="FP535" s="58"/>
      <c r="FQ535" s="58"/>
      <c r="FR535" s="58"/>
      <c r="FS535" s="58"/>
      <c r="FT535" s="58"/>
      <c r="FU535" s="58"/>
      <c r="FV535" s="58"/>
      <c r="FW535" s="58"/>
      <c r="FX535" s="58"/>
      <c r="FY535" s="58"/>
      <c r="FZ535" s="58"/>
      <c r="GA535" s="58"/>
      <c r="GB535" s="58"/>
      <c r="GC535" s="58"/>
      <c r="GD535" s="58"/>
      <c r="GE535" s="58"/>
      <c r="GF535" s="58"/>
      <c r="GG535" s="58"/>
      <c r="GH535" s="58"/>
      <c r="GI535" s="58"/>
      <c r="GJ535" s="58"/>
      <c r="GK535" s="58"/>
      <c r="GL535" s="58"/>
      <c r="GM535" s="58"/>
      <c r="GN535" s="58"/>
      <c r="GO535" s="58"/>
      <c r="GP535" s="58"/>
      <c r="GQ535" s="58"/>
      <c r="GR535" s="58"/>
      <c r="GS535" s="58"/>
      <c r="GT535" s="58"/>
      <c r="GU535" s="58"/>
      <c r="GV535" s="58"/>
      <c r="GW535" s="58"/>
      <c r="GX535" s="58"/>
      <c r="GY535" s="58"/>
      <c r="GZ535" s="58"/>
      <c r="HA535" s="58"/>
      <c r="HB535" s="58"/>
      <c r="HC535" s="58"/>
      <c r="HD535" s="58"/>
      <c r="HE535" s="58"/>
      <c r="HF535" s="58"/>
      <c r="HG535" s="58"/>
      <c r="HH535" s="58"/>
      <c r="HI535" s="58"/>
      <c r="HJ535" s="58"/>
      <c r="HK535" s="58"/>
      <c r="HL535" s="58"/>
      <c r="HM535" s="58"/>
      <c r="HN535" s="58"/>
      <c r="HO535" s="58"/>
      <c r="HP535" s="58"/>
      <c r="HQ535" s="58"/>
      <c r="HR535" s="58"/>
      <c r="HS535" s="58"/>
      <c r="HT535" s="58"/>
      <c r="HU535" s="58"/>
      <c r="HV535" s="58"/>
      <c r="HW535" s="58"/>
      <c r="HX535" s="58"/>
      <c r="HY535" s="58"/>
      <c r="HZ535" s="58"/>
      <c r="IA535" s="58"/>
      <c r="IB535" s="58"/>
      <c r="IC535" s="58"/>
      <c r="ID535" s="58"/>
      <c r="IE535" s="58"/>
      <c r="IF535" s="58"/>
      <c r="IG535" s="58"/>
      <c r="IH535" s="58"/>
      <c r="II535" s="58"/>
      <c r="IJ535" s="58"/>
      <c r="IK535" s="58"/>
      <c r="IL535" s="58"/>
      <c r="IM535" s="58"/>
      <c r="IN535" s="58"/>
      <c r="IO535" s="58"/>
      <c r="IP535" s="58"/>
      <c r="IQ535" s="58"/>
      <c r="IR535" s="58"/>
      <c r="IS535" s="58"/>
      <c r="IT535" s="58"/>
      <c r="IU535" s="58"/>
    </row>
    <row r="536" spans="1:255" s="840" customFormat="1">
      <c r="A536" s="78" t="s">
        <v>511</v>
      </c>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c r="AB536"/>
      <c r="AC536"/>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58"/>
      <c r="CS536" s="58"/>
      <c r="CT536" s="58"/>
      <c r="CU536" s="58"/>
      <c r="CV536" s="58"/>
      <c r="CW536" s="58"/>
      <c r="CX536" s="58"/>
      <c r="CY536" s="58"/>
      <c r="CZ536" s="58"/>
      <c r="DA536" s="58"/>
      <c r="DB536" s="58"/>
      <c r="DC536" s="58"/>
      <c r="DD536" s="58"/>
      <c r="DE536" s="58"/>
      <c r="DF536" s="58"/>
      <c r="DG536" s="58"/>
      <c r="DH536" s="58"/>
      <c r="DI536" s="58"/>
      <c r="DJ536" s="58"/>
      <c r="DK536" s="58"/>
      <c r="DL536" s="58"/>
      <c r="DM536" s="58"/>
      <c r="DN536" s="58"/>
      <c r="DO536" s="58"/>
      <c r="DP536" s="58"/>
      <c r="DQ536" s="58"/>
      <c r="DR536" s="58"/>
      <c r="DS536" s="58"/>
      <c r="DT536" s="58"/>
      <c r="DU536" s="58"/>
      <c r="DV536" s="58"/>
      <c r="DW536" s="58"/>
      <c r="DX536" s="58"/>
      <c r="DY536" s="58"/>
      <c r="DZ536" s="58"/>
      <c r="EA536" s="58"/>
      <c r="EB536" s="58"/>
      <c r="EC536" s="58"/>
      <c r="ED536" s="58"/>
      <c r="EE536" s="58"/>
      <c r="EF536" s="58"/>
      <c r="EG536" s="58"/>
      <c r="EH536" s="58"/>
      <c r="EI536" s="58"/>
      <c r="EJ536" s="58"/>
      <c r="EK536" s="58"/>
      <c r="EL536" s="58"/>
      <c r="EM536" s="58"/>
      <c r="EN536" s="58"/>
      <c r="EO536" s="58"/>
      <c r="EP536" s="58"/>
      <c r="EQ536" s="58"/>
      <c r="ER536" s="58"/>
      <c r="ES536" s="58"/>
      <c r="ET536" s="58"/>
      <c r="EU536" s="58"/>
      <c r="EV536" s="58"/>
      <c r="EW536" s="58"/>
      <c r="EX536" s="58"/>
      <c r="EY536" s="58"/>
      <c r="EZ536" s="58"/>
      <c r="FA536" s="58"/>
      <c r="FB536" s="58"/>
      <c r="FC536" s="58"/>
      <c r="FD536" s="58"/>
      <c r="FE536" s="58"/>
      <c r="FF536" s="58"/>
      <c r="FG536" s="58"/>
      <c r="FH536" s="58"/>
      <c r="FI536" s="58"/>
      <c r="FJ536" s="58"/>
      <c r="FK536" s="58"/>
      <c r="FL536" s="58"/>
      <c r="FM536" s="58"/>
      <c r="FN536" s="58"/>
      <c r="FO536" s="58"/>
      <c r="FP536" s="58"/>
      <c r="FQ536" s="58"/>
      <c r="FR536" s="58"/>
      <c r="FS536" s="58"/>
      <c r="FT536" s="58"/>
      <c r="FU536" s="58"/>
      <c r="FV536" s="58"/>
      <c r="FW536" s="58"/>
      <c r="FX536" s="58"/>
      <c r="FY536" s="58"/>
      <c r="FZ536" s="58"/>
      <c r="GA536" s="58"/>
      <c r="GB536" s="58"/>
      <c r="GC536" s="58"/>
      <c r="GD536" s="58"/>
      <c r="GE536" s="58"/>
      <c r="GF536" s="58"/>
      <c r="GG536" s="58"/>
      <c r="GH536" s="58"/>
      <c r="GI536" s="58"/>
      <c r="GJ536" s="58"/>
      <c r="GK536" s="58"/>
      <c r="GL536" s="58"/>
      <c r="GM536" s="58"/>
      <c r="GN536" s="58"/>
      <c r="GO536" s="58"/>
      <c r="GP536" s="58"/>
      <c r="GQ536" s="58"/>
      <c r="GR536" s="58"/>
      <c r="GS536" s="58"/>
      <c r="GT536" s="58"/>
      <c r="GU536" s="58"/>
      <c r="GV536" s="58"/>
      <c r="GW536" s="58"/>
      <c r="GX536" s="58"/>
      <c r="GY536" s="58"/>
      <c r="GZ536" s="58"/>
      <c r="HA536" s="58"/>
      <c r="HB536" s="58"/>
      <c r="HC536" s="58"/>
      <c r="HD536" s="58"/>
      <c r="HE536" s="58"/>
      <c r="HF536" s="58"/>
      <c r="HG536" s="58"/>
      <c r="HH536" s="58"/>
      <c r="HI536" s="58"/>
      <c r="HJ536" s="58"/>
      <c r="HK536" s="58"/>
      <c r="HL536" s="58"/>
      <c r="HM536" s="58"/>
      <c r="HN536" s="58"/>
      <c r="HO536" s="58"/>
      <c r="HP536" s="58"/>
      <c r="HQ536" s="58"/>
      <c r="HR536" s="58"/>
      <c r="HS536" s="58"/>
      <c r="HT536" s="58"/>
      <c r="HU536" s="58"/>
      <c r="HV536" s="58"/>
      <c r="HW536" s="58"/>
      <c r="HX536" s="58"/>
      <c r="HY536" s="58"/>
      <c r="HZ536" s="58"/>
      <c r="IA536" s="58"/>
      <c r="IB536" s="58"/>
      <c r="IC536" s="58"/>
      <c r="ID536" s="58"/>
      <c r="IE536" s="58"/>
      <c r="IF536" s="58"/>
      <c r="IG536" s="58"/>
      <c r="IH536" s="58"/>
      <c r="II536" s="58"/>
      <c r="IJ536" s="58"/>
      <c r="IK536" s="58"/>
      <c r="IL536" s="58"/>
      <c r="IM536" s="58"/>
      <c r="IN536" s="58"/>
      <c r="IO536" s="58"/>
      <c r="IP536" s="58"/>
      <c r="IQ536" s="58"/>
      <c r="IR536" s="58"/>
      <c r="IS536" s="58"/>
      <c r="IT536" s="58"/>
      <c r="IU536" s="58"/>
    </row>
    <row r="537" spans="1:255" s="840" customFormat="1">
      <c r="A537" s="78" t="s">
        <v>512</v>
      </c>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c r="AB537"/>
      <c r="AC537"/>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c r="CS537" s="58"/>
      <c r="CT537" s="58"/>
      <c r="CU537" s="58"/>
      <c r="CV537" s="58"/>
      <c r="CW537" s="58"/>
      <c r="CX537" s="58"/>
      <c r="CY537" s="58"/>
      <c r="CZ537" s="58"/>
      <c r="DA537" s="58"/>
      <c r="DB537" s="58"/>
      <c r="DC537" s="58"/>
      <c r="DD537" s="58"/>
      <c r="DE537" s="58"/>
      <c r="DF537" s="58"/>
      <c r="DG537" s="58"/>
      <c r="DH537" s="58"/>
      <c r="DI537" s="58"/>
      <c r="DJ537" s="58"/>
      <c r="DK537" s="58"/>
      <c r="DL537" s="58"/>
      <c r="DM537" s="58"/>
      <c r="DN537" s="58"/>
      <c r="DO537" s="58"/>
      <c r="DP537" s="58"/>
      <c r="DQ537" s="58"/>
      <c r="DR537" s="58"/>
      <c r="DS537" s="58"/>
      <c r="DT537" s="58"/>
      <c r="DU537" s="58"/>
      <c r="DV537" s="58"/>
      <c r="DW537" s="58"/>
      <c r="DX537" s="58"/>
      <c r="DY537" s="58"/>
      <c r="DZ537" s="58"/>
      <c r="EA537" s="58"/>
      <c r="EB537" s="58"/>
      <c r="EC537" s="58"/>
      <c r="ED537" s="58"/>
      <c r="EE537" s="58"/>
      <c r="EF537" s="58"/>
      <c r="EG537" s="58"/>
      <c r="EH537" s="58"/>
      <c r="EI537" s="58"/>
      <c r="EJ537" s="58"/>
      <c r="EK537" s="58"/>
      <c r="EL537" s="58"/>
      <c r="EM537" s="58"/>
      <c r="EN537" s="58"/>
      <c r="EO537" s="58"/>
      <c r="EP537" s="58"/>
      <c r="EQ537" s="58"/>
      <c r="ER537" s="58"/>
      <c r="ES537" s="58"/>
      <c r="ET537" s="58"/>
      <c r="EU537" s="58"/>
      <c r="EV537" s="58"/>
      <c r="EW537" s="58"/>
      <c r="EX537" s="58"/>
      <c r="EY537" s="58"/>
      <c r="EZ537" s="58"/>
      <c r="FA537" s="58"/>
      <c r="FB537" s="58"/>
      <c r="FC537" s="58"/>
      <c r="FD537" s="58"/>
      <c r="FE537" s="58"/>
      <c r="FF537" s="58"/>
      <c r="FG537" s="58"/>
      <c r="FH537" s="58"/>
      <c r="FI537" s="58"/>
      <c r="FJ537" s="58"/>
      <c r="FK537" s="58"/>
      <c r="FL537" s="58"/>
      <c r="FM537" s="58"/>
      <c r="FN537" s="58"/>
      <c r="FO537" s="58"/>
      <c r="FP537" s="58"/>
      <c r="FQ537" s="58"/>
      <c r="FR537" s="58"/>
      <c r="FS537" s="58"/>
      <c r="FT537" s="58"/>
      <c r="FU537" s="58"/>
      <c r="FV537" s="58"/>
      <c r="FW537" s="58"/>
      <c r="FX537" s="58"/>
      <c r="FY537" s="58"/>
      <c r="FZ537" s="58"/>
      <c r="GA537" s="58"/>
      <c r="GB537" s="58"/>
      <c r="GC537" s="58"/>
      <c r="GD537" s="58"/>
      <c r="GE537" s="58"/>
      <c r="GF537" s="58"/>
      <c r="GG537" s="58"/>
      <c r="GH537" s="58"/>
      <c r="GI537" s="58"/>
      <c r="GJ537" s="58"/>
      <c r="GK537" s="58"/>
      <c r="GL537" s="58"/>
      <c r="GM537" s="58"/>
      <c r="GN537" s="58"/>
      <c r="GO537" s="58"/>
      <c r="GP537" s="58"/>
      <c r="GQ537" s="58"/>
      <c r="GR537" s="58"/>
      <c r="GS537" s="58"/>
      <c r="GT537" s="58"/>
      <c r="GU537" s="58"/>
      <c r="GV537" s="58"/>
      <c r="GW537" s="58"/>
      <c r="GX537" s="58"/>
      <c r="GY537" s="58"/>
      <c r="GZ537" s="58"/>
      <c r="HA537" s="58"/>
      <c r="HB537" s="58"/>
      <c r="HC537" s="58"/>
      <c r="HD537" s="58"/>
      <c r="HE537" s="58"/>
      <c r="HF537" s="58"/>
      <c r="HG537" s="58"/>
      <c r="HH537" s="58"/>
      <c r="HI537" s="58"/>
      <c r="HJ537" s="58"/>
      <c r="HK537" s="58"/>
      <c r="HL537" s="58"/>
      <c r="HM537" s="58"/>
      <c r="HN537" s="58"/>
      <c r="HO537" s="58"/>
      <c r="HP537" s="58"/>
      <c r="HQ537" s="58"/>
      <c r="HR537" s="58"/>
      <c r="HS537" s="58"/>
      <c r="HT537" s="58"/>
      <c r="HU537" s="58"/>
      <c r="HV537" s="58"/>
      <c r="HW537" s="58"/>
      <c r="HX537" s="58"/>
      <c r="HY537" s="58"/>
      <c r="HZ537" s="58"/>
      <c r="IA537" s="58"/>
      <c r="IB537" s="58"/>
      <c r="IC537" s="58"/>
      <c r="ID537" s="58"/>
      <c r="IE537" s="58"/>
      <c r="IF537" s="58"/>
      <c r="IG537" s="58"/>
      <c r="IH537" s="58"/>
      <c r="II537" s="58"/>
      <c r="IJ537" s="58"/>
      <c r="IK537" s="58"/>
      <c r="IL537" s="58"/>
      <c r="IM537" s="58"/>
      <c r="IN537" s="58"/>
      <c r="IO537" s="58"/>
      <c r="IP537" s="58"/>
      <c r="IQ537" s="58"/>
      <c r="IR537" s="58"/>
      <c r="IS537" s="58"/>
      <c r="IT537" s="58"/>
      <c r="IU537" s="58"/>
    </row>
    <row r="538" spans="1:255" s="840" customFormat="1">
      <c r="A538" s="78" t="s">
        <v>513</v>
      </c>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c r="AB538"/>
      <c r="AC53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58"/>
      <c r="CS538" s="58"/>
      <c r="CT538" s="58"/>
      <c r="CU538" s="58"/>
      <c r="CV538" s="58"/>
      <c r="CW538" s="58"/>
      <c r="CX538" s="58"/>
      <c r="CY538" s="58"/>
      <c r="CZ538" s="58"/>
      <c r="DA538" s="58"/>
      <c r="DB538" s="58"/>
      <c r="DC538" s="58"/>
      <c r="DD538" s="58"/>
      <c r="DE538" s="58"/>
      <c r="DF538" s="58"/>
      <c r="DG538" s="58"/>
      <c r="DH538" s="58"/>
      <c r="DI538" s="58"/>
      <c r="DJ538" s="58"/>
      <c r="DK538" s="58"/>
      <c r="DL538" s="58"/>
      <c r="DM538" s="58"/>
      <c r="DN538" s="58"/>
      <c r="DO538" s="58"/>
      <c r="DP538" s="58"/>
      <c r="DQ538" s="58"/>
      <c r="DR538" s="58"/>
      <c r="DS538" s="58"/>
      <c r="DT538" s="58"/>
      <c r="DU538" s="58"/>
      <c r="DV538" s="58"/>
      <c r="DW538" s="58"/>
      <c r="DX538" s="58"/>
      <c r="DY538" s="58"/>
      <c r="DZ538" s="58"/>
      <c r="EA538" s="58"/>
      <c r="EB538" s="58"/>
      <c r="EC538" s="58"/>
      <c r="ED538" s="58"/>
      <c r="EE538" s="58"/>
      <c r="EF538" s="58"/>
      <c r="EG538" s="58"/>
      <c r="EH538" s="58"/>
      <c r="EI538" s="58"/>
      <c r="EJ538" s="58"/>
      <c r="EK538" s="58"/>
      <c r="EL538" s="58"/>
      <c r="EM538" s="58"/>
      <c r="EN538" s="58"/>
      <c r="EO538" s="58"/>
      <c r="EP538" s="58"/>
      <c r="EQ538" s="58"/>
      <c r="ER538" s="58"/>
      <c r="ES538" s="58"/>
      <c r="ET538" s="58"/>
      <c r="EU538" s="58"/>
      <c r="EV538" s="58"/>
      <c r="EW538" s="58"/>
      <c r="EX538" s="58"/>
      <c r="EY538" s="58"/>
      <c r="EZ538" s="58"/>
      <c r="FA538" s="58"/>
      <c r="FB538" s="58"/>
      <c r="FC538" s="58"/>
      <c r="FD538" s="58"/>
      <c r="FE538" s="58"/>
      <c r="FF538" s="58"/>
      <c r="FG538" s="58"/>
      <c r="FH538" s="58"/>
      <c r="FI538" s="58"/>
      <c r="FJ538" s="58"/>
      <c r="FK538" s="58"/>
      <c r="FL538" s="58"/>
      <c r="FM538" s="58"/>
      <c r="FN538" s="58"/>
      <c r="FO538" s="58"/>
      <c r="FP538" s="58"/>
      <c r="FQ538" s="58"/>
      <c r="FR538" s="58"/>
      <c r="FS538" s="58"/>
      <c r="FT538" s="58"/>
      <c r="FU538" s="58"/>
      <c r="FV538" s="58"/>
      <c r="FW538" s="58"/>
      <c r="FX538" s="58"/>
      <c r="FY538" s="58"/>
      <c r="FZ538" s="58"/>
      <c r="GA538" s="58"/>
      <c r="GB538" s="58"/>
      <c r="GC538" s="58"/>
      <c r="GD538" s="58"/>
      <c r="GE538" s="58"/>
      <c r="GF538" s="58"/>
      <c r="GG538" s="58"/>
      <c r="GH538" s="58"/>
      <c r="GI538" s="58"/>
      <c r="GJ538" s="58"/>
      <c r="GK538" s="58"/>
      <c r="GL538" s="58"/>
      <c r="GM538" s="58"/>
      <c r="GN538" s="58"/>
      <c r="GO538" s="58"/>
      <c r="GP538" s="58"/>
      <c r="GQ538" s="58"/>
      <c r="GR538" s="58"/>
      <c r="GS538" s="58"/>
      <c r="GT538" s="58"/>
      <c r="GU538" s="58"/>
      <c r="GV538" s="58"/>
      <c r="GW538" s="58"/>
      <c r="GX538" s="58"/>
      <c r="GY538" s="58"/>
      <c r="GZ538" s="58"/>
      <c r="HA538" s="58"/>
      <c r="HB538" s="58"/>
      <c r="HC538" s="58"/>
      <c r="HD538" s="58"/>
      <c r="HE538" s="58"/>
      <c r="HF538" s="58"/>
      <c r="HG538" s="58"/>
      <c r="HH538" s="58"/>
      <c r="HI538" s="58"/>
      <c r="HJ538" s="58"/>
      <c r="HK538" s="58"/>
      <c r="HL538" s="58"/>
      <c r="HM538" s="58"/>
      <c r="HN538" s="58"/>
      <c r="HO538" s="58"/>
      <c r="HP538" s="58"/>
      <c r="HQ538" s="58"/>
      <c r="HR538" s="58"/>
      <c r="HS538" s="58"/>
      <c r="HT538" s="58"/>
      <c r="HU538" s="58"/>
      <c r="HV538" s="58"/>
      <c r="HW538" s="58"/>
      <c r="HX538" s="58"/>
      <c r="HY538" s="58"/>
      <c r="HZ538" s="58"/>
      <c r="IA538" s="58"/>
      <c r="IB538" s="58"/>
      <c r="IC538" s="58"/>
      <c r="ID538" s="58"/>
      <c r="IE538" s="58"/>
      <c r="IF538" s="58"/>
      <c r="IG538" s="58"/>
      <c r="IH538" s="58"/>
      <c r="II538" s="58"/>
      <c r="IJ538" s="58"/>
      <c r="IK538" s="58"/>
      <c r="IL538" s="58"/>
      <c r="IM538" s="58"/>
      <c r="IN538" s="58"/>
      <c r="IO538" s="58"/>
      <c r="IP538" s="58"/>
      <c r="IQ538" s="58"/>
      <c r="IR538" s="58"/>
      <c r="IS538" s="58"/>
      <c r="IT538" s="58"/>
      <c r="IU538" s="58"/>
    </row>
    <row r="539" spans="1:255" s="840" customFormat="1">
      <c r="A539" s="78" t="s">
        <v>514</v>
      </c>
      <c r="B539" s="58"/>
      <c r="C539" s="58"/>
      <c r="D539" s="58"/>
      <c r="E539" s="58"/>
      <c r="F539" s="58"/>
      <c r="G539" s="58">
        <v>1E-3</v>
      </c>
      <c r="H539" s="58">
        <v>1E-3</v>
      </c>
      <c r="I539" s="58">
        <v>1E-3</v>
      </c>
      <c r="J539" s="58">
        <v>1E-3</v>
      </c>
      <c r="K539" s="58"/>
      <c r="L539" s="58"/>
      <c r="M539" s="58"/>
      <c r="N539" s="58"/>
      <c r="O539" s="58"/>
      <c r="P539" s="58"/>
      <c r="Q539" s="58"/>
      <c r="R539" s="58"/>
      <c r="S539" s="58"/>
      <c r="T539" s="58"/>
      <c r="U539" s="58"/>
      <c r="V539" s="58"/>
      <c r="W539" s="58"/>
      <c r="X539" s="58"/>
      <c r="Y539" s="58"/>
      <c r="Z539" s="58"/>
      <c r="AA539" s="949">
        <v>0</v>
      </c>
      <c r="AB539" s="949">
        <v>2E-3</v>
      </c>
      <c r="AC539" s="949">
        <v>3.0000000000000001E-3</v>
      </c>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58"/>
      <c r="CS539" s="58"/>
      <c r="CT539" s="58"/>
      <c r="CU539" s="58"/>
      <c r="CV539" s="58"/>
      <c r="CW539" s="58"/>
      <c r="CX539" s="58"/>
      <c r="CY539" s="58"/>
      <c r="CZ539" s="58"/>
      <c r="DA539" s="58"/>
      <c r="DB539" s="58"/>
      <c r="DC539" s="58"/>
      <c r="DD539" s="58"/>
      <c r="DE539" s="58"/>
      <c r="DF539" s="58"/>
      <c r="DG539" s="58"/>
      <c r="DH539" s="58"/>
      <c r="DI539" s="58"/>
      <c r="DJ539" s="58"/>
      <c r="DK539" s="58"/>
      <c r="DL539" s="58"/>
      <c r="DM539" s="58"/>
      <c r="DN539" s="58"/>
      <c r="DO539" s="58"/>
      <c r="DP539" s="58"/>
      <c r="DQ539" s="58"/>
      <c r="DR539" s="58"/>
      <c r="DS539" s="58"/>
      <c r="DT539" s="58"/>
      <c r="DU539" s="58"/>
      <c r="DV539" s="58"/>
      <c r="DW539" s="58"/>
      <c r="DX539" s="58"/>
      <c r="DY539" s="58"/>
      <c r="DZ539" s="58"/>
      <c r="EA539" s="58"/>
      <c r="EB539" s="58"/>
      <c r="EC539" s="58"/>
      <c r="ED539" s="58"/>
      <c r="EE539" s="58"/>
      <c r="EF539" s="58"/>
      <c r="EG539" s="58"/>
      <c r="EH539" s="58"/>
      <c r="EI539" s="58"/>
      <c r="EJ539" s="58"/>
      <c r="EK539" s="58"/>
      <c r="EL539" s="58"/>
      <c r="EM539" s="58"/>
      <c r="EN539" s="58"/>
      <c r="EO539" s="58"/>
      <c r="EP539" s="58"/>
      <c r="EQ539" s="58"/>
      <c r="ER539" s="58"/>
      <c r="ES539" s="58"/>
      <c r="ET539" s="58"/>
      <c r="EU539" s="58"/>
      <c r="EV539" s="58"/>
      <c r="EW539" s="58"/>
      <c r="EX539" s="58"/>
      <c r="EY539" s="58"/>
      <c r="EZ539" s="58"/>
      <c r="FA539" s="58"/>
      <c r="FB539" s="58"/>
      <c r="FC539" s="58"/>
      <c r="FD539" s="58"/>
      <c r="FE539" s="58"/>
      <c r="FF539" s="58"/>
      <c r="FG539" s="58"/>
      <c r="FH539" s="58"/>
      <c r="FI539" s="58"/>
      <c r="FJ539" s="58"/>
      <c r="FK539" s="58"/>
      <c r="FL539" s="58"/>
      <c r="FM539" s="58"/>
      <c r="FN539" s="58"/>
      <c r="FO539" s="58"/>
      <c r="FP539" s="58"/>
      <c r="FQ539" s="58"/>
      <c r="FR539" s="58"/>
      <c r="FS539" s="58"/>
      <c r="FT539" s="58"/>
      <c r="FU539" s="58"/>
      <c r="FV539" s="58"/>
      <c r="FW539" s="58"/>
      <c r="FX539" s="58"/>
      <c r="FY539" s="58"/>
      <c r="FZ539" s="58"/>
      <c r="GA539" s="58"/>
      <c r="GB539" s="58"/>
      <c r="GC539" s="58"/>
      <c r="GD539" s="58"/>
      <c r="GE539" s="58"/>
      <c r="GF539" s="58"/>
      <c r="GG539" s="58"/>
      <c r="GH539" s="58"/>
      <c r="GI539" s="58"/>
      <c r="GJ539" s="58"/>
      <c r="GK539" s="58"/>
      <c r="GL539" s="58"/>
      <c r="GM539" s="58"/>
      <c r="GN539" s="58"/>
      <c r="GO539" s="58"/>
      <c r="GP539" s="58"/>
      <c r="GQ539" s="58"/>
      <c r="GR539" s="58"/>
      <c r="GS539" s="58"/>
      <c r="GT539" s="58"/>
      <c r="GU539" s="58"/>
      <c r="GV539" s="58"/>
      <c r="GW539" s="58"/>
      <c r="GX539" s="58"/>
      <c r="GY539" s="58"/>
      <c r="GZ539" s="58"/>
      <c r="HA539" s="58"/>
      <c r="HB539" s="58"/>
      <c r="HC539" s="58"/>
      <c r="HD539" s="58"/>
      <c r="HE539" s="58"/>
      <c r="HF539" s="58"/>
      <c r="HG539" s="58"/>
      <c r="HH539" s="58"/>
      <c r="HI539" s="58"/>
      <c r="HJ539" s="58"/>
      <c r="HK539" s="58"/>
      <c r="HL539" s="58"/>
      <c r="HM539" s="58"/>
      <c r="HN539" s="58"/>
      <c r="HO539" s="58"/>
      <c r="HP539" s="58"/>
      <c r="HQ539" s="58"/>
      <c r="HR539" s="58"/>
      <c r="HS539" s="58"/>
      <c r="HT539" s="58"/>
      <c r="HU539" s="58"/>
      <c r="HV539" s="58"/>
      <c r="HW539" s="58"/>
      <c r="HX539" s="58"/>
      <c r="HY539" s="58"/>
      <c r="HZ539" s="58"/>
      <c r="IA539" s="58"/>
      <c r="IB539" s="58"/>
      <c r="IC539" s="58"/>
      <c r="ID539" s="58"/>
      <c r="IE539" s="58"/>
      <c r="IF539" s="58"/>
      <c r="IG539" s="58"/>
      <c r="IH539" s="58"/>
      <c r="II539" s="58"/>
      <c r="IJ539" s="58"/>
      <c r="IK539" s="58"/>
      <c r="IL539" s="58"/>
      <c r="IM539" s="58"/>
      <c r="IN539" s="58"/>
      <c r="IO539" s="58"/>
      <c r="IP539" s="58"/>
      <c r="IQ539" s="58"/>
      <c r="IR539" s="58"/>
      <c r="IS539" s="58"/>
      <c r="IT539" s="58"/>
      <c r="IU539" s="58"/>
    </row>
    <row r="540" spans="1:255" s="840" customFormat="1">
      <c r="A540" s="78" t="s">
        <v>515</v>
      </c>
      <c r="B540" s="58">
        <v>2.9000000000000001E-2</v>
      </c>
      <c r="C540" s="58">
        <v>0.03</v>
      </c>
      <c r="D540" s="58">
        <v>0.03</v>
      </c>
      <c r="E540" s="58">
        <v>2.9000000000000001E-2</v>
      </c>
      <c r="F540" s="58">
        <v>3.4000000000000002E-2</v>
      </c>
      <c r="G540" s="58">
        <v>5.2999999999999999E-2</v>
      </c>
      <c r="H540" s="58">
        <v>4.9000000000000002E-2</v>
      </c>
      <c r="I540" s="58">
        <v>5.3999999999999999E-2</v>
      </c>
      <c r="J540" s="58">
        <v>5.6000000000000001E-2</v>
      </c>
      <c r="K540" s="58">
        <v>7.9000000000000001E-2</v>
      </c>
      <c r="L540" s="58">
        <v>8.1000000000000003E-2</v>
      </c>
      <c r="M540" s="58">
        <v>8.8999999999999996E-2</v>
      </c>
      <c r="N540" s="58">
        <v>9.7000000000000003E-2</v>
      </c>
      <c r="O540" s="58">
        <v>9.4E-2</v>
      </c>
      <c r="P540" s="58">
        <v>0.1</v>
      </c>
      <c r="Q540" s="58">
        <v>9.7000000000000003E-2</v>
      </c>
      <c r="R540" s="58">
        <v>9.7000000000000003E-2</v>
      </c>
      <c r="S540" s="58">
        <v>9.8000000000000004E-2</v>
      </c>
      <c r="T540" s="58">
        <v>9.6000000000000002E-2</v>
      </c>
      <c r="U540" s="58">
        <v>8.7999999999999995E-2</v>
      </c>
      <c r="V540" s="58">
        <v>8.7999999999999995E-2</v>
      </c>
      <c r="W540" s="58">
        <v>8.4000000000000005E-2</v>
      </c>
      <c r="X540" s="58">
        <v>8.5000000000000006E-2</v>
      </c>
      <c r="Y540" s="58">
        <v>7.9000000000000001E-2</v>
      </c>
      <c r="Z540" s="58">
        <v>0.09</v>
      </c>
      <c r="AA540" s="949">
        <v>9.4E-2</v>
      </c>
      <c r="AB540" s="949">
        <v>9.9000000000000005E-2</v>
      </c>
      <c r="AC540" s="949">
        <v>0.10299999999999999</v>
      </c>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58"/>
      <c r="CS540" s="58"/>
      <c r="CT540" s="58"/>
      <c r="CU540" s="58"/>
      <c r="CV540" s="58"/>
      <c r="CW540" s="58"/>
      <c r="CX540" s="58"/>
      <c r="CY540" s="58"/>
      <c r="CZ540" s="58"/>
      <c r="DA540" s="58"/>
      <c r="DB540" s="58"/>
      <c r="DC540" s="58"/>
      <c r="DD540" s="58"/>
      <c r="DE540" s="58"/>
      <c r="DF540" s="58"/>
      <c r="DG540" s="58"/>
      <c r="DH540" s="58"/>
      <c r="DI540" s="58"/>
      <c r="DJ540" s="58"/>
      <c r="DK540" s="58"/>
      <c r="DL540" s="58"/>
      <c r="DM540" s="58"/>
      <c r="DN540" s="58"/>
      <c r="DO540" s="58"/>
      <c r="DP540" s="58"/>
      <c r="DQ540" s="58"/>
      <c r="DR540" s="58"/>
      <c r="DS540" s="58"/>
      <c r="DT540" s="58"/>
      <c r="DU540" s="58"/>
      <c r="DV540" s="58"/>
      <c r="DW540" s="58"/>
      <c r="DX540" s="58"/>
      <c r="DY540" s="58"/>
      <c r="DZ540" s="58"/>
      <c r="EA540" s="58"/>
      <c r="EB540" s="58"/>
      <c r="EC540" s="58"/>
      <c r="ED540" s="58"/>
      <c r="EE540" s="58"/>
      <c r="EF540" s="58"/>
      <c r="EG540" s="58"/>
      <c r="EH540" s="58"/>
      <c r="EI540" s="58"/>
      <c r="EJ540" s="58"/>
      <c r="EK540" s="58"/>
      <c r="EL540" s="58"/>
      <c r="EM540" s="58"/>
      <c r="EN540" s="58"/>
      <c r="EO540" s="58"/>
      <c r="EP540" s="58"/>
      <c r="EQ540" s="58"/>
      <c r="ER540" s="58"/>
      <c r="ES540" s="58"/>
      <c r="ET540" s="58"/>
      <c r="EU540" s="58"/>
      <c r="EV540" s="58"/>
      <c r="EW540" s="58"/>
      <c r="EX540" s="58"/>
      <c r="EY540" s="58"/>
      <c r="EZ540" s="58"/>
      <c r="FA540" s="58"/>
      <c r="FB540" s="58"/>
      <c r="FC540" s="58"/>
      <c r="FD540" s="58"/>
      <c r="FE540" s="58"/>
      <c r="FF540" s="58"/>
      <c r="FG540" s="58"/>
      <c r="FH540" s="58"/>
      <c r="FI540" s="58"/>
      <c r="FJ540" s="58"/>
      <c r="FK540" s="58"/>
      <c r="FL540" s="58"/>
      <c r="FM540" s="58"/>
      <c r="FN540" s="58"/>
      <c r="FO540" s="58"/>
      <c r="FP540" s="58"/>
      <c r="FQ540" s="58"/>
      <c r="FR540" s="58"/>
      <c r="FS540" s="58"/>
      <c r="FT540" s="58"/>
      <c r="FU540" s="58"/>
      <c r="FV540" s="58"/>
      <c r="FW540" s="58"/>
      <c r="FX540" s="58"/>
      <c r="FY540" s="58"/>
      <c r="FZ540" s="58"/>
      <c r="GA540" s="58"/>
      <c r="GB540" s="58"/>
      <c r="GC540" s="58"/>
      <c r="GD540" s="58"/>
      <c r="GE540" s="58"/>
      <c r="GF540" s="58"/>
      <c r="GG540" s="58"/>
      <c r="GH540" s="58"/>
      <c r="GI540" s="58"/>
      <c r="GJ540" s="58"/>
      <c r="GK540" s="58"/>
      <c r="GL540" s="58"/>
      <c r="GM540" s="58"/>
      <c r="GN540" s="58"/>
      <c r="GO540" s="58"/>
      <c r="GP540" s="58"/>
      <c r="GQ540" s="58"/>
      <c r="GR540" s="58"/>
      <c r="GS540" s="58"/>
      <c r="GT540" s="58"/>
      <c r="GU540" s="58"/>
      <c r="GV540" s="58"/>
      <c r="GW540" s="58"/>
      <c r="GX540" s="58"/>
      <c r="GY540" s="58"/>
      <c r="GZ540" s="58"/>
      <c r="HA540" s="58"/>
      <c r="HB540" s="58"/>
      <c r="HC540" s="58"/>
      <c r="HD540" s="58"/>
      <c r="HE540" s="58"/>
      <c r="HF540" s="58"/>
      <c r="HG540" s="58"/>
      <c r="HH540" s="58"/>
      <c r="HI540" s="58"/>
      <c r="HJ540" s="58"/>
      <c r="HK540" s="58"/>
      <c r="HL540" s="58"/>
      <c r="HM540" s="58"/>
      <c r="HN540" s="58"/>
      <c r="HO540" s="58"/>
      <c r="HP540" s="58"/>
      <c r="HQ540" s="58"/>
      <c r="HR540" s="58"/>
      <c r="HS540" s="58"/>
      <c r="HT540" s="58"/>
      <c r="HU540" s="58"/>
      <c r="HV540" s="58"/>
      <c r="HW540" s="58"/>
      <c r="HX540" s="58"/>
      <c r="HY540" s="58"/>
      <c r="HZ540" s="58"/>
      <c r="IA540" s="58"/>
      <c r="IB540" s="58"/>
      <c r="IC540" s="58"/>
      <c r="ID540" s="58"/>
      <c r="IE540" s="58"/>
      <c r="IF540" s="58"/>
      <c r="IG540" s="58"/>
      <c r="IH540" s="58"/>
      <c r="II540" s="58"/>
      <c r="IJ540" s="58"/>
      <c r="IK540" s="58"/>
      <c r="IL540" s="58"/>
      <c r="IM540" s="58"/>
      <c r="IN540" s="58"/>
      <c r="IO540" s="58"/>
      <c r="IP540" s="58"/>
      <c r="IQ540" s="58"/>
      <c r="IR540" s="58"/>
      <c r="IS540" s="58"/>
      <c r="IT540" s="58"/>
      <c r="IU540" s="58"/>
    </row>
    <row r="541" spans="1:255" s="840" customFormat="1">
      <c r="A541" s="78" t="s">
        <v>516</v>
      </c>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c r="AB541"/>
      <c r="AC541"/>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58"/>
      <c r="CS541" s="58"/>
      <c r="CT541" s="58"/>
      <c r="CU541" s="58"/>
      <c r="CV541" s="58"/>
      <c r="CW541" s="58"/>
      <c r="CX541" s="58"/>
      <c r="CY541" s="58"/>
      <c r="CZ541" s="58"/>
      <c r="DA541" s="58"/>
      <c r="DB541" s="58"/>
      <c r="DC541" s="58"/>
      <c r="DD541" s="58"/>
      <c r="DE541" s="58"/>
      <c r="DF541" s="58"/>
      <c r="DG541" s="58"/>
      <c r="DH541" s="58"/>
      <c r="DI541" s="58"/>
      <c r="DJ541" s="58"/>
      <c r="DK541" s="58"/>
      <c r="DL541" s="58"/>
      <c r="DM541" s="58"/>
      <c r="DN541" s="58"/>
      <c r="DO541" s="58"/>
      <c r="DP541" s="58"/>
      <c r="DQ541" s="58"/>
      <c r="DR541" s="58"/>
      <c r="DS541" s="58"/>
      <c r="DT541" s="58"/>
      <c r="DU541" s="58"/>
      <c r="DV541" s="58"/>
      <c r="DW541" s="58"/>
      <c r="DX541" s="58"/>
      <c r="DY541" s="58"/>
      <c r="DZ541" s="58"/>
      <c r="EA541" s="58"/>
      <c r="EB541" s="58"/>
      <c r="EC541" s="58"/>
      <c r="ED541" s="58"/>
      <c r="EE541" s="58"/>
      <c r="EF541" s="58"/>
      <c r="EG541" s="58"/>
      <c r="EH541" s="58"/>
      <c r="EI541" s="58"/>
      <c r="EJ541" s="58"/>
      <c r="EK541" s="58"/>
      <c r="EL541" s="58"/>
      <c r="EM541" s="58"/>
      <c r="EN541" s="58"/>
      <c r="EO541" s="58"/>
      <c r="EP541" s="58"/>
      <c r="EQ541" s="58"/>
      <c r="ER541" s="58"/>
      <c r="ES541" s="58"/>
      <c r="ET541" s="58"/>
      <c r="EU541" s="58"/>
      <c r="EV541" s="58"/>
      <c r="EW541" s="58"/>
      <c r="EX541" s="58"/>
      <c r="EY541" s="58"/>
      <c r="EZ541" s="58"/>
      <c r="FA541" s="58"/>
      <c r="FB541" s="58"/>
      <c r="FC541" s="58"/>
      <c r="FD541" s="58"/>
      <c r="FE541" s="58"/>
      <c r="FF541" s="58"/>
      <c r="FG541" s="58"/>
      <c r="FH541" s="58"/>
      <c r="FI541" s="58"/>
      <c r="FJ541" s="58"/>
      <c r="FK541" s="58"/>
      <c r="FL541" s="58"/>
      <c r="FM541" s="58"/>
      <c r="FN541" s="58"/>
      <c r="FO541" s="58"/>
      <c r="FP541" s="58"/>
      <c r="FQ541" s="58"/>
      <c r="FR541" s="58"/>
      <c r="FS541" s="58"/>
      <c r="FT541" s="58"/>
      <c r="FU541" s="58"/>
      <c r="FV541" s="58"/>
      <c r="FW541" s="58"/>
      <c r="FX541" s="58"/>
      <c r="FY541" s="58"/>
      <c r="FZ541" s="58"/>
      <c r="GA541" s="58"/>
      <c r="GB541" s="58"/>
      <c r="GC541" s="58"/>
      <c r="GD541" s="58"/>
      <c r="GE541" s="58"/>
      <c r="GF541" s="58"/>
      <c r="GG541" s="58"/>
      <c r="GH541" s="58"/>
      <c r="GI541" s="58"/>
      <c r="GJ541" s="58"/>
      <c r="GK541" s="58"/>
      <c r="GL541" s="58"/>
      <c r="GM541" s="58"/>
      <c r="GN541" s="58"/>
      <c r="GO541" s="58"/>
      <c r="GP541" s="58"/>
      <c r="GQ541" s="58"/>
      <c r="GR541" s="58"/>
      <c r="GS541" s="58"/>
      <c r="GT541" s="58"/>
      <c r="GU541" s="58"/>
      <c r="GV541" s="58"/>
      <c r="GW541" s="58"/>
      <c r="GX541" s="58"/>
      <c r="GY541" s="58"/>
      <c r="GZ541" s="58"/>
      <c r="HA541" s="58"/>
      <c r="HB541" s="58"/>
      <c r="HC541" s="58"/>
      <c r="HD541" s="58"/>
      <c r="HE541" s="58"/>
      <c r="HF541" s="58"/>
      <c r="HG541" s="58"/>
      <c r="HH541" s="58"/>
      <c r="HI541" s="58"/>
      <c r="HJ541" s="58"/>
      <c r="HK541" s="58"/>
      <c r="HL541" s="58"/>
      <c r="HM541" s="58"/>
      <c r="HN541" s="58"/>
      <c r="HO541" s="58"/>
      <c r="HP541" s="58"/>
      <c r="HQ541" s="58"/>
      <c r="HR541" s="58"/>
      <c r="HS541" s="58"/>
      <c r="HT541" s="58"/>
      <c r="HU541" s="58"/>
      <c r="HV541" s="58"/>
      <c r="HW541" s="58"/>
      <c r="HX541" s="58"/>
      <c r="HY541" s="58"/>
      <c r="HZ541" s="58"/>
      <c r="IA541" s="58"/>
      <c r="IB541" s="58"/>
      <c r="IC541" s="58"/>
      <c r="ID541" s="58"/>
      <c r="IE541" s="58"/>
      <c r="IF541" s="58"/>
      <c r="IG541" s="58"/>
      <c r="IH541" s="58"/>
      <c r="II541" s="58"/>
      <c r="IJ541" s="58"/>
      <c r="IK541" s="58"/>
      <c r="IL541" s="58"/>
      <c r="IM541" s="58"/>
      <c r="IN541" s="58"/>
      <c r="IO541" s="58"/>
      <c r="IP541" s="58"/>
      <c r="IQ541" s="58"/>
      <c r="IR541" s="58"/>
      <c r="IS541" s="58"/>
      <c r="IT541" s="58"/>
      <c r="IU541" s="58"/>
    </row>
    <row r="542" spans="1:255" s="840" customFormat="1">
      <c r="A542" s="78" t="s">
        <v>517</v>
      </c>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c r="AB542"/>
      <c r="AC542"/>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58"/>
      <c r="CS542" s="58"/>
      <c r="CT542" s="58"/>
      <c r="CU542" s="58"/>
      <c r="CV542" s="58"/>
      <c r="CW542" s="58"/>
      <c r="CX542" s="58"/>
      <c r="CY542" s="58"/>
      <c r="CZ542" s="58"/>
      <c r="DA542" s="58"/>
      <c r="DB542" s="58"/>
      <c r="DC542" s="58"/>
      <c r="DD542" s="58"/>
      <c r="DE542" s="58"/>
      <c r="DF542" s="58"/>
      <c r="DG542" s="58"/>
      <c r="DH542" s="58"/>
      <c r="DI542" s="58"/>
      <c r="DJ542" s="58"/>
      <c r="DK542" s="58"/>
      <c r="DL542" s="58"/>
      <c r="DM542" s="58"/>
      <c r="DN542" s="58"/>
      <c r="DO542" s="58"/>
      <c r="DP542" s="58"/>
      <c r="DQ542" s="58"/>
      <c r="DR542" s="58"/>
      <c r="DS542" s="58"/>
      <c r="DT542" s="58"/>
      <c r="DU542" s="58"/>
      <c r="DV542" s="58"/>
      <c r="DW542" s="58"/>
      <c r="DX542" s="58"/>
      <c r="DY542" s="58"/>
      <c r="DZ542" s="58"/>
      <c r="EA542" s="58"/>
      <c r="EB542" s="58"/>
      <c r="EC542" s="58"/>
      <c r="ED542" s="58"/>
      <c r="EE542" s="58"/>
      <c r="EF542" s="58"/>
      <c r="EG542" s="58"/>
      <c r="EH542" s="58"/>
      <c r="EI542" s="58"/>
      <c r="EJ542" s="58"/>
      <c r="EK542" s="58"/>
      <c r="EL542" s="58"/>
      <c r="EM542" s="58"/>
      <c r="EN542" s="58"/>
      <c r="EO542" s="58"/>
      <c r="EP542" s="58"/>
      <c r="EQ542" s="58"/>
      <c r="ER542" s="58"/>
      <c r="ES542" s="58"/>
      <c r="ET542" s="58"/>
      <c r="EU542" s="58"/>
      <c r="EV542" s="58"/>
      <c r="EW542" s="58"/>
      <c r="EX542" s="58"/>
      <c r="EY542" s="58"/>
      <c r="EZ542" s="58"/>
      <c r="FA542" s="58"/>
      <c r="FB542" s="58"/>
      <c r="FC542" s="58"/>
      <c r="FD542" s="58"/>
      <c r="FE542" s="58"/>
      <c r="FF542" s="58"/>
      <c r="FG542" s="58"/>
      <c r="FH542" s="58"/>
      <c r="FI542" s="58"/>
      <c r="FJ542" s="58"/>
      <c r="FK542" s="58"/>
      <c r="FL542" s="58"/>
      <c r="FM542" s="58"/>
      <c r="FN542" s="58"/>
      <c r="FO542" s="58"/>
      <c r="FP542" s="58"/>
      <c r="FQ542" s="58"/>
      <c r="FR542" s="58"/>
      <c r="FS542" s="58"/>
      <c r="FT542" s="58"/>
      <c r="FU542" s="58"/>
      <c r="FV542" s="58"/>
      <c r="FW542" s="58"/>
      <c r="FX542" s="58"/>
      <c r="FY542" s="58"/>
      <c r="FZ542" s="58"/>
      <c r="GA542" s="58"/>
      <c r="GB542" s="58"/>
      <c r="GC542" s="58"/>
      <c r="GD542" s="58"/>
      <c r="GE542" s="58"/>
      <c r="GF542" s="58"/>
      <c r="GG542" s="58"/>
      <c r="GH542" s="58"/>
      <c r="GI542" s="58"/>
      <c r="GJ542" s="58"/>
      <c r="GK542" s="58"/>
      <c r="GL542" s="58"/>
      <c r="GM542" s="58"/>
      <c r="GN542" s="58"/>
      <c r="GO542" s="58"/>
      <c r="GP542" s="58"/>
      <c r="GQ542" s="58"/>
      <c r="GR542" s="58"/>
      <c r="GS542" s="58"/>
      <c r="GT542" s="58"/>
      <c r="GU542" s="58"/>
      <c r="GV542" s="58"/>
      <c r="GW542" s="58"/>
      <c r="GX542" s="58"/>
      <c r="GY542" s="58"/>
      <c r="GZ542" s="58"/>
      <c r="HA542" s="58"/>
      <c r="HB542" s="58"/>
      <c r="HC542" s="58"/>
      <c r="HD542" s="58"/>
      <c r="HE542" s="58"/>
      <c r="HF542" s="58"/>
      <c r="HG542" s="58"/>
      <c r="HH542" s="58"/>
      <c r="HI542" s="58"/>
      <c r="HJ542" s="58"/>
      <c r="HK542" s="58"/>
      <c r="HL542" s="58"/>
      <c r="HM542" s="58"/>
      <c r="HN542" s="58"/>
      <c r="HO542" s="58"/>
      <c r="HP542" s="58"/>
      <c r="HQ542" s="58"/>
      <c r="HR542" s="58"/>
      <c r="HS542" s="58"/>
      <c r="HT542" s="58"/>
      <c r="HU542" s="58"/>
      <c r="HV542" s="58"/>
      <c r="HW542" s="58"/>
      <c r="HX542" s="58"/>
      <c r="HY542" s="58"/>
      <c r="HZ542" s="58"/>
      <c r="IA542" s="58"/>
      <c r="IB542" s="58"/>
      <c r="IC542" s="58"/>
      <c r="ID542" s="58"/>
      <c r="IE542" s="58"/>
      <c r="IF542" s="58"/>
      <c r="IG542" s="58"/>
      <c r="IH542" s="58"/>
      <c r="II542" s="58"/>
      <c r="IJ542" s="58"/>
      <c r="IK542" s="58"/>
      <c r="IL542" s="58"/>
      <c r="IM542" s="58"/>
      <c r="IN542" s="58"/>
      <c r="IO542" s="58"/>
      <c r="IP542" s="58"/>
      <c r="IQ542" s="58"/>
      <c r="IR542" s="58"/>
      <c r="IS542" s="58"/>
      <c r="IT542" s="58"/>
      <c r="IU542" s="58"/>
    </row>
    <row r="543" spans="1:255" s="840" customFormat="1">
      <c r="A543" s="78" t="s">
        <v>518</v>
      </c>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c r="AB543"/>
      <c r="AC543"/>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58"/>
      <c r="CS543" s="58"/>
      <c r="CT543" s="58"/>
      <c r="CU543" s="58"/>
      <c r="CV543" s="58"/>
      <c r="CW543" s="58"/>
      <c r="CX543" s="58"/>
      <c r="CY543" s="58"/>
      <c r="CZ543" s="58"/>
      <c r="DA543" s="58"/>
      <c r="DB543" s="58"/>
      <c r="DC543" s="58"/>
      <c r="DD543" s="58"/>
      <c r="DE543" s="58"/>
      <c r="DF543" s="58"/>
      <c r="DG543" s="58"/>
      <c r="DH543" s="58"/>
      <c r="DI543" s="58"/>
      <c r="DJ543" s="58"/>
      <c r="DK543" s="58"/>
      <c r="DL543" s="58"/>
      <c r="DM543" s="58"/>
      <c r="DN543" s="58"/>
      <c r="DO543" s="58"/>
      <c r="DP543" s="58"/>
      <c r="DQ543" s="58"/>
      <c r="DR543" s="58"/>
      <c r="DS543" s="58"/>
      <c r="DT543" s="58"/>
      <c r="DU543" s="58"/>
      <c r="DV543" s="58"/>
      <c r="DW543" s="58"/>
      <c r="DX543" s="58"/>
      <c r="DY543" s="58"/>
      <c r="DZ543" s="58"/>
      <c r="EA543" s="58"/>
      <c r="EB543" s="58"/>
      <c r="EC543" s="58"/>
      <c r="ED543" s="58"/>
      <c r="EE543" s="58"/>
      <c r="EF543" s="58"/>
      <c r="EG543" s="58"/>
      <c r="EH543" s="58"/>
      <c r="EI543" s="58"/>
      <c r="EJ543" s="58"/>
      <c r="EK543" s="58"/>
      <c r="EL543" s="58"/>
      <c r="EM543" s="58"/>
      <c r="EN543" s="58"/>
      <c r="EO543" s="58"/>
      <c r="EP543" s="58"/>
      <c r="EQ543" s="58"/>
      <c r="ER543" s="58"/>
      <c r="ES543" s="58"/>
      <c r="ET543" s="58"/>
      <c r="EU543" s="58"/>
      <c r="EV543" s="58"/>
      <c r="EW543" s="58"/>
      <c r="EX543" s="58"/>
      <c r="EY543" s="58"/>
      <c r="EZ543" s="58"/>
      <c r="FA543" s="58"/>
      <c r="FB543" s="58"/>
      <c r="FC543" s="58"/>
      <c r="FD543" s="58"/>
      <c r="FE543" s="58"/>
      <c r="FF543" s="58"/>
      <c r="FG543" s="58"/>
      <c r="FH543" s="58"/>
      <c r="FI543" s="58"/>
      <c r="FJ543" s="58"/>
      <c r="FK543" s="58"/>
      <c r="FL543" s="58"/>
      <c r="FM543" s="58"/>
      <c r="FN543" s="58"/>
      <c r="FO543" s="58"/>
      <c r="FP543" s="58"/>
      <c r="FQ543" s="58"/>
      <c r="FR543" s="58"/>
      <c r="FS543" s="58"/>
      <c r="FT543" s="58"/>
      <c r="FU543" s="58"/>
      <c r="FV543" s="58"/>
      <c r="FW543" s="58"/>
      <c r="FX543" s="58"/>
      <c r="FY543" s="58"/>
      <c r="FZ543" s="58"/>
      <c r="GA543" s="58"/>
      <c r="GB543" s="58"/>
      <c r="GC543" s="58"/>
      <c r="GD543" s="58"/>
      <c r="GE543" s="58"/>
      <c r="GF543" s="58"/>
      <c r="GG543" s="58"/>
      <c r="GH543" s="58"/>
      <c r="GI543" s="58"/>
      <c r="GJ543" s="58"/>
      <c r="GK543" s="58"/>
      <c r="GL543" s="58"/>
      <c r="GM543" s="58"/>
      <c r="GN543" s="58"/>
      <c r="GO543" s="58"/>
      <c r="GP543" s="58"/>
      <c r="GQ543" s="58"/>
      <c r="GR543" s="58"/>
      <c r="GS543" s="58"/>
      <c r="GT543" s="58"/>
      <c r="GU543" s="58"/>
      <c r="GV543" s="58"/>
      <c r="GW543" s="58"/>
      <c r="GX543" s="58"/>
      <c r="GY543" s="58"/>
      <c r="GZ543" s="58"/>
      <c r="HA543" s="58"/>
      <c r="HB543" s="58"/>
      <c r="HC543" s="58"/>
      <c r="HD543" s="58"/>
      <c r="HE543" s="58"/>
      <c r="HF543" s="58"/>
      <c r="HG543" s="58"/>
      <c r="HH543" s="58"/>
      <c r="HI543" s="58"/>
      <c r="HJ543" s="58"/>
      <c r="HK543" s="58"/>
      <c r="HL543" s="58"/>
      <c r="HM543" s="58"/>
      <c r="HN543" s="58"/>
      <c r="HO543" s="58"/>
      <c r="HP543" s="58"/>
      <c r="HQ543" s="58"/>
      <c r="HR543" s="58"/>
      <c r="HS543" s="58"/>
      <c r="HT543" s="58"/>
      <c r="HU543" s="58"/>
      <c r="HV543" s="58"/>
      <c r="HW543" s="58"/>
      <c r="HX543" s="58"/>
      <c r="HY543" s="58"/>
      <c r="HZ543" s="58"/>
      <c r="IA543" s="58"/>
      <c r="IB543" s="58"/>
      <c r="IC543" s="58"/>
      <c r="ID543" s="58"/>
      <c r="IE543" s="58"/>
      <c r="IF543" s="58"/>
      <c r="IG543" s="58"/>
      <c r="IH543" s="58"/>
      <c r="II543" s="58"/>
      <c r="IJ543" s="58"/>
      <c r="IK543" s="58"/>
      <c r="IL543" s="58"/>
      <c r="IM543" s="58"/>
      <c r="IN543" s="58"/>
      <c r="IO543" s="58"/>
      <c r="IP543" s="58"/>
      <c r="IQ543" s="58"/>
      <c r="IR543" s="58"/>
      <c r="IS543" s="58"/>
      <c r="IT543" s="58"/>
      <c r="IU543" s="58"/>
    </row>
    <row r="544" spans="1:255" s="840" customFormat="1">
      <c r="A544" s="78" t="s">
        <v>519</v>
      </c>
      <c r="B544" s="58">
        <v>2.5999999999999999E-2</v>
      </c>
      <c r="C544" s="58">
        <v>2.7E-2</v>
      </c>
      <c r="D544" s="58">
        <v>2.7E-2</v>
      </c>
      <c r="E544" s="58">
        <v>2.5999999999999999E-2</v>
      </c>
      <c r="F544" s="58">
        <v>0.03</v>
      </c>
      <c r="G544" s="58">
        <v>4.5999999999999999E-2</v>
      </c>
      <c r="H544" s="58">
        <v>4.3999999999999997E-2</v>
      </c>
      <c r="I544" s="58">
        <v>4.7E-2</v>
      </c>
      <c r="J544" s="58">
        <v>4.9000000000000002E-2</v>
      </c>
      <c r="K544" s="58">
        <v>6.9000000000000006E-2</v>
      </c>
      <c r="L544" s="58">
        <v>7.1999999999999995E-2</v>
      </c>
      <c r="M544" s="58">
        <v>7.8E-2</v>
      </c>
      <c r="N544" s="58">
        <v>8.5999999999999993E-2</v>
      </c>
      <c r="O544" s="58">
        <v>7.5999999999999998E-2</v>
      </c>
      <c r="P544" s="58">
        <v>7.8E-2</v>
      </c>
      <c r="Q544" s="58">
        <v>7.6999999999999999E-2</v>
      </c>
      <c r="R544" s="58">
        <v>7.5999999999999998E-2</v>
      </c>
      <c r="S544" s="58">
        <v>7.9000000000000001E-2</v>
      </c>
      <c r="T544" s="58">
        <v>7.6999999999999999E-2</v>
      </c>
      <c r="U544" s="58">
        <v>7.0999999999999994E-2</v>
      </c>
      <c r="V544" s="58">
        <v>7.0999999999999994E-2</v>
      </c>
      <c r="W544" s="58">
        <v>7.0999999999999994E-2</v>
      </c>
      <c r="X544" s="58">
        <v>7.2999999999999995E-2</v>
      </c>
      <c r="Y544" s="58">
        <v>6.8000000000000005E-2</v>
      </c>
      <c r="Z544" s="58">
        <v>7.4999999999999997E-2</v>
      </c>
      <c r="AA544" s="949">
        <v>7.6999999999999999E-2</v>
      </c>
      <c r="AB544" s="949">
        <v>8.4000000000000005E-2</v>
      </c>
      <c r="AC544" s="949">
        <v>8.8999999999999996E-2</v>
      </c>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58"/>
      <c r="CS544" s="58"/>
      <c r="CT544" s="58"/>
      <c r="CU544" s="58"/>
      <c r="CV544" s="58"/>
      <c r="CW544" s="58"/>
      <c r="CX544" s="58"/>
      <c r="CY544" s="58"/>
      <c r="CZ544" s="58"/>
      <c r="DA544" s="58"/>
      <c r="DB544" s="58"/>
      <c r="DC544" s="58"/>
      <c r="DD544" s="58"/>
      <c r="DE544" s="58"/>
      <c r="DF544" s="58"/>
      <c r="DG544" s="58"/>
      <c r="DH544" s="58"/>
      <c r="DI544" s="58"/>
      <c r="DJ544" s="58"/>
      <c r="DK544" s="58"/>
      <c r="DL544" s="58"/>
      <c r="DM544" s="58"/>
      <c r="DN544" s="58"/>
      <c r="DO544" s="58"/>
      <c r="DP544" s="58"/>
      <c r="DQ544" s="58"/>
      <c r="DR544" s="58"/>
      <c r="DS544" s="58"/>
      <c r="DT544" s="58"/>
      <c r="DU544" s="58"/>
      <c r="DV544" s="58"/>
      <c r="DW544" s="58"/>
      <c r="DX544" s="58"/>
      <c r="DY544" s="58"/>
      <c r="DZ544" s="58"/>
      <c r="EA544" s="58"/>
      <c r="EB544" s="58"/>
      <c r="EC544" s="58"/>
      <c r="ED544" s="58"/>
      <c r="EE544" s="58"/>
      <c r="EF544" s="58"/>
      <c r="EG544" s="58"/>
      <c r="EH544" s="58"/>
      <c r="EI544" s="58"/>
      <c r="EJ544" s="58"/>
      <c r="EK544" s="58"/>
      <c r="EL544" s="58"/>
      <c r="EM544" s="58"/>
      <c r="EN544" s="58"/>
      <c r="EO544" s="58"/>
      <c r="EP544" s="58"/>
      <c r="EQ544" s="58"/>
      <c r="ER544" s="58"/>
      <c r="ES544" s="58"/>
      <c r="ET544" s="58"/>
      <c r="EU544" s="58"/>
      <c r="EV544" s="58"/>
      <c r="EW544" s="58"/>
      <c r="EX544" s="58"/>
      <c r="EY544" s="58"/>
      <c r="EZ544" s="58"/>
      <c r="FA544" s="58"/>
      <c r="FB544" s="58"/>
      <c r="FC544" s="58"/>
      <c r="FD544" s="58"/>
      <c r="FE544" s="58"/>
      <c r="FF544" s="58"/>
      <c r="FG544" s="58"/>
      <c r="FH544" s="58"/>
      <c r="FI544" s="58"/>
      <c r="FJ544" s="58"/>
      <c r="FK544" s="58"/>
      <c r="FL544" s="58"/>
      <c r="FM544" s="58"/>
      <c r="FN544" s="58"/>
      <c r="FO544" s="58"/>
      <c r="FP544" s="58"/>
      <c r="FQ544" s="58"/>
      <c r="FR544" s="58"/>
      <c r="FS544" s="58"/>
      <c r="FT544" s="58"/>
      <c r="FU544" s="58"/>
      <c r="FV544" s="58"/>
      <c r="FW544" s="58"/>
      <c r="FX544" s="58"/>
      <c r="FY544" s="58"/>
      <c r="FZ544" s="58"/>
      <c r="GA544" s="58"/>
      <c r="GB544" s="58"/>
      <c r="GC544" s="58"/>
      <c r="GD544" s="58"/>
      <c r="GE544" s="58"/>
      <c r="GF544" s="58"/>
      <c r="GG544" s="58"/>
      <c r="GH544" s="58"/>
      <c r="GI544" s="58"/>
      <c r="GJ544" s="58"/>
      <c r="GK544" s="58"/>
      <c r="GL544" s="58"/>
      <c r="GM544" s="58"/>
      <c r="GN544" s="58"/>
      <c r="GO544" s="58"/>
      <c r="GP544" s="58"/>
      <c r="GQ544" s="58"/>
      <c r="GR544" s="58"/>
      <c r="GS544" s="58"/>
      <c r="GT544" s="58"/>
      <c r="GU544" s="58"/>
      <c r="GV544" s="58"/>
      <c r="GW544" s="58"/>
      <c r="GX544" s="58"/>
      <c r="GY544" s="58"/>
      <c r="GZ544" s="58"/>
      <c r="HA544" s="58"/>
      <c r="HB544" s="58"/>
      <c r="HC544" s="58"/>
      <c r="HD544" s="58"/>
      <c r="HE544" s="58"/>
      <c r="HF544" s="58"/>
      <c r="HG544" s="58"/>
      <c r="HH544" s="58"/>
      <c r="HI544" s="58"/>
      <c r="HJ544" s="58"/>
      <c r="HK544" s="58"/>
      <c r="HL544" s="58"/>
      <c r="HM544" s="58"/>
      <c r="HN544" s="58"/>
      <c r="HO544" s="58"/>
      <c r="HP544" s="58"/>
      <c r="HQ544" s="58"/>
      <c r="HR544" s="58"/>
      <c r="HS544" s="58"/>
      <c r="HT544" s="58"/>
      <c r="HU544" s="58"/>
      <c r="HV544" s="58"/>
      <c r="HW544" s="58"/>
      <c r="HX544" s="58"/>
      <c r="HY544" s="58"/>
      <c r="HZ544" s="58"/>
      <c r="IA544" s="58"/>
      <c r="IB544" s="58"/>
      <c r="IC544" s="58"/>
      <c r="ID544" s="58"/>
      <c r="IE544" s="58"/>
      <c r="IF544" s="58"/>
      <c r="IG544" s="58"/>
      <c r="IH544" s="58"/>
      <c r="II544" s="58"/>
      <c r="IJ544" s="58"/>
      <c r="IK544" s="58"/>
      <c r="IL544" s="58"/>
      <c r="IM544" s="58"/>
      <c r="IN544" s="58"/>
      <c r="IO544" s="58"/>
      <c r="IP544" s="58"/>
      <c r="IQ544" s="58"/>
      <c r="IR544" s="58"/>
      <c r="IS544" s="58"/>
      <c r="IT544" s="58"/>
      <c r="IU544" s="58"/>
    </row>
    <row r="545" spans="1:255" s="840" customFormat="1">
      <c r="A545" s="78" t="s">
        <v>520</v>
      </c>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c r="AB545"/>
      <c r="AC545"/>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58"/>
      <c r="CS545" s="58"/>
      <c r="CT545" s="58"/>
      <c r="CU545" s="58"/>
      <c r="CV545" s="58"/>
      <c r="CW545" s="58"/>
      <c r="CX545" s="58"/>
      <c r="CY545" s="58"/>
      <c r="CZ545" s="58"/>
      <c r="DA545" s="58"/>
      <c r="DB545" s="58"/>
      <c r="DC545" s="58"/>
      <c r="DD545" s="58"/>
      <c r="DE545" s="58"/>
      <c r="DF545" s="58"/>
      <c r="DG545" s="58"/>
      <c r="DH545" s="58"/>
      <c r="DI545" s="58"/>
      <c r="DJ545" s="58"/>
      <c r="DK545" s="58"/>
      <c r="DL545" s="58"/>
      <c r="DM545" s="58"/>
      <c r="DN545" s="58"/>
      <c r="DO545" s="58"/>
      <c r="DP545" s="58"/>
      <c r="DQ545" s="58"/>
      <c r="DR545" s="58"/>
      <c r="DS545" s="58"/>
      <c r="DT545" s="58"/>
      <c r="DU545" s="58"/>
      <c r="DV545" s="58"/>
      <c r="DW545" s="58"/>
      <c r="DX545" s="58"/>
      <c r="DY545" s="58"/>
      <c r="DZ545" s="58"/>
      <c r="EA545" s="58"/>
      <c r="EB545" s="58"/>
      <c r="EC545" s="58"/>
      <c r="ED545" s="58"/>
      <c r="EE545" s="58"/>
      <c r="EF545" s="58"/>
      <c r="EG545" s="58"/>
      <c r="EH545" s="58"/>
      <c r="EI545" s="58"/>
      <c r="EJ545" s="58"/>
      <c r="EK545" s="58"/>
      <c r="EL545" s="58"/>
      <c r="EM545" s="58"/>
      <c r="EN545" s="58"/>
      <c r="EO545" s="58"/>
      <c r="EP545" s="58"/>
      <c r="EQ545" s="58"/>
      <c r="ER545" s="58"/>
      <c r="ES545" s="58"/>
      <c r="ET545" s="58"/>
      <c r="EU545" s="58"/>
      <c r="EV545" s="58"/>
      <c r="EW545" s="58"/>
      <c r="EX545" s="58"/>
      <c r="EY545" s="58"/>
      <c r="EZ545" s="58"/>
      <c r="FA545" s="58"/>
      <c r="FB545" s="58"/>
      <c r="FC545" s="58"/>
      <c r="FD545" s="58"/>
      <c r="FE545" s="58"/>
      <c r="FF545" s="58"/>
      <c r="FG545" s="58"/>
      <c r="FH545" s="58"/>
      <c r="FI545" s="58"/>
      <c r="FJ545" s="58"/>
      <c r="FK545" s="58"/>
      <c r="FL545" s="58"/>
      <c r="FM545" s="58"/>
      <c r="FN545" s="58"/>
      <c r="FO545" s="58"/>
      <c r="FP545" s="58"/>
      <c r="FQ545" s="58"/>
      <c r="FR545" s="58"/>
      <c r="FS545" s="58"/>
      <c r="FT545" s="58"/>
      <c r="FU545" s="58"/>
      <c r="FV545" s="58"/>
      <c r="FW545" s="58"/>
      <c r="FX545" s="58"/>
      <c r="FY545" s="58"/>
      <c r="FZ545" s="58"/>
      <c r="GA545" s="58"/>
      <c r="GB545" s="58"/>
      <c r="GC545" s="58"/>
      <c r="GD545" s="58"/>
      <c r="GE545" s="58"/>
      <c r="GF545" s="58"/>
      <c r="GG545" s="58"/>
      <c r="GH545" s="58"/>
      <c r="GI545" s="58"/>
      <c r="GJ545" s="58"/>
      <c r="GK545" s="58"/>
      <c r="GL545" s="58"/>
      <c r="GM545" s="58"/>
      <c r="GN545" s="58"/>
      <c r="GO545" s="58"/>
      <c r="GP545" s="58"/>
      <c r="GQ545" s="58"/>
      <c r="GR545" s="58"/>
      <c r="GS545" s="58"/>
      <c r="GT545" s="58"/>
      <c r="GU545" s="58"/>
      <c r="GV545" s="58"/>
      <c r="GW545" s="58"/>
      <c r="GX545" s="58"/>
      <c r="GY545" s="58"/>
      <c r="GZ545" s="58"/>
      <c r="HA545" s="58"/>
      <c r="HB545" s="58"/>
      <c r="HC545" s="58"/>
      <c r="HD545" s="58"/>
      <c r="HE545" s="58"/>
      <c r="HF545" s="58"/>
      <c r="HG545" s="58"/>
      <c r="HH545" s="58"/>
      <c r="HI545" s="58"/>
      <c r="HJ545" s="58"/>
      <c r="HK545" s="58"/>
      <c r="HL545" s="58"/>
      <c r="HM545" s="58"/>
      <c r="HN545" s="58"/>
      <c r="HO545" s="58"/>
      <c r="HP545" s="58"/>
      <c r="HQ545" s="58"/>
      <c r="HR545" s="58"/>
      <c r="HS545" s="58"/>
      <c r="HT545" s="58"/>
      <c r="HU545" s="58"/>
      <c r="HV545" s="58"/>
      <c r="HW545" s="58"/>
      <c r="HX545" s="58"/>
      <c r="HY545" s="58"/>
      <c r="HZ545" s="58"/>
      <c r="IA545" s="58"/>
      <c r="IB545" s="58"/>
      <c r="IC545" s="58"/>
      <c r="ID545" s="58"/>
      <c r="IE545" s="58"/>
      <c r="IF545" s="58"/>
      <c r="IG545" s="58"/>
      <c r="IH545" s="58"/>
      <c r="II545" s="58"/>
      <c r="IJ545" s="58"/>
      <c r="IK545" s="58"/>
      <c r="IL545" s="58"/>
      <c r="IM545" s="58"/>
      <c r="IN545" s="58"/>
      <c r="IO545" s="58"/>
      <c r="IP545" s="58"/>
      <c r="IQ545" s="58"/>
      <c r="IR545" s="58"/>
      <c r="IS545" s="58"/>
      <c r="IT545" s="58"/>
      <c r="IU545" s="58"/>
    </row>
    <row r="546" spans="1:255" s="840" customFormat="1">
      <c r="A546" s="78" t="s">
        <v>521</v>
      </c>
      <c r="B546" s="58">
        <v>3.0000000000000001E-3</v>
      </c>
      <c r="C546" s="58">
        <v>3.0000000000000001E-3</v>
      </c>
      <c r="D546" s="58">
        <v>3.0000000000000001E-3</v>
      </c>
      <c r="E546" s="58">
        <v>3.0000000000000001E-3</v>
      </c>
      <c r="F546" s="58">
        <v>3.0000000000000001E-3</v>
      </c>
      <c r="G546" s="58">
        <v>7.0000000000000001E-3</v>
      </c>
      <c r="H546" s="58">
        <v>5.0000000000000001E-3</v>
      </c>
      <c r="I546" s="58">
        <v>7.0000000000000001E-3</v>
      </c>
      <c r="J546" s="58">
        <v>7.0000000000000001E-3</v>
      </c>
      <c r="K546" s="58">
        <v>0.01</v>
      </c>
      <c r="L546" s="58">
        <v>8.9999999999999993E-3</v>
      </c>
      <c r="M546" s="58">
        <v>1.0999999999999999E-2</v>
      </c>
      <c r="N546" s="58">
        <v>1.0999999999999999E-2</v>
      </c>
      <c r="O546" s="58">
        <v>1.7000000000000001E-2</v>
      </c>
      <c r="P546" s="58">
        <v>2.1999999999999999E-2</v>
      </c>
      <c r="Q546" s="58">
        <v>0.02</v>
      </c>
      <c r="R546" s="58">
        <v>2.1999999999999999E-2</v>
      </c>
      <c r="S546" s="58">
        <v>1.9E-2</v>
      </c>
      <c r="T546" s="58">
        <v>1.9E-2</v>
      </c>
      <c r="U546" s="58">
        <v>1.7000000000000001E-2</v>
      </c>
      <c r="V546" s="58">
        <v>1.7999999999999999E-2</v>
      </c>
      <c r="W546" s="58">
        <v>1.2999999999999999E-2</v>
      </c>
      <c r="X546" s="58">
        <v>1.2E-2</v>
      </c>
      <c r="Y546" s="58">
        <v>1.0999999999999999E-2</v>
      </c>
      <c r="Z546" s="58">
        <v>1.4999999999999999E-2</v>
      </c>
      <c r="AA546" s="949">
        <v>1.7000000000000001E-2</v>
      </c>
      <c r="AB546" s="949">
        <v>1.4999999999999999E-2</v>
      </c>
      <c r="AC546" s="949">
        <v>1.4E-2</v>
      </c>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58"/>
      <c r="CS546" s="58"/>
      <c r="CT546" s="58"/>
      <c r="CU546" s="58"/>
      <c r="CV546" s="58"/>
      <c r="CW546" s="58"/>
      <c r="CX546" s="58"/>
      <c r="CY546" s="58"/>
      <c r="CZ546" s="58"/>
      <c r="DA546" s="58"/>
      <c r="DB546" s="58"/>
      <c r="DC546" s="58"/>
      <c r="DD546" s="58"/>
      <c r="DE546" s="58"/>
      <c r="DF546" s="58"/>
      <c r="DG546" s="58"/>
      <c r="DH546" s="58"/>
      <c r="DI546" s="58"/>
      <c r="DJ546" s="58"/>
      <c r="DK546" s="58"/>
      <c r="DL546" s="58"/>
      <c r="DM546" s="58"/>
      <c r="DN546" s="58"/>
      <c r="DO546" s="58"/>
      <c r="DP546" s="58"/>
      <c r="DQ546" s="58"/>
      <c r="DR546" s="58"/>
      <c r="DS546" s="58"/>
      <c r="DT546" s="58"/>
      <c r="DU546" s="58"/>
      <c r="DV546" s="58"/>
      <c r="DW546" s="58"/>
      <c r="DX546" s="58"/>
      <c r="DY546" s="58"/>
      <c r="DZ546" s="58"/>
      <c r="EA546" s="58"/>
      <c r="EB546" s="58"/>
      <c r="EC546" s="58"/>
      <c r="ED546" s="58"/>
      <c r="EE546" s="58"/>
      <c r="EF546" s="58"/>
      <c r="EG546" s="58"/>
      <c r="EH546" s="58"/>
      <c r="EI546" s="58"/>
      <c r="EJ546" s="58"/>
      <c r="EK546" s="58"/>
      <c r="EL546" s="58"/>
      <c r="EM546" s="58"/>
      <c r="EN546" s="58"/>
      <c r="EO546" s="58"/>
      <c r="EP546" s="58"/>
      <c r="EQ546" s="58"/>
      <c r="ER546" s="58"/>
      <c r="ES546" s="58"/>
      <c r="ET546" s="58"/>
      <c r="EU546" s="58"/>
      <c r="EV546" s="58"/>
      <c r="EW546" s="58"/>
      <c r="EX546" s="58"/>
      <c r="EY546" s="58"/>
      <c r="EZ546" s="58"/>
      <c r="FA546" s="58"/>
      <c r="FB546" s="58"/>
      <c r="FC546" s="58"/>
      <c r="FD546" s="58"/>
      <c r="FE546" s="58"/>
      <c r="FF546" s="58"/>
      <c r="FG546" s="58"/>
      <c r="FH546" s="58"/>
      <c r="FI546" s="58"/>
      <c r="FJ546" s="58"/>
      <c r="FK546" s="58"/>
      <c r="FL546" s="58"/>
      <c r="FM546" s="58"/>
      <c r="FN546" s="58"/>
      <c r="FO546" s="58"/>
      <c r="FP546" s="58"/>
      <c r="FQ546" s="58"/>
      <c r="FR546" s="58"/>
      <c r="FS546" s="58"/>
      <c r="FT546" s="58"/>
      <c r="FU546" s="58"/>
      <c r="FV546" s="58"/>
      <c r="FW546" s="58"/>
      <c r="FX546" s="58"/>
      <c r="FY546" s="58"/>
      <c r="FZ546" s="58"/>
      <c r="GA546" s="58"/>
      <c r="GB546" s="58"/>
      <c r="GC546" s="58"/>
      <c r="GD546" s="58"/>
      <c r="GE546" s="58"/>
      <c r="GF546" s="58"/>
      <c r="GG546" s="58"/>
      <c r="GH546" s="58"/>
      <c r="GI546" s="58"/>
      <c r="GJ546" s="58"/>
      <c r="GK546" s="58"/>
      <c r="GL546" s="58"/>
      <c r="GM546" s="58"/>
      <c r="GN546" s="58"/>
      <c r="GO546" s="58"/>
      <c r="GP546" s="58"/>
      <c r="GQ546" s="58"/>
      <c r="GR546" s="58"/>
      <c r="GS546" s="58"/>
      <c r="GT546" s="58"/>
      <c r="GU546" s="58"/>
      <c r="GV546" s="58"/>
      <c r="GW546" s="58"/>
      <c r="GX546" s="58"/>
      <c r="GY546" s="58"/>
      <c r="GZ546" s="58"/>
      <c r="HA546" s="58"/>
      <c r="HB546" s="58"/>
      <c r="HC546" s="58"/>
      <c r="HD546" s="58"/>
      <c r="HE546" s="58"/>
      <c r="HF546" s="58"/>
      <c r="HG546" s="58"/>
      <c r="HH546" s="58"/>
      <c r="HI546" s="58"/>
      <c r="HJ546" s="58"/>
      <c r="HK546" s="58"/>
      <c r="HL546" s="58"/>
      <c r="HM546" s="58"/>
      <c r="HN546" s="58"/>
      <c r="HO546" s="58"/>
      <c r="HP546" s="58"/>
      <c r="HQ546" s="58"/>
      <c r="HR546" s="58"/>
      <c r="HS546" s="58"/>
      <c r="HT546" s="58"/>
      <c r="HU546" s="58"/>
      <c r="HV546" s="58"/>
      <c r="HW546" s="58"/>
      <c r="HX546" s="58"/>
      <c r="HY546" s="58"/>
      <c r="HZ546" s="58"/>
      <c r="IA546" s="58"/>
      <c r="IB546" s="58"/>
      <c r="IC546" s="58"/>
      <c r="ID546" s="58"/>
      <c r="IE546" s="58"/>
      <c r="IF546" s="58"/>
      <c r="IG546" s="58"/>
      <c r="IH546" s="58"/>
      <c r="II546" s="58"/>
      <c r="IJ546" s="58"/>
      <c r="IK546" s="58"/>
      <c r="IL546" s="58"/>
      <c r="IM546" s="58"/>
      <c r="IN546" s="58"/>
      <c r="IO546" s="58"/>
      <c r="IP546" s="58"/>
      <c r="IQ546" s="58"/>
      <c r="IR546" s="58"/>
      <c r="IS546" s="58"/>
      <c r="IT546" s="58"/>
      <c r="IU546" s="58"/>
    </row>
    <row r="547" spans="1:255" s="840" customFormat="1">
      <c r="A547" s="78" t="s">
        <v>522</v>
      </c>
      <c r="B547" s="58">
        <v>1.2999999999999999E-2</v>
      </c>
      <c r="C547" s="58">
        <v>1.2999999999999999E-2</v>
      </c>
      <c r="D547" s="58">
        <v>1.2999999999999999E-2</v>
      </c>
      <c r="E547" s="58">
        <v>1.2999999999999999E-2</v>
      </c>
      <c r="F547" s="58">
        <v>1.4999999999999999E-2</v>
      </c>
      <c r="G547" s="58">
        <v>2.1999999999999999E-2</v>
      </c>
      <c r="H547" s="58">
        <v>2.1000000000000001E-2</v>
      </c>
      <c r="I547" s="58">
        <v>2.3E-2</v>
      </c>
      <c r="J547" s="58">
        <v>2.5000000000000001E-2</v>
      </c>
      <c r="K547" s="58">
        <v>5.3999999999999999E-2</v>
      </c>
      <c r="L547" s="58">
        <v>6.0999999999999999E-2</v>
      </c>
      <c r="M547" s="58">
        <v>3.9E-2</v>
      </c>
      <c r="N547" s="58">
        <v>4.1000000000000002E-2</v>
      </c>
      <c r="O547" s="58">
        <v>3.5999999999999997E-2</v>
      </c>
      <c r="P547" s="58">
        <v>7.3999999999999996E-2</v>
      </c>
      <c r="Q547" s="58">
        <v>7.8E-2</v>
      </c>
      <c r="R547" s="58">
        <v>8.1000000000000003E-2</v>
      </c>
      <c r="S547" s="58">
        <v>7.8E-2</v>
      </c>
      <c r="T547" s="58">
        <v>7.1999999999999995E-2</v>
      </c>
      <c r="U547" s="58">
        <v>7.1999999999999995E-2</v>
      </c>
      <c r="V547" s="58">
        <v>7.0000000000000007E-2</v>
      </c>
      <c r="W547" s="58">
        <v>6.8000000000000005E-2</v>
      </c>
      <c r="X547" s="58">
        <v>6.4000000000000001E-2</v>
      </c>
      <c r="Y547" s="58">
        <v>7.2999999999999995E-2</v>
      </c>
      <c r="Z547" s="58">
        <v>8.4000000000000005E-2</v>
      </c>
      <c r="AA547" s="949">
        <v>7.5999999999999998E-2</v>
      </c>
      <c r="AB547" s="949">
        <v>7.8E-2</v>
      </c>
      <c r="AC547" s="949">
        <v>0.10100000000000001</v>
      </c>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58"/>
      <c r="CS547" s="58"/>
      <c r="CT547" s="58"/>
      <c r="CU547" s="58"/>
      <c r="CV547" s="58"/>
      <c r="CW547" s="58"/>
      <c r="CX547" s="58"/>
      <c r="CY547" s="58"/>
      <c r="CZ547" s="58"/>
      <c r="DA547" s="58"/>
      <c r="DB547" s="58"/>
      <c r="DC547" s="58"/>
      <c r="DD547" s="58"/>
      <c r="DE547" s="58"/>
      <c r="DF547" s="58"/>
      <c r="DG547" s="58"/>
      <c r="DH547" s="58"/>
      <c r="DI547" s="58"/>
      <c r="DJ547" s="58"/>
      <c r="DK547" s="58"/>
      <c r="DL547" s="58"/>
      <c r="DM547" s="58"/>
      <c r="DN547" s="58"/>
      <c r="DO547" s="58"/>
      <c r="DP547" s="58"/>
      <c r="DQ547" s="58"/>
      <c r="DR547" s="58"/>
      <c r="DS547" s="58"/>
      <c r="DT547" s="58"/>
      <c r="DU547" s="58"/>
      <c r="DV547" s="58"/>
      <c r="DW547" s="58"/>
      <c r="DX547" s="58"/>
      <c r="DY547" s="58"/>
      <c r="DZ547" s="58"/>
      <c r="EA547" s="58"/>
      <c r="EB547" s="58"/>
      <c r="EC547" s="58"/>
      <c r="ED547" s="58"/>
      <c r="EE547" s="58"/>
      <c r="EF547" s="58"/>
      <c r="EG547" s="58"/>
      <c r="EH547" s="58"/>
      <c r="EI547" s="58"/>
      <c r="EJ547" s="58"/>
      <c r="EK547" s="58"/>
      <c r="EL547" s="58"/>
      <c r="EM547" s="58"/>
      <c r="EN547" s="58"/>
      <c r="EO547" s="58"/>
      <c r="EP547" s="58"/>
      <c r="EQ547" s="58"/>
      <c r="ER547" s="58"/>
      <c r="ES547" s="58"/>
      <c r="ET547" s="58"/>
      <c r="EU547" s="58"/>
      <c r="EV547" s="58"/>
      <c r="EW547" s="58"/>
      <c r="EX547" s="58"/>
      <c r="EY547" s="58"/>
      <c r="EZ547" s="58"/>
      <c r="FA547" s="58"/>
      <c r="FB547" s="58"/>
      <c r="FC547" s="58"/>
      <c r="FD547" s="58"/>
      <c r="FE547" s="58"/>
      <c r="FF547" s="58"/>
      <c r="FG547" s="58"/>
      <c r="FH547" s="58"/>
      <c r="FI547" s="58"/>
      <c r="FJ547" s="58"/>
      <c r="FK547" s="58"/>
      <c r="FL547" s="58"/>
      <c r="FM547" s="58"/>
      <c r="FN547" s="58"/>
      <c r="FO547" s="58"/>
      <c r="FP547" s="58"/>
      <c r="FQ547" s="58"/>
      <c r="FR547" s="58"/>
      <c r="FS547" s="58"/>
      <c r="FT547" s="58"/>
      <c r="FU547" s="58"/>
      <c r="FV547" s="58"/>
      <c r="FW547" s="58"/>
      <c r="FX547" s="58"/>
      <c r="FY547" s="58"/>
      <c r="FZ547" s="58"/>
      <c r="GA547" s="58"/>
      <c r="GB547" s="58"/>
      <c r="GC547" s="58"/>
      <c r="GD547" s="58"/>
      <c r="GE547" s="58"/>
      <c r="GF547" s="58"/>
      <c r="GG547" s="58"/>
      <c r="GH547" s="58"/>
      <c r="GI547" s="58"/>
      <c r="GJ547" s="58"/>
      <c r="GK547" s="58"/>
      <c r="GL547" s="58"/>
      <c r="GM547" s="58"/>
      <c r="GN547" s="58"/>
      <c r="GO547" s="58"/>
      <c r="GP547" s="58"/>
      <c r="GQ547" s="58"/>
      <c r="GR547" s="58"/>
      <c r="GS547" s="58"/>
      <c r="GT547" s="58"/>
      <c r="GU547" s="58"/>
      <c r="GV547" s="58"/>
      <c r="GW547" s="58"/>
      <c r="GX547" s="58"/>
      <c r="GY547" s="58"/>
      <c r="GZ547" s="58"/>
      <c r="HA547" s="58"/>
      <c r="HB547" s="58"/>
      <c r="HC547" s="58"/>
      <c r="HD547" s="58"/>
      <c r="HE547" s="58"/>
      <c r="HF547" s="58"/>
      <c r="HG547" s="58"/>
      <c r="HH547" s="58"/>
      <c r="HI547" s="58"/>
      <c r="HJ547" s="58"/>
      <c r="HK547" s="58"/>
      <c r="HL547" s="58"/>
      <c r="HM547" s="58"/>
      <c r="HN547" s="58"/>
      <c r="HO547" s="58"/>
      <c r="HP547" s="58"/>
      <c r="HQ547" s="58"/>
      <c r="HR547" s="58"/>
      <c r="HS547" s="58"/>
      <c r="HT547" s="58"/>
      <c r="HU547" s="58"/>
      <c r="HV547" s="58"/>
      <c r="HW547" s="58"/>
      <c r="HX547" s="58"/>
      <c r="HY547" s="58"/>
      <c r="HZ547" s="58"/>
      <c r="IA547" s="58"/>
      <c r="IB547" s="58"/>
      <c r="IC547" s="58"/>
      <c r="ID547" s="58"/>
      <c r="IE547" s="58"/>
      <c r="IF547" s="58"/>
      <c r="IG547" s="58"/>
      <c r="IH547" s="58"/>
      <c r="II547" s="58"/>
      <c r="IJ547" s="58"/>
      <c r="IK547" s="58"/>
      <c r="IL547" s="58"/>
      <c r="IM547" s="58"/>
      <c r="IN547" s="58"/>
      <c r="IO547" s="58"/>
      <c r="IP547" s="58"/>
      <c r="IQ547" s="58"/>
      <c r="IR547" s="58"/>
      <c r="IS547" s="58"/>
      <c r="IT547" s="58"/>
      <c r="IU547" s="58"/>
    </row>
    <row r="548" spans="1:255" s="840" customFormat="1">
      <c r="A548" s="78" t="s">
        <v>523</v>
      </c>
      <c r="B548" s="58">
        <v>6.0000000000000001E-3</v>
      </c>
      <c r="C548" s="58">
        <v>6.0000000000000001E-3</v>
      </c>
      <c r="D548" s="58">
        <v>6.0000000000000001E-3</v>
      </c>
      <c r="E548" s="58">
        <v>6.0000000000000001E-3</v>
      </c>
      <c r="F548" s="58">
        <v>7.0000000000000001E-3</v>
      </c>
      <c r="G548" s="58">
        <v>0.01</v>
      </c>
      <c r="H548" s="58">
        <v>0.01</v>
      </c>
      <c r="I548" s="58">
        <v>1.0999999999999999E-2</v>
      </c>
      <c r="J548" s="58">
        <v>1.0999999999999999E-2</v>
      </c>
      <c r="K548" s="58">
        <v>2.5000000000000001E-2</v>
      </c>
      <c r="L548" s="58">
        <v>2.8000000000000001E-2</v>
      </c>
      <c r="M548" s="58">
        <v>1.7999999999999999E-2</v>
      </c>
      <c r="N548" s="58">
        <v>1.9E-2</v>
      </c>
      <c r="O548" s="58">
        <v>1.7000000000000001E-2</v>
      </c>
      <c r="P548" s="58">
        <v>3.3000000000000002E-2</v>
      </c>
      <c r="Q548" s="58">
        <v>3.2000000000000001E-2</v>
      </c>
      <c r="R548" s="58">
        <v>3.3000000000000002E-2</v>
      </c>
      <c r="S548" s="58">
        <v>3.4000000000000002E-2</v>
      </c>
      <c r="T548" s="58">
        <v>3.1E-2</v>
      </c>
      <c r="U548" s="58">
        <v>0.03</v>
      </c>
      <c r="V548" s="58">
        <v>3.1E-2</v>
      </c>
      <c r="W548" s="58">
        <v>3.1E-2</v>
      </c>
      <c r="X548" s="58">
        <v>2.9000000000000001E-2</v>
      </c>
      <c r="Y548" s="58">
        <v>3.7999999999999999E-2</v>
      </c>
      <c r="Z548" s="58">
        <v>4.5999999999999999E-2</v>
      </c>
      <c r="AA548" s="949">
        <v>3.9E-2</v>
      </c>
      <c r="AB548" s="949">
        <v>4.3999999999999997E-2</v>
      </c>
      <c r="AC548" s="949">
        <v>0.06</v>
      </c>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58"/>
      <c r="CS548" s="58"/>
      <c r="CT548" s="58"/>
      <c r="CU548" s="58"/>
      <c r="CV548" s="58"/>
      <c r="CW548" s="58"/>
      <c r="CX548" s="58"/>
      <c r="CY548" s="58"/>
      <c r="CZ548" s="58"/>
      <c r="DA548" s="58"/>
      <c r="DB548" s="58"/>
      <c r="DC548" s="58"/>
      <c r="DD548" s="58"/>
      <c r="DE548" s="58"/>
      <c r="DF548" s="58"/>
      <c r="DG548" s="58"/>
      <c r="DH548" s="58"/>
      <c r="DI548" s="58"/>
      <c r="DJ548" s="58"/>
      <c r="DK548" s="58"/>
      <c r="DL548" s="58"/>
      <c r="DM548" s="58"/>
      <c r="DN548" s="58"/>
      <c r="DO548" s="58"/>
      <c r="DP548" s="58"/>
      <c r="DQ548" s="58"/>
      <c r="DR548" s="58"/>
      <c r="DS548" s="58"/>
      <c r="DT548" s="58"/>
      <c r="DU548" s="58"/>
      <c r="DV548" s="58"/>
      <c r="DW548" s="58"/>
      <c r="DX548" s="58"/>
      <c r="DY548" s="58"/>
      <c r="DZ548" s="58"/>
      <c r="EA548" s="58"/>
      <c r="EB548" s="58"/>
      <c r="EC548" s="58"/>
      <c r="ED548" s="58"/>
      <c r="EE548" s="58"/>
      <c r="EF548" s="58"/>
      <c r="EG548" s="58"/>
      <c r="EH548" s="58"/>
      <c r="EI548" s="58"/>
      <c r="EJ548" s="58"/>
      <c r="EK548" s="58"/>
      <c r="EL548" s="58"/>
      <c r="EM548" s="58"/>
      <c r="EN548" s="58"/>
      <c r="EO548" s="58"/>
      <c r="EP548" s="58"/>
      <c r="EQ548" s="58"/>
      <c r="ER548" s="58"/>
      <c r="ES548" s="58"/>
      <c r="ET548" s="58"/>
      <c r="EU548" s="58"/>
      <c r="EV548" s="58"/>
      <c r="EW548" s="58"/>
      <c r="EX548" s="58"/>
      <c r="EY548" s="58"/>
      <c r="EZ548" s="58"/>
      <c r="FA548" s="58"/>
      <c r="FB548" s="58"/>
      <c r="FC548" s="58"/>
      <c r="FD548" s="58"/>
      <c r="FE548" s="58"/>
      <c r="FF548" s="58"/>
      <c r="FG548" s="58"/>
      <c r="FH548" s="58"/>
      <c r="FI548" s="58"/>
      <c r="FJ548" s="58"/>
      <c r="FK548" s="58"/>
      <c r="FL548" s="58"/>
      <c r="FM548" s="58"/>
      <c r="FN548" s="58"/>
      <c r="FO548" s="58"/>
      <c r="FP548" s="58"/>
      <c r="FQ548" s="58"/>
      <c r="FR548" s="58"/>
      <c r="FS548" s="58"/>
      <c r="FT548" s="58"/>
      <c r="FU548" s="58"/>
      <c r="FV548" s="58"/>
      <c r="FW548" s="58"/>
      <c r="FX548" s="58"/>
      <c r="FY548" s="58"/>
      <c r="FZ548" s="58"/>
      <c r="GA548" s="58"/>
      <c r="GB548" s="58"/>
      <c r="GC548" s="58"/>
      <c r="GD548" s="58"/>
      <c r="GE548" s="58"/>
      <c r="GF548" s="58"/>
      <c r="GG548" s="58"/>
      <c r="GH548" s="58"/>
      <c r="GI548" s="58"/>
      <c r="GJ548" s="58"/>
      <c r="GK548" s="58"/>
      <c r="GL548" s="58"/>
      <c r="GM548" s="58"/>
      <c r="GN548" s="58"/>
      <c r="GO548" s="58"/>
      <c r="GP548" s="58"/>
      <c r="GQ548" s="58"/>
      <c r="GR548" s="58"/>
      <c r="GS548" s="58"/>
      <c r="GT548" s="58"/>
      <c r="GU548" s="58"/>
      <c r="GV548" s="58"/>
      <c r="GW548" s="58"/>
      <c r="GX548" s="58"/>
      <c r="GY548" s="58"/>
      <c r="GZ548" s="58"/>
      <c r="HA548" s="58"/>
      <c r="HB548" s="58"/>
      <c r="HC548" s="58"/>
      <c r="HD548" s="58"/>
      <c r="HE548" s="58"/>
      <c r="HF548" s="58"/>
      <c r="HG548" s="58"/>
      <c r="HH548" s="58"/>
      <c r="HI548" s="58"/>
      <c r="HJ548" s="58"/>
      <c r="HK548" s="58"/>
      <c r="HL548" s="58"/>
      <c r="HM548" s="58"/>
      <c r="HN548" s="58"/>
      <c r="HO548" s="58"/>
      <c r="HP548" s="58"/>
      <c r="HQ548" s="58"/>
      <c r="HR548" s="58"/>
      <c r="HS548" s="58"/>
      <c r="HT548" s="58"/>
      <c r="HU548" s="58"/>
      <c r="HV548" s="58"/>
      <c r="HW548" s="58"/>
      <c r="HX548" s="58"/>
      <c r="HY548" s="58"/>
      <c r="HZ548" s="58"/>
      <c r="IA548" s="58"/>
      <c r="IB548" s="58"/>
      <c r="IC548" s="58"/>
      <c r="ID548" s="58"/>
      <c r="IE548" s="58"/>
      <c r="IF548" s="58"/>
      <c r="IG548" s="58"/>
      <c r="IH548" s="58"/>
      <c r="II548" s="58"/>
      <c r="IJ548" s="58"/>
      <c r="IK548" s="58"/>
      <c r="IL548" s="58"/>
      <c r="IM548" s="58"/>
      <c r="IN548" s="58"/>
      <c r="IO548" s="58"/>
      <c r="IP548" s="58"/>
      <c r="IQ548" s="58"/>
      <c r="IR548" s="58"/>
      <c r="IS548" s="58"/>
      <c r="IT548" s="58"/>
      <c r="IU548" s="58"/>
    </row>
    <row r="549" spans="1:255" s="840" customFormat="1">
      <c r="A549" s="78" t="s">
        <v>524</v>
      </c>
      <c r="B549" s="58">
        <v>7.0000000000000001E-3</v>
      </c>
      <c r="C549" s="58">
        <v>7.0000000000000001E-3</v>
      </c>
      <c r="D549" s="58">
        <v>7.0000000000000001E-3</v>
      </c>
      <c r="E549" s="58">
        <v>7.0000000000000001E-3</v>
      </c>
      <c r="F549" s="58">
        <v>8.0000000000000002E-3</v>
      </c>
      <c r="G549" s="58">
        <v>1.2E-2</v>
      </c>
      <c r="H549" s="58">
        <v>1.0999999999999999E-2</v>
      </c>
      <c r="I549" s="58">
        <v>1.2E-2</v>
      </c>
      <c r="J549" s="58">
        <v>1.4E-2</v>
      </c>
      <c r="K549" s="58">
        <v>2.9000000000000001E-2</v>
      </c>
      <c r="L549" s="58">
        <v>3.3000000000000002E-2</v>
      </c>
      <c r="M549" s="58">
        <v>2.1000000000000001E-2</v>
      </c>
      <c r="N549" s="58">
        <v>2.1999999999999999E-2</v>
      </c>
      <c r="O549" s="58">
        <v>1.9E-2</v>
      </c>
      <c r="P549" s="58">
        <v>3.9E-2</v>
      </c>
      <c r="Q549" s="58">
        <v>4.5999999999999999E-2</v>
      </c>
      <c r="R549" s="58">
        <v>4.7E-2</v>
      </c>
      <c r="S549" s="58">
        <v>4.2999999999999997E-2</v>
      </c>
      <c r="T549" s="58">
        <v>0.04</v>
      </c>
      <c r="U549" s="58">
        <v>4.1000000000000002E-2</v>
      </c>
      <c r="V549" s="58">
        <v>3.7999999999999999E-2</v>
      </c>
      <c r="W549" s="58">
        <v>3.5999999999999997E-2</v>
      </c>
      <c r="X549" s="58">
        <v>3.4000000000000002E-2</v>
      </c>
      <c r="Y549" s="58">
        <v>3.4000000000000002E-2</v>
      </c>
      <c r="Z549" s="58">
        <v>3.6999999999999998E-2</v>
      </c>
      <c r="AA549" s="949">
        <v>3.5999999999999997E-2</v>
      </c>
      <c r="AB549" s="949">
        <v>3.4000000000000002E-2</v>
      </c>
      <c r="AC549" s="949">
        <v>4.1000000000000002E-2</v>
      </c>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58"/>
      <c r="CS549" s="58"/>
      <c r="CT549" s="58"/>
      <c r="CU549" s="58"/>
      <c r="CV549" s="58"/>
      <c r="CW549" s="58"/>
      <c r="CX549" s="58"/>
      <c r="CY549" s="58"/>
      <c r="CZ549" s="58"/>
      <c r="DA549" s="58"/>
      <c r="DB549" s="58"/>
      <c r="DC549" s="58"/>
      <c r="DD549" s="58"/>
      <c r="DE549" s="58"/>
      <c r="DF549" s="58"/>
      <c r="DG549" s="58"/>
      <c r="DH549" s="58"/>
      <c r="DI549" s="58"/>
      <c r="DJ549" s="58"/>
      <c r="DK549" s="58"/>
      <c r="DL549" s="58"/>
      <c r="DM549" s="58"/>
      <c r="DN549" s="58"/>
      <c r="DO549" s="58"/>
      <c r="DP549" s="58"/>
      <c r="DQ549" s="58"/>
      <c r="DR549" s="58"/>
      <c r="DS549" s="58"/>
      <c r="DT549" s="58"/>
      <c r="DU549" s="58"/>
      <c r="DV549" s="58"/>
      <c r="DW549" s="58"/>
      <c r="DX549" s="58"/>
      <c r="DY549" s="58"/>
      <c r="DZ549" s="58"/>
      <c r="EA549" s="58"/>
      <c r="EB549" s="58"/>
      <c r="EC549" s="58"/>
      <c r="ED549" s="58"/>
      <c r="EE549" s="58"/>
      <c r="EF549" s="58"/>
      <c r="EG549" s="58"/>
      <c r="EH549" s="58"/>
      <c r="EI549" s="58"/>
      <c r="EJ549" s="58"/>
      <c r="EK549" s="58"/>
      <c r="EL549" s="58"/>
      <c r="EM549" s="58"/>
      <c r="EN549" s="58"/>
      <c r="EO549" s="58"/>
      <c r="EP549" s="58"/>
      <c r="EQ549" s="58"/>
      <c r="ER549" s="58"/>
      <c r="ES549" s="58"/>
      <c r="ET549" s="58"/>
      <c r="EU549" s="58"/>
      <c r="EV549" s="58"/>
      <c r="EW549" s="58"/>
      <c r="EX549" s="58"/>
      <c r="EY549" s="58"/>
      <c r="EZ549" s="58"/>
      <c r="FA549" s="58"/>
      <c r="FB549" s="58"/>
      <c r="FC549" s="58"/>
      <c r="FD549" s="58"/>
      <c r="FE549" s="58"/>
      <c r="FF549" s="58"/>
      <c r="FG549" s="58"/>
      <c r="FH549" s="58"/>
      <c r="FI549" s="58"/>
      <c r="FJ549" s="58"/>
      <c r="FK549" s="58"/>
      <c r="FL549" s="58"/>
      <c r="FM549" s="58"/>
      <c r="FN549" s="58"/>
      <c r="FO549" s="58"/>
      <c r="FP549" s="58"/>
      <c r="FQ549" s="58"/>
      <c r="FR549" s="58"/>
      <c r="FS549" s="58"/>
      <c r="FT549" s="58"/>
      <c r="FU549" s="58"/>
      <c r="FV549" s="58"/>
      <c r="FW549" s="58"/>
      <c r="FX549" s="58"/>
      <c r="FY549" s="58"/>
      <c r="FZ549" s="58"/>
      <c r="GA549" s="58"/>
      <c r="GB549" s="58"/>
      <c r="GC549" s="58"/>
      <c r="GD549" s="58"/>
      <c r="GE549" s="58"/>
      <c r="GF549" s="58"/>
      <c r="GG549" s="58"/>
      <c r="GH549" s="58"/>
      <c r="GI549" s="58"/>
      <c r="GJ549" s="58"/>
      <c r="GK549" s="58"/>
      <c r="GL549" s="58"/>
      <c r="GM549" s="58"/>
      <c r="GN549" s="58"/>
      <c r="GO549" s="58"/>
      <c r="GP549" s="58"/>
      <c r="GQ549" s="58"/>
      <c r="GR549" s="58"/>
      <c r="GS549" s="58"/>
      <c r="GT549" s="58"/>
      <c r="GU549" s="58"/>
      <c r="GV549" s="58"/>
      <c r="GW549" s="58"/>
      <c r="GX549" s="58"/>
      <c r="GY549" s="58"/>
      <c r="GZ549" s="58"/>
      <c r="HA549" s="58"/>
      <c r="HB549" s="58"/>
      <c r="HC549" s="58"/>
      <c r="HD549" s="58"/>
      <c r="HE549" s="58"/>
      <c r="HF549" s="58"/>
      <c r="HG549" s="58"/>
      <c r="HH549" s="58"/>
      <c r="HI549" s="58"/>
      <c r="HJ549" s="58"/>
      <c r="HK549" s="58"/>
      <c r="HL549" s="58"/>
      <c r="HM549" s="58"/>
      <c r="HN549" s="58"/>
      <c r="HO549" s="58"/>
      <c r="HP549" s="58"/>
      <c r="HQ549" s="58"/>
      <c r="HR549" s="58"/>
      <c r="HS549" s="58"/>
      <c r="HT549" s="58"/>
      <c r="HU549" s="58"/>
      <c r="HV549" s="58"/>
      <c r="HW549" s="58"/>
      <c r="HX549" s="58"/>
      <c r="HY549" s="58"/>
      <c r="HZ549" s="58"/>
      <c r="IA549" s="58"/>
      <c r="IB549" s="58"/>
      <c r="IC549" s="58"/>
      <c r="ID549" s="58"/>
      <c r="IE549" s="58"/>
      <c r="IF549" s="58"/>
      <c r="IG549" s="58"/>
      <c r="IH549" s="58"/>
      <c r="II549" s="58"/>
      <c r="IJ549" s="58"/>
      <c r="IK549" s="58"/>
      <c r="IL549" s="58"/>
      <c r="IM549" s="58"/>
      <c r="IN549" s="58"/>
      <c r="IO549" s="58"/>
      <c r="IP549" s="58"/>
      <c r="IQ549" s="58"/>
      <c r="IR549" s="58"/>
      <c r="IS549" s="58"/>
      <c r="IT549" s="58"/>
      <c r="IU549" s="58"/>
    </row>
    <row r="550" spans="1:255" s="840" customFormat="1">
      <c r="A550" s="78" t="s">
        <v>525</v>
      </c>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949">
        <v>0</v>
      </c>
      <c r="AB550" s="949">
        <v>0</v>
      </c>
      <c r="AC550" s="949">
        <v>0</v>
      </c>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58"/>
      <c r="CS550" s="58"/>
      <c r="CT550" s="58"/>
      <c r="CU550" s="58"/>
      <c r="CV550" s="58"/>
      <c r="CW550" s="58"/>
      <c r="CX550" s="58"/>
      <c r="CY550" s="58"/>
      <c r="CZ550" s="58"/>
      <c r="DA550" s="58"/>
      <c r="DB550" s="58"/>
      <c r="DC550" s="58"/>
      <c r="DD550" s="58"/>
      <c r="DE550" s="58"/>
      <c r="DF550" s="58"/>
      <c r="DG550" s="58"/>
      <c r="DH550" s="58"/>
      <c r="DI550" s="58"/>
      <c r="DJ550" s="58"/>
      <c r="DK550" s="58"/>
      <c r="DL550" s="58"/>
      <c r="DM550" s="58"/>
      <c r="DN550" s="58"/>
      <c r="DO550" s="58"/>
      <c r="DP550" s="58"/>
      <c r="DQ550" s="58"/>
      <c r="DR550" s="58"/>
      <c r="DS550" s="58"/>
      <c r="DT550" s="58"/>
      <c r="DU550" s="58"/>
      <c r="DV550" s="58"/>
      <c r="DW550" s="58"/>
      <c r="DX550" s="58"/>
      <c r="DY550" s="58"/>
      <c r="DZ550" s="58"/>
      <c r="EA550" s="58"/>
      <c r="EB550" s="58"/>
      <c r="EC550" s="58"/>
      <c r="ED550" s="58"/>
      <c r="EE550" s="58"/>
      <c r="EF550" s="58"/>
      <c r="EG550" s="58"/>
      <c r="EH550" s="58"/>
      <c r="EI550" s="58"/>
      <c r="EJ550" s="58"/>
      <c r="EK550" s="58"/>
      <c r="EL550" s="58"/>
      <c r="EM550" s="58"/>
      <c r="EN550" s="58"/>
      <c r="EO550" s="58"/>
      <c r="EP550" s="58"/>
      <c r="EQ550" s="58"/>
      <c r="ER550" s="58"/>
      <c r="ES550" s="58"/>
      <c r="ET550" s="58"/>
      <c r="EU550" s="58"/>
      <c r="EV550" s="58"/>
      <c r="EW550" s="58"/>
      <c r="EX550" s="58"/>
      <c r="EY550" s="58"/>
      <c r="EZ550" s="58"/>
      <c r="FA550" s="58"/>
      <c r="FB550" s="58"/>
      <c r="FC550" s="58"/>
      <c r="FD550" s="58"/>
      <c r="FE550" s="58"/>
      <c r="FF550" s="58"/>
      <c r="FG550" s="58"/>
      <c r="FH550" s="58"/>
      <c r="FI550" s="58"/>
      <c r="FJ550" s="58"/>
      <c r="FK550" s="58"/>
      <c r="FL550" s="58"/>
      <c r="FM550" s="58"/>
      <c r="FN550" s="58"/>
      <c r="FO550" s="58"/>
      <c r="FP550" s="58"/>
      <c r="FQ550" s="58"/>
      <c r="FR550" s="58"/>
      <c r="FS550" s="58"/>
      <c r="FT550" s="58"/>
      <c r="FU550" s="58"/>
      <c r="FV550" s="58"/>
      <c r="FW550" s="58"/>
      <c r="FX550" s="58"/>
      <c r="FY550" s="58"/>
      <c r="FZ550" s="58"/>
      <c r="GA550" s="58"/>
      <c r="GB550" s="58"/>
      <c r="GC550" s="58"/>
      <c r="GD550" s="58"/>
      <c r="GE550" s="58"/>
      <c r="GF550" s="58"/>
      <c r="GG550" s="58"/>
      <c r="GH550" s="58"/>
      <c r="GI550" s="58"/>
      <c r="GJ550" s="58"/>
      <c r="GK550" s="58"/>
      <c r="GL550" s="58"/>
      <c r="GM550" s="58"/>
      <c r="GN550" s="58"/>
      <c r="GO550" s="58"/>
      <c r="GP550" s="58"/>
      <c r="GQ550" s="58"/>
      <c r="GR550" s="58"/>
      <c r="GS550" s="58"/>
      <c r="GT550" s="58"/>
      <c r="GU550" s="58"/>
      <c r="GV550" s="58"/>
      <c r="GW550" s="58"/>
      <c r="GX550" s="58"/>
      <c r="GY550" s="58"/>
      <c r="GZ550" s="58"/>
      <c r="HA550" s="58"/>
      <c r="HB550" s="58"/>
      <c r="HC550" s="58"/>
      <c r="HD550" s="58"/>
      <c r="HE550" s="58"/>
      <c r="HF550" s="58"/>
      <c r="HG550" s="58"/>
      <c r="HH550" s="58"/>
      <c r="HI550" s="58"/>
      <c r="HJ550" s="58"/>
      <c r="HK550" s="58"/>
      <c r="HL550" s="58"/>
      <c r="HM550" s="58"/>
      <c r="HN550" s="58"/>
      <c r="HO550" s="58"/>
      <c r="HP550" s="58"/>
      <c r="HQ550" s="58"/>
      <c r="HR550" s="58"/>
      <c r="HS550" s="58"/>
      <c r="HT550" s="58"/>
      <c r="HU550" s="58"/>
      <c r="HV550" s="58"/>
      <c r="HW550" s="58"/>
      <c r="HX550" s="58"/>
      <c r="HY550" s="58"/>
      <c r="HZ550" s="58"/>
      <c r="IA550" s="58"/>
      <c r="IB550" s="58"/>
      <c r="IC550" s="58"/>
      <c r="ID550" s="58"/>
      <c r="IE550" s="58"/>
      <c r="IF550" s="58"/>
      <c r="IG550" s="58"/>
      <c r="IH550" s="58"/>
      <c r="II550" s="58"/>
      <c r="IJ550" s="58"/>
      <c r="IK550" s="58"/>
      <c r="IL550" s="58"/>
      <c r="IM550" s="58"/>
      <c r="IN550" s="58"/>
      <c r="IO550" s="58"/>
      <c r="IP550" s="58"/>
      <c r="IQ550" s="58"/>
      <c r="IR550" s="58"/>
      <c r="IS550" s="58"/>
      <c r="IT550" s="58"/>
      <c r="IU550" s="58"/>
    </row>
    <row r="551" spans="1:255" s="840" customFormat="1">
      <c r="A551" s="78" t="s">
        <v>526</v>
      </c>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949">
        <v>0</v>
      </c>
      <c r="AB551" s="949">
        <v>0</v>
      </c>
      <c r="AC551" s="949">
        <v>0</v>
      </c>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58"/>
      <c r="CS551" s="58"/>
      <c r="CT551" s="58"/>
      <c r="CU551" s="58"/>
      <c r="CV551" s="58"/>
      <c r="CW551" s="58"/>
      <c r="CX551" s="58"/>
      <c r="CY551" s="58"/>
      <c r="CZ551" s="58"/>
      <c r="DA551" s="58"/>
      <c r="DB551" s="58"/>
      <c r="DC551" s="58"/>
      <c r="DD551" s="58"/>
      <c r="DE551" s="58"/>
      <c r="DF551" s="58"/>
      <c r="DG551" s="58"/>
      <c r="DH551" s="58"/>
      <c r="DI551" s="58"/>
      <c r="DJ551" s="58"/>
      <c r="DK551" s="58"/>
      <c r="DL551" s="58"/>
      <c r="DM551" s="58"/>
      <c r="DN551" s="58"/>
      <c r="DO551" s="58"/>
      <c r="DP551" s="58"/>
      <c r="DQ551" s="58"/>
      <c r="DR551" s="58"/>
      <c r="DS551" s="58"/>
      <c r="DT551" s="58"/>
      <c r="DU551" s="58"/>
      <c r="DV551" s="58"/>
      <c r="DW551" s="58"/>
      <c r="DX551" s="58"/>
      <c r="DY551" s="58"/>
      <c r="DZ551" s="58"/>
      <c r="EA551" s="58"/>
      <c r="EB551" s="58"/>
      <c r="EC551" s="58"/>
      <c r="ED551" s="58"/>
      <c r="EE551" s="58"/>
      <c r="EF551" s="58"/>
      <c r="EG551" s="58"/>
      <c r="EH551" s="58"/>
      <c r="EI551" s="58"/>
      <c r="EJ551" s="58"/>
      <c r="EK551" s="58"/>
      <c r="EL551" s="58"/>
      <c r="EM551" s="58"/>
      <c r="EN551" s="58"/>
      <c r="EO551" s="58"/>
      <c r="EP551" s="58"/>
      <c r="EQ551" s="58"/>
      <c r="ER551" s="58"/>
      <c r="ES551" s="58"/>
      <c r="ET551" s="58"/>
      <c r="EU551" s="58"/>
      <c r="EV551" s="58"/>
      <c r="EW551" s="58"/>
      <c r="EX551" s="58"/>
      <c r="EY551" s="58"/>
      <c r="EZ551" s="58"/>
      <c r="FA551" s="58"/>
      <c r="FB551" s="58"/>
      <c r="FC551" s="58"/>
      <c r="FD551" s="58"/>
      <c r="FE551" s="58"/>
      <c r="FF551" s="58"/>
      <c r="FG551" s="58"/>
      <c r="FH551" s="58"/>
      <c r="FI551" s="58"/>
      <c r="FJ551" s="58"/>
      <c r="FK551" s="58"/>
      <c r="FL551" s="58"/>
      <c r="FM551" s="58"/>
      <c r="FN551" s="58"/>
      <c r="FO551" s="58"/>
      <c r="FP551" s="58"/>
      <c r="FQ551" s="58"/>
      <c r="FR551" s="58"/>
      <c r="FS551" s="58"/>
      <c r="FT551" s="58"/>
      <c r="FU551" s="58"/>
      <c r="FV551" s="58"/>
      <c r="FW551" s="58"/>
      <c r="FX551" s="58"/>
      <c r="FY551" s="58"/>
      <c r="FZ551" s="58"/>
      <c r="GA551" s="58"/>
      <c r="GB551" s="58"/>
      <c r="GC551" s="58"/>
      <c r="GD551" s="58"/>
      <c r="GE551" s="58"/>
      <c r="GF551" s="58"/>
      <c r="GG551" s="58"/>
      <c r="GH551" s="58"/>
      <c r="GI551" s="58"/>
      <c r="GJ551" s="58"/>
      <c r="GK551" s="58"/>
      <c r="GL551" s="58"/>
      <c r="GM551" s="58"/>
      <c r="GN551" s="58"/>
      <c r="GO551" s="58"/>
      <c r="GP551" s="58"/>
      <c r="GQ551" s="58"/>
      <c r="GR551" s="58"/>
      <c r="GS551" s="58"/>
      <c r="GT551" s="58"/>
      <c r="GU551" s="58"/>
      <c r="GV551" s="58"/>
      <c r="GW551" s="58"/>
      <c r="GX551" s="58"/>
      <c r="GY551" s="58"/>
      <c r="GZ551" s="58"/>
      <c r="HA551" s="58"/>
      <c r="HB551" s="58"/>
      <c r="HC551" s="58"/>
      <c r="HD551" s="58"/>
      <c r="HE551" s="58"/>
      <c r="HF551" s="58"/>
      <c r="HG551" s="58"/>
      <c r="HH551" s="58"/>
      <c r="HI551" s="58"/>
      <c r="HJ551" s="58"/>
      <c r="HK551" s="58"/>
      <c r="HL551" s="58"/>
      <c r="HM551" s="58"/>
      <c r="HN551" s="58"/>
      <c r="HO551" s="58"/>
      <c r="HP551" s="58"/>
      <c r="HQ551" s="58"/>
      <c r="HR551" s="58"/>
      <c r="HS551" s="58"/>
      <c r="HT551" s="58"/>
      <c r="HU551" s="58"/>
      <c r="HV551" s="58"/>
      <c r="HW551" s="58"/>
      <c r="HX551" s="58"/>
      <c r="HY551" s="58"/>
      <c r="HZ551" s="58"/>
      <c r="IA551" s="58"/>
      <c r="IB551" s="58"/>
      <c r="IC551" s="58"/>
      <c r="ID551" s="58"/>
      <c r="IE551" s="58"/>
      <c r="IF551" s="58"/>
      <c r="IG551" s="58"/>
      <c r="IH551" s="58"/>
      <c r="II551" s="58"/>
      <c r="IJ551" s="58"/>
      <c r="IK551" s="58"/>
      <c r="IL551" s="58"/>
      <c r="IM551" s="58"/>
      <c r="IN551" s="58"/>
      <c r="IO551" s="58"/>
      <c r="IP551" s="58"/>
      <c r="IQ551" s="58"/>
      <c r="IR551" s="58"/>
      <c r="IS551" s="58"/>
      <c r="IT551" s="58"/>
      <c r="IU551" s="58"/>
    </row>
    <row r="552" spans="1:255" s="840" customFormat="1">
      <c r="A552" s="78" t="s">
        <v>527</v>
      </c>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c r="AB552"/>
      <c r="AC552"/>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58"/>
      <c r="CS552" s="58"/>
      <c r="CT552" s="58"/>
      <c r="CU552" s="58"/>
      <c r="CV552" s="58"/>
      <c r="CW552" s="58"/>
      <c r="CX552" s="58"/>
      <c r="CY552" s="58"/>
      <c r="CZ552" s="58"/>
      <c r="DA552" s="58"/>
      <c r="DB552" s="58"/>
      <c r="DC552" s="58"/>
      <c r="DD552" s="58"/>
      <c r="DE552" s="58"/>
      <c r="DF552" s="58"/>
      <c r="DG552" s="58"/>
      <c r="DH552" s="58"/>
      <c r="DI552" s="58"/>
      <c r="DJ552" s="58"/>
      <c r="DK552" s="58"/>
      <c r="DL552" s="58"/>
      <c r="DM552" s="58"/>
      <c r="DN552" s="58"/>
      <c r="DO552" s="58"/>
      <c r="DP552" s="58"/>
      <c r="DQ552" s="58"/>
      <c r="DR552" s="58"/>
      <c r="DS552" s="58"/>
      <c r="DT552" s="58"/>
      <c r="DU552" s="58"/>
      <c r="DV552" s="58"/>
      <c r="DW552" s="58"/>
      <c r="DX552" s="58"/>
      <c r="DY552" s="58"/>
      <c r="DZ552" s="58"/>
      <c r="EA552" s="58"/>
      <c r="EB552" s="58"/>
      <c r="EC552" s="58"/>
      <c r="ED552" s="58"/>
      <c r="EE552" s="58"/>
      <c r="EF552" s="58"/>
      <c r="EG552" s="58"/>
      <c r="EH552" s="58"/>
      <c r="EI552" s="58"/>
      <c r="EJ552" s="58"/>
      <c r="EK552" s="58"/>
      <c r="EL552" s="58"/>
      <c r="EM552" s="58"/>
      <c r="EN552" s="58"/>
      <c r="EO552" s="58"/>
      <c r="EP552" s="58"/>
      <c r="EQ552" s="58"/>
      <c r="ER552" s="58"/>
      <c r="ES552" s="58"/>
      <c r="ET552" s="58"/>
      <c r="EU552" s="58"/>
      <c r="EV552" s="58"/>
      <c r="EW552" s="58"/>
      <c r="EX552" s="58"/>
      <c r="EY552" s="58"/>
      <c r="EZ552" s="58"/>
      <c r="FA552" s="58"/>
      <c r="FB552" s="58"/>
      <c r="FC552" s="58"/>
      <c r="FD552" s="58"/>
      <c r="FE552" s="58"/>
      <c r="FF552" s="58"/>
      <c r="FG552" s="58"/>
      <c r="FH552" s="58"/>
      <c r="FI552" s="58"/>
      <c r="FJ552" s="58"/>
      <c r="FK552" s="58"/>
      <c r="FL552" s="58"/>
      <c r="FM552" s="58"/>
      <c r="FN552" s="58"/>
      <c r="FO552" s="58"/>
      <c r="FP552" s="58"/>
      <c r="FQ552" s="58"/>
      <c r="FR552" s="58"/>
      <c r="FS552" s="58"/>
      <c r="FT552" s="58"/>
      <c r="FU552" s="58"/>
      <c r="FV552" s="58"/>
      <c r="FW552" s="58"/>
      <c r="FX552" s="58"/>
      <c r="FY552" s="58"/>
      <c r="FZ552" s="58"/>
      <c r="GA552" s="58"/>
      <c r="GB552" s="58"/>
      <c r="GC552" s="58"/>
      <c r="GD552" s="58"/>
      <c r="GE552" s="58"/>
      <c r="GF552" s="58"/>
      <c r="GG552" s="58"/>
      <c r="GH552" s="58"/>
      <c r="GI552" s="58"/>
      <c r="GJ552" s="58"/>
      <c r="GK552" s="58"/>
      <c r="GL552" s="58"/>
      <c r="GM552" s="58"/>
      <c r="GN552" s="58"/>
      <c r="GO552" s="58"/>
      <c r="GP552" s="58"/>
      <c r="GQ552" s="58"/>
      <c r="GR552" s="58"/>
      <c r="GS552" s="58"/>
      <c r="GT552" s="58"/>
      <c r="GU552" s="58"/>
      <c r="GV552" s="58"/>
      <c r="GW552" s="58"/>
      <c r="GX552" s="58"/>
      <c r="GY552" s="58"/>
      <c r="GZ552" s="58"/>
      <c r="HA552" s="58"/>
      <c r="HB552" s="58"/>
      <c r="HC552" s="58"/>
      <c r="HD552" s="58"/>
      <c r="HE552" s="58"/>
      <c r="HF552" s="58"/>
      <c r="HG552" s="58"/>
      <c r="HH552" s="58"/>
      <c r="HI552" s="58"/>
      <c r="HJ552" s="58"/>
      <c r="HK552" s="58"/>
      <c r="HL552" s="58"/>
      <c r="HM552" s="58"/>
      <c r="HN552" s="58"/>
      <c r="HO552" s="58"/>
      <c r="HP552" s="58"/>
      <c r="HQ552" s="58"/>
      <c r="HR552" s="58"/>
      <c r="HS552" s="58"/>
      <c r="HT552" s="58"/>
      <c r="HU552" s="58"/>
      <c r="HV552" s="58"/>
      <c r="HW552" s="58"/>
      <c r="HX552" s="58"/>
      <c r="HY552" s="58"/>
      <c r="HZ552" s="58"/>
      <c r="IA552" s="58"/>
      <c r="IB552" s="58"/>
      <c r="IC552" s="58"/>
      <c r="ID552" s="58"/>
      <c r="IE552" s="58"/>
      <c r="IF552" s="58"/>
      <c r="IG552" s="58"/>
      <c r="IH552" s="58"/>
      <c r="II552" s="58"/>
      <c r="IJ552" s="58"/>
      <c r="IK552" s="58"/>
      <c r="IL552" s="58"/>
      <c r="IM552" s="58"/>
      <c r="IN552" s="58"/>
      <c r="IO552" s="58"/>
      <c r="IP552" s="58"/>
      <c r="IQ552" s="58"/>
      <c r="IR552" s="58"/>
      <c r="IS552" s="58"/>
      <c r="IT552" s="58"/>
      <c r="IU552" s="58"/>
    </row>
    <row r="553" spans="1:255" s="840" customFormat="1">
      <c r="A553" s="78" t="s">
        <v>528</v>
      </c>
      <c r="B553" s="58"/>
      <c r="C553" s="58"/>
      <c r="D553" s="58"/>
      <c r="E553" s="58"/>
      <c r="F553" s="58"/>
      <c r="G553" s="58"/>
      <c r="H553" s="58"/>
      <c r="I553" s="58"/>
      <c r="J553" s="58"/>
      <c r="K553" s="58"/>
      <c r="L553" s="58"/>
      <c r="M553" s="58"/>
      <c r="N553" s="58"/>
      <c r="O553" s="58"/>
      <c r="P553" s="58">
        <v>2E-3</v>
      </c>
      <c r="Q553" s="58"/>
      <c r="R553" s="58">
        <v>2E-3</v>
      </c>
      <c r="S553" s="58">
        <v>1E-3</v>
      </c>
      <c r="T553" s="58">
        <v>1E-3</v>
      </c>
      <c r="U553" s="58">
        <v>1E-3</v>
      </c>
      <c r="V553" s="58">
        <v>1E-3</v>
      </c>
      <c r="W553" s="58">
        <v>1E-3</v>
      </c>
      <c r="X553" s="58"/>
      <c r="Y553" s="58"/>
      <c r="Z553" s="58">
        <v>1E-3</v>
      </c>
      <c r="AA553" s="949">
        <v>1E-3</v>
      </c>
      <c r="AB553" s="949">
        <v>0</v>
      </c>
      <c r="AC553" s="949">
        <v>0</v>
      </c>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58"/>
      <c r="CS553" s="58"/>
      <c r="CT553" s="58"/>
      <c r="CU553" s="58"/>
      <c r="CV553" s="58"/>
      <c r="CW553" s="58"/>
      <c r="CX553" s="58"/>
      <c r="CY553" s="58"/>
      <c r="CZ553" s="58"/>
      <c r="DA553" s="58"/>
      <c r="DB553" s="58"/>
      <c r="DC553" s="58"/>
      <c r="DD553" s="58"/>
      <c r="DE553" s="58"/>
      <c r="DF553" s="58"/>
      <c r="DG553" s="58"/>
      <c r="DH553" s="58"/>
      <c r="DI553" s="58"/>
      <c r="DJ553" s="58"/>
      <c r="DK553" s="58"/>
      <c r="DL553" s="58"/>
      <c r="DM553" s="58"/>
      <c r="DN553" s="58"/>
      <c r="DO553" s="58"/>
      <c r="DP553" s="58"/>
      <c r="DQ553" s="58"/>
      <c r="DR553" s="58"/>
      <c r="DS553" s="58"/>
      <c r="DT553" s="58"/>
      <c r="DU553" s="58"/>
      <c r="DV553" s="58"/>
      <c r="DW553" s="58"/>
      <c r="DX553" s="58"/>
      <c r="DY553" s="58"/>
      <c r="DZ553" s="58"/>
      <c r="EA553" s="58"/>
      <c r="EB553" s="58"/>
      <c r="EC553" s="58"/>
      <c r="ED553" s="58"/>
      <c r="EE553" s="58"/>
      <c r="EF553" s="58"/>
      <c r="EG553" s="58"/>
      <c r="EH553" s="58"/>
      <c r="EI553" s="58"/>
      <c r="EJ553" s="58"/>
      <c r="EK553" s="58"/>
      <c r="EL553" s="58"/>
      <c r="EM553" s="58"/>
      <c r="EN553" s="58"/>
      <c r="EO553" s="58"/>
      <c r="EP553" s="58"/>
      <c r="EQ553" s="58"/>
      <c r="ER553" s="58"/>
      <c r="ES553" s="58"/>
      <c r="ET553" s="58"/>
      <c r="EU553" s="58"/>
      <c r="EV553" s="58"/>
      <c r="EW553" s="58"/>
      <c r="EX553" s="58"/>
      <c r="EY553" s="58"/>
      <c r="EZ553" s="58"/>
      <c r="FA553" s="58"/>
      <c r="FB553" s="58"/>
      <c r="FC553" s="58"/>
      <c r="FD553" s="58"/>
      <c r="FE553" s="58"/>
      <c r="FF553" s="58"/>
      <c r="FG553" s="58"/>
      <c r="FH553" s="58"/>
      <c r="FI553" s="58"/>
      <c r="FJ553" s="58"/>
      <c r="FK553" s="58"/>
      <c r="FL553" s="58"/>
      <c r="FM553" s="58"/>
      <c r="FN553" s="58"/>
      <c r="FO553" s="58"/>
      <c r="FP553" s="58"/>
      <c r="FQ553" s="58"/>
      <c r="FR553" s="58"/>
      <c r="FS553" s="58"/>
      <c r="FT553" s="58"/>
      <c r="FU553" s="58"/>
      <c r="FV553" s="58"/>
      <c r="FW553" s="58"/>
      <c r="FX553" s="58"/>
      <c r="FY553" s="58"/>
      <c r="FZ553" s="58"/>
      <c r="GA553" s="58"/>
      <c r="GB553" s="58"/>
      <c r="GC553" s="58"/>
      <c r="GD553" s="58"/>
      <c r="GE553" s="58"/>
      <c r="GF553" s="58"/>
      <c r="GG553" s="58"/>
      <c r="GH553" s="58"/>
      <c r="GI553" s="58"/>
      <c r="GJ553" s="58"/>
      <c r="GK553" s="58"/>
      <c r="GL553" s="58"/>
      <c r="GM553" s="58"/>
      <c r="GN553" s="58"/>
      <c r="GO553" s="58"/>
      <c r="GP553" s="58"/>
      <c r="GQ553" s="58"/>
      <c r="GR553" s="58"/>
      <c r="GS553" s="58"/>
      <c r="GT553" s="58"/>
      <c r="GU553" s="58"/>
      <c r="GV553" s="58"/>
      <c r="GW553" s="58"/>
      <c r="GX553" s="58"/>
      <c r="GY553" s="58"/>
      <c r="GZ553" s="58"/>
      <c r="HA553" s="58"/>
      <c r="HB553" s="58"/>
      <c r="HC553" s="58"/>
      <c r="HD553" s="58"/>
      <c r="HE553" s="58"/>
      <c r="HF553" s="58"/>
      <c r="HG553" s="58"/>
      <c r="HH553" s="58"/>
      <c r="HI553" s="58"/>
      <c r="HJ553" s="58"/>
      <c r="HK553" s="58"/>
      <c r="HL553" s="58"/>
      <c r="HM553" s="58"/>
      <c r="HN553" s="58"/>
      <c r="HO553" s="58"/>
      <c r="HP553" s="58"/>
      <c r="HQ553" s="58"/>
      <c r="HR553" s="58"/>
      <c r="HS553" s="58"/>
      <c r="HT553" s="58"/>
      <c r="HU553" s="58"/>
      <c r="HV553" s="58"/>
      <c r="HW553" s="58"/>
      <c r="HX553" s="58"/>
      <c r="HY553" s="58"/>
      <c r="HZ553" s="58"/>
      <c r="IA553" s="58"/>
      <c r="IB553" s="58"/>
      <c r="IC553" s="58"/>
      <c r="ID553" s="58"/>
      <c r="IE553" s="58"/>
      <c r="IF553" s="58"/>
      <c r="IG553" s="58"/>
      <c r="IH553" s="58"/>
      <c r="II553" s="58"/>
      <c r="IJ553" s="58"/>
      <c r="IK553" s="58"/>
      <c r="IL553" s="58"/>
      <c r="IM553" s="58"/>
      <c r="IN553" s="58"/>
      <c r="IO553" s="58"/>
      <c r="IP553" s="58"/>
      <c r="IQ553" s="58"/>
      <c r="IR553" s="58"/>
      <c r="IS553" s="58"/>
      <c r="IT553" s="58"/>
      <c r="IU553" s="58"/>
    </row>
    <row r="554" spans="1:255" s="840" customFormat="1">
      <c r="A554" s="78" t="s">
        <v>529</v>
      </c>
      <c r="B554" s="58">
        <v>0.81699999999999995</v>
      </c>
      <c r="C554" s="58">
        <v>0.90600000000000003</v>
      </c>
      <c r="D554" s="58">
        <v>0.96399999999999997</v>
      </c>
      <c r="E554" s="58">
        <v>1.002</v>
      </c>
      <c r="F554" s="58">
        <v>1.0920000000000001</v>
      </c>
      <c r="G554" s="58">
        <v>1.4139999999999999</v>
      </c>
      <c r="H554" s="58">
        <v>1.4970000000000001</v>
      </c>
      <c r="I554" s="58">
        <v>1.4330000000000001</v>
      </c>
      <c r="J554" s="58">
        <v>1.2769999999999999</v>
      </c>
      <c r="K554" s="58">
        <v>1.3859999999999999</v>
      </c>
      <c r="L554" s="58">
        <v>1.758</v>
      </c>
      <c r="M554" s="58">
        <v>1.909</v>
      </c>
      <c r="N554" s="58">
        <v>2.0249999999999999</v>
      </c>
      <c r="O554" s="58">
        <v>2.1230000000000002</v>
      </c>
      <c r="P554" s="58">
        <v>2.2069999999999999</v>
      </c>
      <c r="Q554" s="58">
        <v>2.21</v>
      </c>
      <c r="R554" s="58">
        <v>2.2189999999999999</v>
      </c>
      <c r="S554" s="58">
        <v>2.3769999999999998</v>
      </c>
      <c r="T554" s="58">
        <v>3.0049999999999999</v>
      </c>
      <c r="U554" s="58">
        <v>3.0619999999999998</v>
      </c>
      <c r="V554" s="58">
        <v>3.0870000000000002</v>
      </c>
      <c r="W554" s="58">
        <v>3.0609999999999999</v>
      </c>
      <c r="X554" s="58">
        <v>3.0059999999999998</v>
      </c>
      <c r="Y554" s="58">
        <v>2.9769999999999999</v>
      </c>
      <c r="Z554" s="58">
        <v>2.343</v>
      </c>
      <c r="AA554" s="949">
        <v>2.2599999999999998</v>
      </c>
      <c r="AB554" s="949">
        <v>2.4009999999999998</v>
      </c>
      <c r="AC554" s="949">
        <v>2.536</v>
      </c>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c r="CS554" s="58"/>
      <c r="CT554" s="58"/>
      <c r="CU554" s="58"/>
      <c r="CV554" s="58"/>
      <c r="CW554" s="58"/>
      <c r="CX554" s="58"/>
      <c r="CY554" s="58"/>
      <c r="CZ554" s="58"/>
      <c r="DA554" s="58"/>
      <c r="DB554" s="58"/>
      <c r="DC554" s="58"/>
      <c r="DD554" s="58"/>
      <c r="DE554" s="58"/>
      <c r="DF554" s="58"/>
      <c r="DG554" s="58"/>
      <c r="DH554" s="58"/>
      <c r="DI554" s="58"/>
      <c r="DJ554" s="58"/>
      <c r="DK554" s="58"/>
      <c r="DL554" s="58"/>
      <c r="DM554" s="58"/>
      <c r="DN554" s="58"/>
      <c r="DO554" s="58"/>
      <c r="DP554" s="58"/>
      <c r="DQ554" s="58"/>
      <c r="DR554" s="58"/>
      <c r="DS554" s="58"/>
      <c r="DT554" s="58"/>
      <c r="DU554" s="58"/>
      <c r="DV554" s="58"/>
      <c r="DW554" s="58"/>
      <c r="DX554" s="58"/>
      <c r="DY554" s="58"/>
      <c r="DZ554" s="58"/>
      <c r="EA554" s="58"/>
      <c r="EB554" s="58"/>
      <c r="EC554" s="58"/>
      <c r="ED554" s="58"/>
      <c r="EE554" s="58"/>
      <c r="EF554" s="58"/>
      <c r="EG554" s="58"/>
      <c r="EH554" s="58"/>
      <c r="EI554" s="58"/>
      <c r="EJ554" s="58"/>
      <c r="EK554" s="58"/>
      <c r="EL554" s="58"/>
      <c r="EM554" s="58"/>
      <c r="EN554" s="58"/>
      <c r="EO554" s="58"/>
      <c r="EP554" s="58"/>
      <c r="EQ554" s="58"/>
      <c r="ER554" s="58"/>
      <c r="ES554" s="58"/>
      <c r="ET554" s="58"/>
      <c r="EU554" s="58"/>
      <c r="EV554" s="58"/>
      <c r="EW554" s="58"/>
      <c r="EX554" s="58"/>
      <c r="EY554" s="58"/>
      <c r="EZ554" s="58"/>
      <c r="FA554" s="58"/>
      <c r="FB554" s="58"/>
      <c r="FC554" s="58"/>
      <c r="FD554" s="58"/>
      <c r="FE554" s="58"/>
      <c r="FF554" s="58"/>
      <c r="FG554" s="58"/>
      <c r="FH554" s="58"/>
      <c r="FI554" s="58"/>
      <c r="FJ554" s="58"/>
      <c r="FK554" s="58"/>
      <c r="FL554" s="58"/>
      <c r="FM554" s="58"/>
      <c r="FN554" s="58"/>
      <c r="FO554" s="58"/>
      <c r="FP554" s="58"/>
      <c r="FQ554" s="58"/>
      <c r="FR554" s="58"/>
      <c r="FS554" s="58"/>
      <c r="FT554" s="58"/>
      <c r="FU554" s="58"/>
      <c r="FV554" s="58"/>
      <c r="FW554" s="58"/>
      <c r="FX554" s="58"/>
      <c r="FY554" s="58"/>
      <c r="FZ554" s="58"/>
      <c r="GA554" s="58"/>
      <c r="GB554" s="58"/>
      <c r="GC554" s="58"/>
      <c r="GD554" s="58"/>
      <c r="GE554" s="58"/>
      <c r="GF554" s="58"/>
      <c r="GG554" s="58"/>
      <c r="GH554" s="58"/>
      <c r="GI554" s="58"/>
      <c r="GJ554" s="58"/>
      <c r="GK554" s="58"/>
      <c r="GL554" s="58"/>
      <c r="GM554" s="58"/>
      <c r="GN554" s="58"/>
      <c r="GO554" s="58"/>
      <c r="GP554" s="58"/>
      <c r="GQ554" s="58"/>
      <c r="GR554" s="58"/>
      <c r="GS554" s="58"/>
      <c r="GT554" s="58"/>
      <c r="GU554" s="58"/>
      <c r="GV554" s="58"/>
      <c r="GW554" s="58"/>
      <c r="GX554" s="58"/>
      <c r="GY554" s="58"/>
      <c r="GZ554" s="58"/>
      <c r="HA554" s="58"/>
      <c r="HB554" s="58"/>
      <c r="HC554" s="58"/>
      <c r="HD554" s="58"/>
      <c r="HE554" s="58"/>
      <c r="HF554" s="58"/>
      <c r="HG554" s="58"/>
      <c r="HH554" s="58"/>
      <c r="HI554" s="58"/>
      <c r="HJ554" s="58"/>
      <c r="HK554" s="58"/>
      <c r="HL554" s="58"/>
      <c r="HM554" s="58"/>
      <c r="HN554" s="58"/>
      <c r="HO554" s="58"/>
      <c r="HP554" s="58"/>
      <c r="HQ554" s="58"/>
      <c r="HR554" s="58"/>
      <c r="HS554" s="58"/>
      <c r="HT554" s="58"/>
      <c r="HU554" s="58"/>
      <c r="HV554" s="58"/>
      <c r="HW554" s="58"/>
      <c r="HX554" s="58"/>
      <c r="HY554" s="58"/>
      <c r="HZ554" s="58"/>
      <c r="IA554" s="58"/>
      <c r="IB554" s="58"/>
      <c r="IC554" s="58"/>
      <c r="ID554" s="58"/>
      <c r="IE554" s="58"/>
      <c r="IF554" s="58"/>
      <c r="IG554" s="58"/>
      <c r="IH554" s="58"/>
      <c r="II554" s="58"/>
      <c r="IJ554" s="58"/>
      <c r="IK554" s="58"/>
      <c r="IL554" s="58"/>
      <c r="IM554" s="58"/>
      <c r="IN554" s="58"/>
      <c r="IO554" s="58"/>
      <c r="IP554" s="58"/>
      <c r="IQ554" s="58"/>
      <c r="IR554" s="58"/>
      <c r="IS554" s="58"/>
      <c r="IT554" s="58"/>
      <c r="IU554" s="58"/>
    </row>
    <row r="555" spans="1:255" s="840" customFormat="1">
      <c r="A555" s="78" t="s">
        <v>530</v>
      </c>
      <c r="B555" s="58">
        <v>5.0000000000000001E-3</v>
      </c>
      <c r="C555" s="58">
        <v>6.0000000000000001E-3</v>
      </c>
      <c r="D555" s="58">
        <v>6.0000000000000001E-3</v>
      </c>
      <c r="E555" s="58">
        <v>7.0000000000000001E-3</v>
      </c>
      <c r="F555" s="58">
        <v>7.0000000000000001E-3</v>
      </c>
      <c r="G555" s="58">
        <v>1.0999999999999999E-2</v>
      </c>
      <c r="H555" s="58">
        <v>1.0999999999999999E-2</v>
      </c>
      <c r="I555" s="58">
        <v>1.0999999999999999E-2</v>
      </c>
      <c r="J555" s="58">
        <v>8.0000000000000002E-3</v>
      </c>
      <c r="K555" s="58">
        <v>8.9999999999999993E-3</v>
      </c>
      <c r="L555" s="58">
        <v>1.2999999999999999E-2</v>
      </c>
      <c r="M555" s="58">
        <v>1.4E-2</v>
      </c>
      <c r="N555" s="58">
        <v>1.4999999999999999E-2</v>
      </c>
      <c r="O555" s="58">
        <v>1.4999999999999999E-2</v>
      </c>
      <c r="P555" s="58">
        <v>1.4999999999999999E-2</v>
      </c>
      <c r="Q555" s="58">
        <v>8.0000000000000002E-3</v>
      </c>
      <c r="R555" s="58">
        <v>8.0000000000000002E-3</v>
      </c>
      <c r="S555" s="58"/>
      <c r="T555" s="58">
        <v>7.0000000000000001E-3</v>
      </c>
      <c r="U555" s="58">
        <v>6.0000000000000001E-3</v>
      </c>
      <c r="V555" s="58">
        <v>5.0000000000000001E-3</v>
      </c>
      <c r="W555" s="58">
        <v>5.0000000000000001E-3</v>
      </c>
      <c r="X555" s="58">
        <v>5.0000000000000001E-3</v>
      </c>
      <c r="Y555" s="58">
        <v>6.0000000000000001E-3</v>
      </c>
      <c r="Z555" s="58">
        <v>8.9999999999999993E-3</v>
      </c>
      <c r="AA555" s="949">
        <v>8.9999999999999993E-3</v>
      </c>
      <c r="AB555" s="949">
        <v>1.0999999999999999E-2</v>
      </c>
      <c r="AC555" s="949">
        <v>1.0999999999999999E-2</v>
      </c>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58"/>
      <c r="CS555" s="58"/>
      <c r="CT555" s="58"/>
      <c r="CU555" s="58"/>
      <c r="CV555" s="58"/>
      <c r="CW555" s="58"/>
      <c r="CX555" s="58"/>
      <c r="CY555" s="58"/>
      <c r="CZ555" s="58"/>
      <c r="DA555" s="58"/>
      <c r="DB555" s="58"/>
      <c r="DC555" s="58"/>
      <c r="DD555" s="58"/>
      <c r="DE555" s="58"/>
      <c r="DF555" s="58"/>
      <c r="DG555" s="58"/>
      <c r="DH555" s="58"/>
      <c r="DI555" s="58"/>
      <c r="DJ555" s="58"/>
      <c r="DK555" s="58"/>
      <c r="DL555" s="58"/>
      <c r="DM555" s="58"/>
      <c r="DN555" s="58"/>
      <c r="DO555" s="58"/>
      <c r="DP555" s="58"/>
      <c r="DQ555" s="58"/>
      <c r="DR555" s="58"/>
      <c r="DS555" s="58"/>
      <c r="DT555" s="58"/>
      <c r="DU555" s="58"/>
      <c r="DV555" s="58"/>
      <c r="DW555" s="58"/>
      <c r="DX555" s="58"/>
      <c r="DY555" s="58"/>
      <c r="DZ555" s="58"/>
      <c r="EA555" s="58"/>
      <c r="EB555" s="58"/>
      <c r="EC555" s="58"/>
      <c r="ED555" s="58"/>
      <c r="EE555" s="58"/>
      <c r="EF555" s="58"/>
      <c r="EG555" s="58"/>
      <c r="EH555" s="58"/>
      <c r="EI555" s="58"/>
      <c r="EJ555" s="58"/>
      <c r="EK555" s="58"/>
      <c r="EL555" s="58"/>
      <c r="EM555" s="58"/>
      <c r="EN555" s="58"/>
      <c r="EO555" s="58"/>
      <c r="EP555" s="58"/>
      <c r="EQ555" s="58"/>
      <c r="ER555" s="58"/>
      <c r="ES555" s="58"/>
      <c r="ET555" s="58"/>
      <c r="EU555" s="58"/>
      <c r="EV555" s="58"/>
      <c r="EW555" s="58"/>
      <c r="EX555" s="58"/>
      <c r="EY555" s="58"/>
      <c r="EZ555" s="58"/>
      <c r="FA555" s="58"/>
      <c r="FB555" s="58"/>
      <c r="FC555" s="58"/>
      <c r="FD555" s="58"/>
      <c r="FE555" s="58"/>
      <c r="FF555" s="58"/>
      <c r="FG555" s="58"/>
      <c r="FH555" s="58"/>
      <c r="FI555" s="58"/>
      <c r="FJ555" s="58"/>
      <c r="FK555" s="58"/>
      <c r="FL555" s="58"/>
      <c r="FM555" s="58"/>
      <c r="FN555" s="58"/>
      <c r="FO555" s="58"/>
      <c r="FP555" s="58"/>
      <c r="FQ555" s="58"/>
      <c r="FR555" s="58"/>
      <c r="FS555" s="58"/>
      <c r="FT555" s="58"/>
      <c r="FU555" s="58"/>
      <c r="FV555" s="58"/>
      <c r="FW555" s="58"/>
      <c r="FX555" s="58"/>
      <c r="FY555" s="58"/>
      <c r="FZ555" s="58"/>
      <c r="GA555" s="58"/>
      <c r="GB555" s="58"/>
      <c r="GC555" s="58"/>
      <c r="GD555" s="58"/>
      <c r="GE555" s="58"/>
      <c r="GF555" s="58"/>
      <c r="GG555" s="58"/>
      <c r="GH555" s="58"/>
      <c r="GI555" s="58"/>
      <c r="GJ555" s="58"/>
      <c r="GK555" s="58"/>
      <c r="GL555" s="58"/>
      <c r="GM555" s="58"/>
      <c r="GN555" s="58"/>
      <c r="GO555" s="58"/>
      <c r="GP555" s="58"/>
      <c r="GQ555" s="58"/>
      <c r="GR555" s="58"/>
      <c r="GS555" s="58"/>
      <c r="GT555" s="58"/>
      <c r="GU555" s="58"/>
      <c r="GV555" s="58"/>
      <c r="GW555" s="58"/>
      <c r="GX555" s="58"/>
      <c r="GY555" s="58"/>
      <c r="GZ555" s="58"/>
      <c r="HA555" s="58"/>
      <c r="HB555" s="58"/>
      <c r="HC555" s="58"/>
      <c r="HD555" s="58"/>
      <c r="HE555" s="58"/>
      <c r="HF555" s="58"/>
      <c r="HG555" s="58"/>
      <c r="HH555" s="58"/>
      <c r="HI555" s="58"/>
      <c r="HJ555" s="58"/>
      <c r="HK555" s="58"/>
      <c r="HL555" s="58"/>
      <c r="HM555" s="58"/>
      <c r="HN555" s="58"/>
      <c r="HO555" s="58"/>
      <c r="HP555" s="58"/>
      <c r="HQ555" s="58"/>
      <c r="HR555" s="58"/>
      <c r="HS555" s="58"/>
      <c r="HT555" s="58"/>
      <c r="HU555" s="58"/>
      <c r="HV555" s="58"/>
      <c r="HW555" s="58"/>
      <c r="HX555" s="58"/>
      <c r="HY555" s="58"/>
      <c r="HZ555" s="58"/>
      <c r="IA555" s="58"/>
      <c r="IB555" s="58"/>
      <c r="IC555" s="58"/>
      <c r="ID555" s="58"/>
      <c r="IE555" s="58"/>
      <c r="IF555" s="58"/>
      <c r="IG555" s="58"/>
      <c r="IH555" s="58"/>
      <c r="II555" s="58"/>
      <c r="IJ555" s="58"/>
      <c r="IK555" s="58"/>
      <c r="IL555" s="58"/>
      <c r="IM555" s="58"/>
      <c r="IN555" s="58"/>
      <c r="IO555" s="58"/>
      <c r="IP555" s="58"/>
      <c r="IQ555" s="58"/>
      <c r="IR555" s="58"/>
      <c r="IS555" s="58"/>
      <c r="IT555" s="58"/>
      <c r="IU555" s="58"/>
    </row>
    <row r="556" spans="1:255" s="840" customFormat="1">
      <c r="A556" s="78" t="s">
        <v>531</v>
      </c>
      <c r="B556" s="58">
        <v>4.8000000000000001E-2</v>
      </c>
      <c r="C556" s="58">
        <v>5.3999999999999999E-2</v>
      </c>
      <c r="D556" s="58">
        <v>5.8999999999999997E-2</v>
      </c>
      <c r="E556" s="58">
        <v>6.0999999999999999E-2</v>
      </c>
      <c r="F556" s="58">
        <v>6.7000000000000004E-2</v>
      </c>
      <c r="G556" s="58">
        <v>0.1</v>
      </c>
      <c r="H556" s="58">
        <v>0.10299999999999999</v>
      </c>
      <c r="I556" s="58">
        <v>0.1</v>
      </c>
      <c r="J556" s="58">
        <v>7.6999999999999999E-2</v>
      </c>
      <c r="K556" s="58">
        <v>8.2000000000000003E-2</v>
      </c>
      <c r="L556" s="58">
        <v>0.11799999999999999</v>
      </c>
      <c r="M556" s="58">
        <v>0.126</v>
      </c>
      <c r="N556" s="58">
        <v>0.13400000000000001</v>
      </c>
      <c r="O556" s="58">
        <v>0.14000000000000001</v>
      </c>
      <c r="P556" s="58">
        <v>0.14000000000000001</v>
      </c>
      <c r="Q556" s="58">
        <v>0.13800000000000001</v>
      </c>
      <c r="R556" s="58">
        <v>0.14199999999999999</v>
      </c>
      <c r="S556" s="58">
        <v>0.186</v>
      </c>
      <c r="T556" s="58">
        <v>0.79500000000000004</v>
      </c>
      <c r="U556" s="58">
        <v>0.79700000000000004</v>
      </c>
      <c r="V556" s="58">
        <v>0.83099999999999996</v>
      </c>
      <c r="W556" s="58">
        <v>0.83499999999999996</v>
      </c>
      <c r="X556" s="58">
        <v>0.89700000000000002</v>
      </c>
      <c r="Y556" s="58">
        <v>0.94499999999999995</v>
      </c>
      <c r="Z556" s="58">
        <v>0.218</v>
      </c>
      <c r="AA556" s="949">
        <v>0.191</v>
      </c>
      <c r="AB556" s="949">
        <v>0.20200000000000001</v>
      </c>
      <c r="AC556" s="949">
        <v>0.23200000000000001</v>
      </c>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58"/>
      <c r="CS556" s="58"/>
      <c r="CT556" s="58"/>
      <c r="CU556" s="58"/>
      <c r="CV556" s="58"/>
      <c r="CW556" s="58"/>
      <c r="CX556" s="58"/>
      <c r="CY556" s="58"/>
      <c r="CZ556" s="58"/>
      <c r="DA556" s="58"/>
      <c r="DB556" s="58"/>
      <c r="DC556" s="58"/>
      <c r="DD556" s="58"/>
      <c r="DE556" s="58"/>
      <c r="DF556" s="58"/>
      <c r="DG556" s="58"/>
      <c r="DH556" s="58"/>
      <c r="DI556" s="58"/>
      <c r="DJ556" s="58"/>
      <c r="DK556" s="58"/>
      <c r="DL556" s="58"/>
      <c r="DM556" s="58"/>
      <c r="DN556" s="58"/>
      <c r="DO556" s="58"/>
      <c r="DP556" s="58"/>
      <c r="DQ556" s="58"/>
      <c r="DR556" s="58"/>
      <c r="DS556" s="58"/>
      <c r="DT556" s="58"/>
      <c r="DU556" s="58"/>
      <c r="DV556" s="58"/>
      <c r="DW556" s="58"/>
      <c r="DX556" s="58"/>
      <c r="DY556" s="58"/>
      <c r="DZ556" s="58"/>
      <c r="EA556" s="58"/>
      <c r="EB556" s="58"/>
      <c r="EC556" s="58"/>
      <c r="ED556" s="58"/>
      <c r="EE556" s="58"/>
      <c r="EF556" s="58"/>
      <c r="EG556" s="58"/>
      <c r="EH556" s="58"/>
      <c r="EI556" s="58"/>
      <c r="EJ556" s="58"/>
      <c r="EK556" s="58"/>
      <c r="EL556" s="58"/>
      <c r="EM556" s="58"/>
      <c r="EN556" s="58"/>
      <c r="EO556" s="58"/>
      <c r="EP556" s="58"/>
      <c r="EQ556" s="58"/>
      <c r="ER556" s="58"/>
      <c r="ES556" s="58"/>
      <c r="ET556" s="58"/>
      <c r="EU556" s="58"/>
      <c r="EV556" s="58"/>
      <c r="EW556" s="58"/>
      <c r="EX556" s="58"/>
      <c r="EY556" s="58"/>
      <c r="EZ556" s="58"/>
      <c r="FA556" s="58"/>
      <c r="FB556" s="58"/>
      <c r="FC556" s="58"/>
      <c r="FD556" s="58"/>
      <c r="FE556" s="58"/>
      <c r="FF556" s="58"/>
      <c r="FG556" s="58"/>
      <c r="FH556" s="58"/>
      <c r="FI556" s="58"/>
      <c r="FJ556" s="58"/>
      <c r="FK556" s="58"/>
      <c r="FL556" s="58"/>
      <c r="FM556" s="58"/>
      <c r="FN556" s="58"/>
      <c r="FO556" s="58"/>
      <c r="FP556" s="58"/>
      <c r="FQ556" s="58"/>
      <c r="FR556" s="58"/>
      <c r="FS556" s="58"/>
      <c r="FT556" s="58"/>
      <c r="FU556" s="58"/>
      <c r="FV556" s="58"/>
      <c r="FW556" s="58"/>
      <c r="FX556" s="58"/>
      <c r="FY556" s="58"/>
      <c r="FZ556" s="58"/>
      <c r="GA556" s="58"/>
      <c r="GB556" s="58"/>
      <c r="GC556" s="58"/>
      <c r="GD556" s="58"/>
      <c r="GE556" s="58"/>
      <c r="GF556" s="58"/>
      <c r="GG556" s="58"/>
      <c r="GH556" s="58"/>
      <c r="GI556" s="58"/>
      <c r="GJ556" s="58"/>
      <c r="GK556" s="58"/>
      <c r="GL556" s="58"/>
      <c r="GM556" s="58"/>
      <c r="GN556" s="58"/>
      <c r="GO556" s="58"/>
      <c r="GP556" s="58"/>
      <c r="GQ556" s="58"/>
      <c r="GR556" s="58"/>
      <c r="GS556" s="58"/>
      <c r="GT556" s="58"/>
      <c r="GU556" s="58"/>
      <c r="GV556" s="58"/>
      <c r="GW556" s="58"/>
      <c r="GX556" s="58"/>
      <c r="GY556" s="58"/>
      <c r="GZ556" s="58"/>
      <c r="HA556" s="58"/>
      <c r="HB556" s="58"/>
      <c r="HC556" s="58"/>
      <c r="HD556" s="58"/>
      <c r="HE556" s="58"/>
      <c r="HF556" s="58"/>
      <c r="HG556" s="58"/>
      <c r="HH556" s="58"/>
      <c r="HI556" s="58"/>
      <c r="HJ556" s="58"/>
      <c r="HK556" s="58"/>
      <c r="HL556" s="58"/>
      <c r="HM556" s="58"/>
      <c r="HN556" s="58"/>
      <c r="HO556" s="58"/>
      <c r="HP556" s="58"/>
      <c r="HQ556" s="58"/>
      <c r="HR556" s="58"/>
      <c r="HS556" s="58"/>
      <c r="HT556" s="58"/>
      <c r="HU556" s="58"/>
      <c r="HV556" s="58"/>
      <c r="HW556" s="58"/>
      <c r="HX556" s="58"/>
      <c r="HY556" s="58"/>
      <c r="HZ556" s="58"/>
      <c r="IA556" s="58"/>
      <c r="IB556" s="58"/>
      <c r="IC556" s="58"/>
      <c r="ID556" s="58"/>
      <c r="IE556" s="58"/>
      <c r="IF556" s="58"/>
      <c r="IG556" s="58"/>
      <c r="IH556" s="58"/>
      <c r="II556" s="58"/>
      <c r="IJ556" s="58"/>
      <c r="IK556" s="58"/>
      <c r="IL556" s="58"/>
      <c r="IM556" s="58"/>
      <c r="IN556" s="58"/>
      <c r="IO556" s="58"/>
      <c r="IP556" s="58"/>
      <c r="IQ556" s="58"/>
      <c r="IR556" s="58"/>
      <c r="IS556" s="58"/>
      <c r="IT556" s="58"/>
      <c r="IU556" s="58"/>
    </row>
    <row r="557" spans="1:255" s="840" customFormat="1">
      <c r="A557" s="78" t="s">
        <v>532</v>
      </c>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c r="AB557"/>
      <c r="AC557"/>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58"/>
      <c r="CS557" s="58"/>
      <c r="CT557" s="58"/>
      <c r="CU557" s="58"/>
      <c r="CV557" s="58"/>
      <c r="CW557" s="58"/>
      <c r="CX557" s="58"/>
      <c r="CY557" s="58"/>
      <c r="CZ557" s="58"/>
      <c r="DA557" s="58"/>
      <c r="DB557" s="58"/>
      <c r="DC557" s="58"/>
      <c r="DD557" s="58"/>
      <c r="DE557" s="58"/>
      <c r="DF557" s="58"/>
      <c r="DG557" s="58"/>
      <c r="DH557" s="58"/>
      <c r="DI557" s="58"/>
      <c r="DJ557" s="58"/>
      <c r="DK557" s="58"/>
      <c r="DL557" s="58"/>
      <c r="DM557" s="58"/>
      <c r="DN557" s="58"/>
      <c r="DO557" s="58"/>
      <c r="DP557" s="58"/>
      <c r="DQ557" s="58"/>
      <c r="DR557" s="58"/>
      <c r="DS557" s="58"/>
      <c r="DT557" s="58"/>
      <c r="DU557" s="58"/>
      <c r="DV557" s="58"/>
      <c r="DW557" s="58"/>
      <c r="DX557" s="58"/>
      <c r="DY557" s="58"/>
      <c r="DZ557" s="58"/>
      <c r="EA557" s="58"/>
      <c r="EB557" s="58"/>
      <c r="EC557" s="58"/>
      <c r="ED557" s="58"/>
      <c r="EE557" s="58"/>
      <c r="EF557" s="58"/>
      <c r="EG557" s="58"/>
      <c r="EH557" s="58"/>
      <c r="EI557" s="58"/>
      <c r="EJ557" s="58"/>
      <c r="EK557" s="58"/>
      <c r="EL557" s="58"/>
      <c r="EM557" s="58"/>
      <c r="EN557" s="58"/>
      <c r="EO557" s="58"/>
      <c r="EP557" s="58"/>
      <c r="EQ557" s="58"/>
      <c r="ER557" s="58"/>
      <c r="ES557" s="58"/>
      <c r="ET557" s="58"/>
      <c r="EU557" s="58"/>
      <c r="EV557" s="58"/>
      <c r="EW557" s="58"/>
      <c r="EX557" s="58"/>
      <c r="EY557" s="58"/>
      <c r="EZ557" s="58"/>
      <c r="FA557" s="58"/>
      <c r="FB557" s="58"/>
      <c r="FC557" s="58"/>
      <c r="FD557" s="58"/>
      <c r="FE557" s="58"/>
      <c r="FF557" s="58"/>
      <c r="FG557" s="58"/>
      <c r="FH557" s="58"/>
      <c r="FI557" s="58"/>
      <c r="FJ557" s="58"/>
      <c r="FK557" s="58"/>
      <c r="FL557" s="58"/>
      <c r="FM557" s="58"/>
      <c r="FN557" s="58"/>
      <c r="FO557" s="58"/>
      <c r="FP557" s="58"/>
      <c r="FQ557" s="58"/>
      <c r="FR557" s="58"/>
      <c r="FS557" s="58"/>
      <c r="FT557" s="58"/>
      <c r="FU557" s="58"/>
      <c r="FV557" s="58"/>
      <c r="FW557" s="58"/>
      <c r="FX557" s="58"/>
      <c r="FY557" s="58"/>
      <c r="FZ557" s="58"/>
      <c r="GA557" s="58"/>
      <c r="GB557" s="58"/>
      <c r="GC557" s="58"/>
      <c r="GD557" s="58"/>
      <c r="GE557" s="58"/>
      <c r="GF557" s="58"/>
      <c r="GG557" s="58"/>
      <c r="GH557" s="58"/>
      <c r="GI557" s="58"/>
      <c r="GJ557" s="58"/>
      <c r="GK557" s="58"/>
      <c r="GL557" s="58"/>
      <c r="GM557" s="58"/>
      <c r="GN557" s="58"/>
      <c r="GO557" s="58"/>
      <c r="GP557" s="58"/>
      <c r="GQ557" s="58"/>
      <c r="GR557" s="58"/>
      <c r="GS557" s="58"/>
      <c r="GT557" s="58"/>
      <c r="GU557" s="58"/>
      <c r="GV557" s="58"/>
      <c r="GW557" s="58"/>
      <c r="GX557" s="58"/>
      <c r="GY557" s="58"/>
      <c r="GZ557" s="58"/>
      <c r="HA557" s="58"/>
      <c r="HB557" s="58"/>
      <c r="HC557" s="58"/>
      <c r="HD557" s="58"/>
      <c r="HE557" s="58"/>
      <c r="HF557" s="58"/>
      <c r="HG557" s="58"/>
      <c r="HH557" s="58"/>
      <c r="HI557" s="58"/>
      <c r="HJ557" s="58"/>
      <c r="HK557" s="58"/>
      <c r="HL557" s="58"/>
      <c r="HM557" s="58"/>
      <c r="HN557" s="58"/>
      <c r="HO557" s="58"/>
      <c r="HP557" s="58"/>
      <c r="HQ557" s="58"/>
      <c r="HR557" s="58"/>
      <c r="HS557" s="58"/>
      <c r="HT557" s="58"/>
      <c r="HU557" s="58"/>
      <c r="HV557" s="58"/>
      <c r="HW557" s="58"/>
      <c r="HX557" s="58"/>
      <c r="HY557" s="58"/>
      <c r="HZ557" s="58"/>
      <c r="IA557" s="58"/>
      <c r="IB557" s="58"/>
      <c r="IC557" s="58"/>
      <c r="ID557" s="58"/>
      <c r="IE557" s="58"/>
      <c r="IF557" s="58"/>
      <c r="IG557" s="58"/>
      <c r="IH557" s="58"/>
      <c r="II557" s="58"/>
      <c r="IJ557" s="58"/>
      <c r="IK557" s="58"/>
      <c r="IL557" s="58"/>
      <c r="IM557" s="58"/>
      <c r="IN557" s="58"/>
      <c r="IO557" s="58"/>
      <c r="IP557" s="58"/>
      <c r="IQ557" s="58"/>
      <c r="IR557" s="58"/>
      <c r="IS557" s="58"/>
      <c r="IT557" s="58"/>
      <c r="IU557" s="58"/>
    </row>
    <row r="558" spans="1:255" s="840" customFormat="1">
      <c r="A558" s="78" t="s">
        <v>533</v>
      </c>
      <c r="B558" s="58">
        <v>3.2000000000000001E-2</v>
      </c>
      <c r="C558" s="58">
        <v>3.6999999999999998E-2</v>
      </c>
      <c r="D558" s="58">
        <v>4.1000000000000002E-2</v>
      </c>
      <c r="E558" s="58">
        <v>4.2000000000000003E-2</v>
      </c>
      <c r="F558" s="58">
        <v>4.7E-2</v>
      </c>
      <c r="G558" s="58">
        <v>6.9000000000000006E-2</v>
      </c>
      <c r="H558" s="58">
        <v>7.0999999999999994E-2</v>
      </c>
      <c r="I558" s="58">
        <v>6.8000000000000005E-2</v>
      </c>
      <c r="J558" s="58">
        <v>5.2999999999999999E-2</v>
      </c>
      <c r="K558" s="58">
        <v>5.6000000000000001E-2</v>
      </c>
      <c r="L558" s="58">
        <v>8.2000000000000003E-2</v>
      </c>
      <c r="M558" s="58">
        <v>8.6999999999999994E-2</v>
      </c>
      <c r="N558" s="58">
        <v>9.4E-2</v>
      </c>
      <c r="O558" s="58">
        <v>9.6000000000000002E-2</v>
      </c>
      <c r="P558" s="58">
        <v>9.6000000000000002E-2</v>
      </c>
      <c r="Q558" s="58">
        <v>9.5000000000000001E-2</v>
      </c>
      <c r="R558" s="58">
        <v>8.5000000000000006E-2</v>
      </c>
      <c r="S558" s="58">
        <v>7.8E-2</v>
      </c>
      <c r="T558" s="58">
        <v>7.4999999999999997E-2</v>
      </c>
      <c r="U558" s="58">
        <v>7.5999999999999998E-2</v>
      </c>
      <c r="V558" s="58">
        <v>3.4000000000000002E-2</v>
      </c>
      <c r="W558" s="58">
        <v>3.9E-2</v>
      </c>
      <c r="X558" s="58">
        <v>4.2000000000000003E-2</v>
      </c>
      <c r="Y558" s="58">
        <v>4.7E-2</v>
      </c>
      <c r="Z558" s="58">
        <v>5.6000000000000001E-2</v>
      </c>
      <c r="AA558" s="949">
        <v>6.5000000000000002E-2</v>
      </c>
      <c r="AB558" s="949">
        <v>7.1999999999999995E-2</v>
      </c>
      <c r="AC558" s="949">
        <v>7.4999999999999997E-2</v>
      </c>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58"/>
      <c r="CS558" s="58"/>
      <c r="CT558" s="58"/>
      <c r="CU558" s="58"/>
      <c r="CV558" s="58"/>
      <c r="CW558" s="58"/>
      <c r="CX558" s="58"/>
      <c r="CY558" s="58"/>
      <c r="CZ558" s="58"/>
      <c r="DA558" s="58"/>
      <c r="DB558" s="58"/>
      <c r="DC558" s="58"/>
      <c r="DD558" s="58"/>
      <c r="DE558" s="58"/>
      <c r="DF558" s="58"/>
      <c r="DG558" s="58"/>
      <c r="DH558" s="58"/>
      <c r="DI558" s="58"/>
      <c r="DJ558" s="58"/>
      <c r="DK558" s="58"/>
      <c r="DL558" s="58"/>
      <c r="DM558" s="58"/>
      <c r="DN558" s="58"/>
      <c r="DO558" s="58"/>
      <c r="DP558" s="58"/>
      <c r="DQ558" s="58"/>
      <c r="DR558" s="58"/>
      <c r="DS558" s="58"/>
      <c r="DT558" s="58"/>
      <c r="DU558" s="58"/>
      <c r="DV558" s="58"/>
      <c r="DW558" s="58"/>
      <c r="DX558" s="58"/>
      <c r="DY558" s="58"/>
      <c r="DZ558" s="58"/>
      <c r="EA558" s="58"/>
      <c r="EB558" s="58"/>
      <c r="EC558" s="58"/>
      <c r="ED558" s="58"/>
      <c r="EE558" s="58"/>
      <c r="EF558" s="58"/>
      <c r="EG558" s="58"/>
      <c r="EH558" s="58"/>
      <c r="EI558" s="58"/>
      <c r="EJ558" s="58"/>
      <c r="EK558" s="58"/>
      <c r="EL558" s="58"/>
      <c r="EM558" s="58"/>
      <c r="EN558" s="58"/>
      <c r="EO558" s="58"/>
      <c r="EP558" s="58"/>
      <c r="EQ558" s="58"/>
      <c r="ER558" s="58"/>
      <c r="ES558" s="58"/>
      <c r="ET558" s="58"/>
      <c r="EU558" s="58"/>
      <c r="EV558" s="58"/>
      <c r="EW558" s="58"/>
      <c r="EX558" s="58"/>
      <c r="EY558" s="58"/>
      <c r="EZ558" s="58"/>
      <c r="FA558" s="58"/>
      <c r="FB558" s="58"/>
      <c r="FC558" s="58"/>
      <c r="FD558" s="58"/>
      <c r="FE558" s="58"/>
      <c r="FF558" s="58"/>
      <c r="FG558" s="58"/>
      <c r="FH558" s="58"/>
      <c r="FI558" s="58"/>
      <c r="FJ558" s="58"/>
      <c r="FK558" s="58"/>
      <c r="FL558" s="58"/>
      <c r="FM558" s="58"/>
      <c r="FN558" s="58"/>
      <c r="FO558" s="58"/>
      <c r="FP558" s="58"/>
      <c r="FQ558" s="58"/>
      <c r="FR558" s="58"/>
      <c r="FS558" s="58"/>
      <c r="FT558" s="58"/>
      <c r="FU558" s="58"/>
      <c r="FV558" s="58"/>
      <c r="FW558" s="58"/>
      <c r="FX558" s="58"/>
      <c r="FY558" s="58"/>
      <c r="FZ558" s="58"/>
      <c r="GA558" s="58"/>
      <c r="GB558" s="58"/>
      <c r="GC558" s="58"/>
      <c r="GD558" s="58"/>
      <c r="GE558" s="58"/>
      <c r="GF558" s="58"/>
      <c r="GG558" s="58"/>
      <c r="GH558" s="58"/>
      <c r="GI558" s="58"/>
      <c r="GJ558" s="58"/>
      <c r="GK558" s="58"/>
      <c r="GL558" s="58"/>
      <c r="GM558" s="58"/>
      <c r="GN558" s="58"/>
      <c r="GO558" s="58"/>
      <c r="GP558" s="58"/>
      <c r="GQ558" s="58"/>
      <c r="GR558" s="58"/>
      <c r="GS558" s="58"/>
      <c r="GT558" s="58"/>
      <c r="GU558" s="58"/>
      <c r="GV558" s="58"/>
      <c r="GW558" s="58"/>
      <c r="GX558" s="58"/>
      <c r="GY558" s="58"/>
      <c r="GZ558" s="58"/>
      <c r="HA558" s="58"/>
      <c r="HB558" s="58"/>
      <c r="HC558" s="58"/>
      <c r="HD558" s="58"/>
      <c r="HE558" s="58"/>
      <c r="HF558" s="58"/>
      <c r="HG558" s="58"/>
      <c r="HH558" s="58"/>
      <c r="HI558" s="58"/>
      <c r="HJ558" s="58"/>
      <c r="HK558" s="58"/>
      <c r="HL558" s="58"/>
      <c r="HM558" s="58"/>
      <c r="HN558" s="58"/>
      <c r="HO558" s="58"/>
      <c r="HP558" s="58"/>
      <c r="HQ558" s="58"/>
      <c r="HR558" s="58"/>
      <c r="HS558" s="58"/>
      <c r="HT558" s="58"/>
      <c r="HU558" s="58"/>
      <c r="HV558" s="58"/>
      <c r="HW558" s="58"/>
      <c r="HX558" s="58"/>
      <c r="HY558" s="58"/>
      <c r="HZ558" s="58"/>
      <c r="IA558" s="58"/>
      <c r="IB558" s="58"/>
      <c r="IC558" s="58"/>
      <c r="ID558" s="58"/>
      <c r="IE558" s="58"/>
      <c r="IF558" s="58"/>
      <c r="IG558" s="58"/>
      <c r="IH558" s="58"/>
      <c r="II558" s="58"/>
      <c r="IJ558" s="58"/>
      <c r="IK558" s="58"/>
      <c r="IL558" s="58"/>
      <c r="IM558" s="58"/>
      <c r="IN558" s="58"/>
      <c r="IO558" s="58"/>
      <c r="IP558" s="58"/>
      <c r="IQ558" s="58"/>
      <c r="IR558" s="58"/>
      <c r="IS558" s="58"/>
      <c r="IT558" s="58"/>
      <c r="IU558" s="58"/>
    </row>
    <row r="559" spans="1:255" s="840" customFormat="1">
      <c r="A559" s="78" t="s">
        <v>534</v>
      </c>
      <c r="B559" s="58">
        <v>0.26300000000000001</v>
      </c>
      <c r="C559" s="58">
        <v>0.30499999999999999</v>
      </c>
      <c r="D559" s="58">
        <v>0.32900000000000001</v>
      </c>
      <c r="E559" s="58">
        <v>0.34499999999999997</v>
      </c>
      <c r="F559" s="58">
        <v>0.38100000000000001</v>
      </c>
      <c r="G559" s="58">
        <v>0.56899999999999995</v>
      </c>
      <c r="H559" s="58">
        <v>0.58599999999999997</v>
      </c>
      <c r="I559" s="58">
        <v>0.55900000000000005</v>
      </c>
      <c r="J559" s="58">
        <v>0.43099999999999999</v>
      </c>
      <c r="K559" s="58">
        <v>0.45500000000000002</v>
      </c>
      <c r="L559" s="58">
        <v>0.66900000000000004</v>
      </c>
      <c r="M559" s="58">
        <v>0.71599999999999997</v>
      </c>
      <c r="N559" s="58">
        <v>0.76800000000000002</v>
      </c>
      <c r="O559" s="58">
        <v>0.78600000000000003</v>
      </c>
      <c r="P559" s="58">
        <v>0.78700000000000003</v>
      </c>
      <c r="Q559" s="58">
        <v>0.81899999999999995</v>
      </c>
      <c r="R559" s="58">
        <v>0.77400000000000002</v>
      </c>
      <c r="S559" s="58">
        <v>0.85199999999999998</v>
      </c>
      <c r="T559" s="58">
        <v>0.88200000000000001</v>
      </c>
      <c r="U559" s="58">
        <v>0.90600000000000003</v>
      </c>
      <c r="V559" s="58">
        <v>1.006</v>
      </c>
      <c r="W559" s="58">
        <v>1.018</v>
      </c>
      <c r="X559" s="58">
        <v>1.044</v>
      </c>
      <c r="Y559" s="58">
        <v>0.95</v>
      </c>
      <c r="Z559" s="58">
        <v>1.0660000000000001</v>
      </c>
      <c r="AA559" s="949">
        <v>1.2350000000000001</v>
      </c>
      <c r="AB559" s="949">
        <v>1.2569999999999999</v>
      </c>
      <c r="AC559" s="949">
        <v>1.3440000000000001</v>
      </c>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58"/>
      <c r="CS559" s="58"/>
      <c r="CT559" s="58"/>
      <c r="CU559" s="58"/>
      <c r="CV559" s="58"/>
      <c r="CW559" s="58"/>
      <c r="CX559" s="58"/>
      <c r="CY559" s="58"/>
      <c r="CZ559" s="58"/>
      <c r="DA559" s="58"/>
      <c r="DB559" s="58"/>
      <c r="DC559" s="58"/>
      <c r="DD559" s="58"/>
      <c r="DE559" s="58"/>
      <c r="DF559" s="58"/>
      <c r="DG559" s="58"/>
      <c r="DH559" s="58"/>
      <c r="DI559" s="58"/>
      <c r="DJ559" s="58"/>
      <c r="DK559" s="58"/>
      <c r="DL559" s="58"/>
      <c r="DM559" s="58"/>
      <c r="DN559" s="58"/>
      <c r="DO559" s="58"/>
      <c r="DP559" s="58"/>
      <c r="DQ559" s="58"/>
      <c r="DR559" s="58"/>
      <c r="DS559" s="58"/>
      <c r="DT559" s="58"/>
      <c r="DU559" s="58"/>
      <c r="DV559" s="58"/>
      <c r="DW559" s="58"/>
      <c r="DX559" s="58"/>
      <c r="DY559" s="58"/>
      <c r="DZ559" s="58"/>
      <c r="EA559" s="58"/>
      <c r="EB559" s="58"/>
      <c r="EC559" s="58"/>
      <c r="ED559" s="58"/>
      <c r="EE559" s="58"/>
      <c r="EF559" s="58"/>
      <c r="EG559" s="58"/>
      <c r="EH559" s="58"/>
      <c r="EI559" s="58"/>
      <c r="EJ559" s="58"/>
      <c r="EK559" s="58"/>
      <c r="EL559" s="58"/>
      <c r="EM559" s="58"/>
      <c r="EN559" s="58"/>
      <c r="EO559" s="58"/>
      <c r="EP559" s="58"/>
      <c r="EQ559" s="58"/>
      <c r="ER559" s="58"/>
      <c r="ES559" s="58"/>
      <c r="ET559" s="58"/>
      <c r="EU559" s="58"/>
      <c r="EV559" s="58"/>
      <c r="EW559" s="58"/>
      <c r="EX559" s="58"/>
      <c r="EY559" s="58"/>
      <c r="EZ559" s="58"/>
      <c r="FA559" s="58"/>
      <c r="FB559" s="58"/>
      <c r="FC559" s="58"/>
      <c r="FD559" s="58"/>
      <c r="FE559" s="58"/>
      <c r="FF559" s="58"/>
      <c r="FG559" s="58"/>
      <c r="FH559" s="58"/>
      <c r="FI559" s="58"/>
      <c r="FJ559" s="58"/>
      <c r="FK559" s="58"/>
      <c r="FL559" s="58"/>
      <c r="FM559" s="58"/>
      <c r="FN559" s="58"/>
      <c r="FO559" s="58"/>
      <c r="FP559" s="58"/>
      <c r="FQ559" s="58"/>
      <c r="FR559" s="58"/>
      <c r="FS559" s="58"/>
      <c r="FT559" s="58"/>
      <c r="FU559" s="58"/>
      <c r="FV559" s="58"/>
      <c r="FW559" s="58"/>
      <c r="FX559" s="58"/>
      <c r="FY559" s="58"/>
      <c r="FZ559" s="58"/>
      <c r="GA559" s="58"/>
      <c r="GB559" s="58"/>
      <c r="GC559" s="58"/>
      <c r="GD559" s="58"/>
      <c r="GE559" s="58"/>
      <c r="GF559" s="58"/>
      <c r="GG559" s="58"/>
      <c r="GH559" s="58"/>
      <c r="GI559" s="58"/>
      <c r="GJ559" s="58"/>
      <c r="GK559" s="58"/>
      <c r="GL559" s="58"/>
      <c r="GM559" s="58"/>
      <c r="GN559" s="58"/>
      <c r="GO559" s="58"/>
      <c r="GP559" s="58"/>
      <c r="GQ559" s="58"/>
      <c r="GR559" s="58"/>
      <c r="GS559" s="58"/>
      <c r="GT559" s="58"/>
      <c r="GU559" s="58"/>
      <c r="GV559" s="58"/>
      <c r="GW559" s="58"/>
      <c r="GX559" s="58"/>
      <c r="GY559" s="58"/>
      <c r="GZ559" s="58"/>
      <c r="HA559" s="58"/>
      <c r="HB559" s="58"/>
      <c r="HC559" s="58"/>
      <c r="HD559" s="58"/>
      <c r="HE559" s="58"/>
      <c r="HF559" s="58"/>
      <c r="HG559" s="58"/>
      <c r="HH559" s="58"/>
      <c r="HI559" s="58"/>
      <c r="HJ559" s="58"/>
      <c r="HK559" s="58"/>
      <c r="HL559" s="58"/>
      <c r="HM559" s="58"/>
      <c r="HN559" s="58"/>
      <c r="HO559" s="58"/>
      <c r="HP559" s="58"/>
      <c r="HQ559" s="58"/>
      <c r="HR559" s="58"/>
      <c r="HS559" s="58"/>
      <c r="HT559" s="58"/>
      <c r="HU559" s="58"/>
      <c r="HV559" s="58"/>
      <c r="HW559" s="58"/>
      <c r="HX559" s="58"/>
      <c r="HY559" s="58"/>
      <c r="HZ559" s="58"/>
      <c r="IA559" s="58"/>
      <c r="IB559" s="58"/>
      <c r="IC559" s="58"/>
      <c r="ID559" s="58"/>
      <c r="IE559" s="58"/>
      <c r="IF559" s="58"/>
      <c r="IG559" s="58"/>
      <c r="IH559" s="58"/>
      <c r="II559" s="58"/>
      <c r="IJ559" s="58"/>
      <c r="IK559" s="58"/>
      <c r="IL559" s="58"/>
      <c r="IM559" s="58"/>
      <c r="IN559" s="58"/>
      <c r="IO559" s="58"/>
      <c r="IP559" s="58"/>
      <c r="IQ559" s="58"/>
      <c r="IR559" s="58"/>
      <c r="IS559" s="58"/>
      <c r="IT559" s="58"/>
      <c r="IU559" s="58"/>
    </row>
    <row r="560" spans="1:255" s="840" customFormat="1">
      <c r="A560" s="78" t="s">
        <v>535</v>
      </c>
      <c r="B560" s="58">
        <v>0.46899999999999997</v>
      </c>
      <c r="C560" s="58">
        <v>0.504</v>
      </c>
      <c r="D560" s="58">
        <v>0.52900000000000003</v>
      </c>
      <c r="E560" s="58">
        <v>0.54800000000000004</v>
      </c>
      <c r="F560" s="58">
        <v>0.59</v>
      </c>
      <c r="G560" s="58">
        <v>0.66500000000000004</v>
      </c>
      <c r="H560" s="58">
        <v>0.72599999999999998</v>
      </c>
      <c r="I560" s="58">
        <v>0.69499999999999995</v>
      </c>
      <c r="J560" s="58">
        <v>0.70699999999999996</v>
      </c>
      <c r="K560" s="58">
        <v>0.78400000000000003</v>
      </c>
      <c r="L560" s="58">
        <v>0.876</v>
      </c>
      <c r="M560" s="58">
        <v>0.96599999999999997</v>
      </c>
      <c r="N560" s="58">
        <v>1.014</v>
      </c>
      <c r="O560" s="58">
        <v>1.0860000000000001</v>
      </c>
      <c r="P560" s="58">
        <v>1.169</v>
      </c>
      <c r="Q560" s="58">
        <v>1.1499999999999999</v>
      </c>
      <c r="R560" s="58">
        <v>1.21</v>
      </c>
      <c r="S560" s="58">
        <v>1.2609999999999999</v>
      </c>
      <c r="T560" s="58">
        <v>1.2470000000000001</v>
      </c>
      <c r="U560" s="58">
        <v>1.2769999999999999</v>
      </c>
      <c r="V560" s="58">
        <v>1.21</v>
      </c>
      <c r="W560" s="58">
        <v>1.1639999999999999</v>
      </c>
      <c r="X560" s="58">
        <v>1.018</v>
      </c>
      <c r="Y560" s="58">
        <v>1.0289999999999999</v>
      </c>
      <c r="Z560" s="58">
        <v>0.99399999999999999</v>
      </c>
      <c r="AA560" s="949">
        <v>0.76</v>
      </c>
      <c r="AB560" s="949">
        <v>0.85899999999999999</v>
      </c>
      <c r="AC560" s="949">
        <v>0.874</v>
      </c>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58"/>
      <c r="CS560" s="58"/>
      <c r="CT560" s="58"/>
      <c r="CU560" s="58"/>
      <c r="CV560" s="58"/>
      <c r="CW560" s="58"/>
      <c r="CX560" s="58"/>
      <c r="CY560" s="58"/>
      <c r="CZ560" s="58"/>
      <c r="DA560" s="58"/>
      <c r="DB560" s="58"/>
      <c r="DC560" s="58"/>
      <c r="DD560" s="58"/>
      <c r="DE560" s="58"/>
      <c r="DF560" s="58"/>
      <c r="DG560" s="58"/>
      <c r="DH560" s="58"/>
      <c r="DI560" s="58"/>
      <c r="DJ560" s="58"/>
      <c r="DK560" s="58"/>
      <c r="DL560" s="58"/>
      <c r="DM560" s="58"/>
      <c r="DN560" s="58"/>
      <c r="DO560" s="58"/>
      <c r="DP560" s="58"/>
      <c r="DQ560" s="58"/>
      <c r="DR560" s="58"/>
      <c r="DS560" s="58"/>
      <c r="DT560" s="58"/>
      <c r="DU560" s="58"/>
      <c r="DV560" s="58"/>
      <c r="DW560" s="58"/>
      <c r="DX560" s="58"/>
      <c r="DY560" s="58"/>
      <c r="DZ560" s="58"/>
      <c r="EA560" s="58"/>
      <c r="EB560" s="58"/>
      <c r="EC560" s="58"/>
      <c r="ED560" s="58"/>
      <c r="EE560" s="58"/>
      <c r="EF560" s="58"/>
      <c r="EG560" s="58"/>
      <c r="EH560" s="58"/>
      <c r="EI560" s="58"/>
      <c r="EJ560" s="58"/>
      <c r="EK560" s="58"/>
      <c r="EL560" s="58"/>
      <c r="EM560" s="58"/>
      <c r="EN560" s="58"/>
      <c r="EO560" s="58"/>
      <c r="EP560" s="58"/>
      <c r="EQ560" s="58"/>
      <c r="ER560" s="58"/>
      <c r="ES560" s="58"/>
      <c r="ET560" s="58"/>
      <c r="EU560" s="58"/>
      <c r="EV560" s="58"/>
      <c r="EW560" s="58"/>
      <c r="EX560" s="58"/>
      <c r="EY560" s="58"/>
      <c r="EZ560" s="58"/>
      <c r="FA560" s="58"/>
      <c r="FB560" s="58"/>
      <c r="FC560" s="58"/>
      <c r="FD560" s="58"/>
      <c r="FE560" s="58"/>
      <c r="FF560" s="58"/>
      <c r="FG560" s="58"/>
      <c r="FH560" s="58"/>
      <c r="FI560" s="58"/>
      <c r="FJ560" s="58"/>
      <c r="FK560" s="58"/>
      <c r="FL560" s="58"/>
      <c r="FM560" s="58"/>
      <c r="FN560" s="58"/>
      <c r="FO560" s="58"/>
      <c r="FP560" s="58"/>
      <c r="FQ560" s="58"/>
      <c r="FR560" s="58"/>
      <c r="FS560" s="58"/>
      <c r="FT560" s="58"/>
      <c r="FU560" s="58"/>
      <c r="FV560" s="58"/>
      <c r="FW560" s="58"/>
      <c r="FX560" s="58"/>
      <c r="FY560" s="58"/>
      <c r="FZ560" s="58"/>
      <c r="GA560" s="58"/>
      <c r="GB560" s="58"/>
      <c r="GC560" s="58"/>
      <c r="GD560" s="58"/>
      <c r="GE560" s="58"/>
      <c r="GF560" s="58"/>
      <c r="GG560" s="58"/>
      <c r="GH560" s="58"/>
      <c r="GI560" s="58"/>
      <c r="GJ560" s="58"/>
      <c r="GK560" s="58"/>
      <c r="GL560" s="58"/>
      <c r="GM560" s="58"/>
      <c r="GN560" s="58"/>
      <c r="GO560" s="58"/>
      <c r="GP560" s="58"/>
      <c r="GQ560" s="58"/>
      <c r="GR560" s="58"/>
      <c r="GS560" s="58"/>
      <c r="GT560" s="58"/>
      <c r="GU560" s="58"/>
      <c r="GV560" s="58"/>
      <c r="GW560" s="58"/>
      <c r="GX560" s="58"/>
      <c r="GY560" s="58"/>
      <c r="GZ560" s="58"/>
      <c r="HA560" s="58"/>
      <c r="HB560" s="58"/>
      <c r="HC560" s="58"/>
      <c r="HD560" s="58"/>
      <c r="HE560" s="58"/>
      <c r="HF560" s="58"/>
      <c r="HG560" s="58"/>
      <c r="HH560" s="58"/>
      <c r="HI560" s="58"/>
      <c r="HJ560" s="58"/>
      <c r="HK560" s="58"/>
      <c r="HL560" s="58"/>
      <c r="HM560" s="58"/>
      <c r="HN560" s="58"/>
      <c r="HO560" s="58"/>
      <c r="HP560" s="58"/>
      <c r="HQ560" s="58"/>
      <c r="HR560" s="58"/>
      <c r="HS560" s="58"/>
      <c r="HT560" s="58"/>
      <c r="HU560" s="58"/>
      <c r="HV560" s="58"/>
      <c r="HW560" s="58"/>
      <c r="HX560" s="58"/>
      <c r="HY560" s="58"/>
      <c r="HZ560" s="58"/>
      <c r="IA560" s="58"/>
      <c r="IB560" s="58"/>
      <c r="IC560" s="58"/>
      <c r="ID560" s="58"/>
      <c r="IE560" s="58"/>
      <c r="IF560" s="58"/>
      <c r="IG560" s="58"/>
      <c r="IH560" s="58"/>
      <c r="II560" s="58"/>
      <c r="IJ560" s="58"/>
      <c r="IK560" s="58"/>
      <c r="IL560" s="58"/>
      <c r="IM560" s="58"/>
      <c r="IN560" s="58"/>
      <c r="IO560" s="58"/>
      <c r="IP560" s="58"/>
      <c r="IQ560" s="58"/>
      <c r="IR560" s="58"/>
      <c r="IS560" s="58"/>
      <c r="IT560" s="58"/>
      <c r="IU560" s="58"/>
    </row>
    <row r="561" spans="1:255" s="840" customFormat="1">
      <c r="A561" s="78" t="s">
        <v>536</v>
      </c>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c r="AB561"/>
      <c r="AC561"/>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c r="EK561" s="58"/>
      <c r="EL561" s="58"/>
      <c r="EM561" s="58"/>
      <c r="EN561" s="58"/>
      <c r="EO561" s="58"/>
      <c r="EP561" s="58"/>
      <c r="EQ561" s="58"/>
      <c r="ER561" s="58"/>
      <c r="ES561" s="58"/>
      <c r="ET561" s="58"/>
      <c r="EU561" s="58"/>
      <c r="EV561" s="58"/>
      <c r="EW561" s="58"/>
      <c r="EX561" s="58"/>
      <c r="EY561" s="58"/>
      <c r="EZ561" s="58"/>
      <c r="FA561" s="58"/>
      <c r="FB561" s="58"/>
      <c r="FC561" s="58"/>
      <c r="FD561" s="58"/>
      <c r="FE561" s="58"/>
      <c r="FF561" s="58"/>
      <c r="FG561" s="58"/>
      <c r="FH561" s="58"/>
      <c r="FI561" s="58"/>
      <c r="FJ561" s="58"/>
      <c r="FK561" s="58"/>
      <c r="FL561" s="58"/>
      <c r="FM561" s="58"/>
      <c r="FN561" s="58"/>
      <c r="FO561" s="58"/>
      <c r="FP561" s="58"/>
      <c r="FQ561" s="58"/>
      <c r="FR561" s="58"/>
      <c r="FS561" s="58"/>
      <c r="FT561" s="58"/>
      <c r="FU561" s="58"/>
      <c r="FV561" s="58"/>
      <c r="FW561" s="58"/>
      <c r="FX561" s="58"/>
      <c r="FY561" s="58"/>
      <c r="FZ561" s="58"/>
      <c r="GA561" s="58"/>
      <c r="GB561" s="58"/>
      <c r="GC561" s="58"/>
      <c r="GD561" s="58"/>
      <c r="GE561" s="58"/>
      <c r="GF561" s="58"/>
      <c r="GG561" s="58"/>
      <c r="GH561" s="58"/>
      <c r="GI561" s="58"/>
      <c r="GJ561" s="58"/>
      <c r="GK561" s="58"/>
      <c r="GL561" s="58"/>
      <c r="GM561" s="58"/>
      <c r="GN561" s="58"/>
      <c r="GO561" s="58"/>
      <c r="GP561" s="58"/>
      <c r="GQ561" s="58"/>
      <c r="GR561" s="58"/>
      <c r="GS561" s="58"/>
      <c r="GT561" s="58"/>
      <c r="GU561" s="58"/>
      <c r="GV561" s="58"/>
      <c r="GW561" s="58"/>
      <c r="GX561" s="58"/>
      <c r="GY561" s="58"/>
      <c r="GZ561" s="58"/>
      <c r="HA561" s="58"/>
      <c r="HB561" s="58"/>
      <c r="HC561" s="58"/>
      <c r="HD561" s="58"/>
      <c r="HE561" s="58"/>
      <c r="HF561" s="58"/>
      <c r="HG561" s="58"/>
      <c r="HH561" s="58"/>
      <c r="HI561" s="58"/>
      <c r="HJ561" s="58"/>
      <c r="HK561" s="58"/>
      <c r="HL561" s="58"/>
      <c r="HM561" s="58"/>
      <c r="HN561" s="58"/>
      <c r="HO561" s="58"/>
      <c r="HP561" s="58"/>
      <c r="HQ561" s="58"/>
      <c r="HR561" s="58"/>
      <c r="HS561" s="58"/>
      <c r="HT561" s="58"/>
      <c r="HU561" s="58"/>
      <c r="HV561" s="58"/>
      <c r="HW561" s="58"/>
      <c r="HX561" s="58"/>
      <c r="HY561" s="58"/>
      <c r="HZ561" s="58"/>
      <c r="IA561" s="58"/>
      <c r="IB561" s="58"/>
      <c r="IC561" s="58"/>
      <c r="ID561" s="58"/>
      <c r="IE561" s="58"/>
      <c r="IF561" s="58"/>
      <c r="IG561" s="58"/>
      <c r="IH561" s="58"/>
      <c r="II561" s="58"/>
      <c r="IJ561" s="58"/>
      <c r="IK561" s="58"/>
      <c r="IL561" s="58"/>
      <c r="IM561" s="58"/>
      <c r="IN561" s="58"/>
      <c r="IO561" s="58"/>
      <c r="IP561" s="58"/>
      <c r="IQ561" s="58"/>
      <c r="IR561" s="58"/>
      <c r="IS561" s="58"/>
      <c r="IT561" s="58"/>
      <c r="IU561" s="58"/>
    </row>
    <row r="562" spans="1:255" s="840" customFormat="1">
      <c r="A562" s="78" t="s">
        <v>537</v>
      </c>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c r="AB562"/>
      <c r="AC562"/>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58"/>
      <c r="CS562" s="58"/>
      <c r="CT562" s="58"/>
      <c r="CU562" s="58"/>
      <c r="CV562" s="58"/>
      <c r="CW562" s="58"/>
      <c r="CX562" s="58"/>
      <c r="CY562" s="58"/>
      <c r="CZ562" s="58"/>
      <c r="DA562" s="58"/>
      <c r="DB562" s="58"/>
      <c r="DC562" s="58"/>
      <c r="DD562" s="58"/>
      <c r="DE562" s="58"/>
      <c r="DF562" s="58"/>
      <c r="DG562" s="58"/>
      <c r="DH562" s="58"/>
      <c r="DI562" s="58"/>
      <c r="DJ562" s="58"/>
      <c r="DK562" s="58"/>
      <c r="DL562" s="58"/>
      <c r="DM562" s="58"/>
      <c r="DN562" s="58"/>
      <c r="DO562" s="58"/>
      <c r="DP562" s="58"/>
      <c r="DQ562" s="58"/>
      <c r="DR562" s="58"/>
      <c r="DS562" s="58"/>
      <c r="DT562" s="58"/>
      <c r="DU562" s="58"/>
      <c r="DV562" s="58"/>
      <c r="DW562" s="58"/>
      <c r="DX562" s="58"/>
      <c r="DY562" s="58"/>
      <c r="DZ562" s="58"/>
      <c r="EA562" s="58"/>
      <c r="EB562" s="58"/>
      <c r="EC562" s="58"/>
      <c r="ED562" s="58"/>
      <c r="EE562" s="58"/>
      <c r="EF562" s="58"/>
      <c r="EG562" s="58"/>
      <c r="EH562" s="58"/>
      <c r="EI562" s="58"/>
      <c r="EJ562" s="58"/>
      <c r="EK562" s="58"/>
      <c r="EL562" s="58"/>
      <c r="EM562" s="58"/>
      <c r="EN562" s="58"/>
      <c r="EO562" s="58"/>
      <c r="EP562" s="58"/>
      <c r="EQ562" s="58"/>
      <c r="ER562" s="58"/>
      <c r="ES562" s="58"/>
      <c r="ET562" s="58"/>
      <c r="EU562" s="58"/>
      <c r="EV562" s="58"/>
      <c r="EW562" s="58"/>
      <c r="EX562" s="58"/>
      <c r="EY562" s="58"/>
      <c r="EZ562" s="58"/>
      <c r="FA562" s="58"/>
      <c r="FB562" s="58"/>
      <c r="FC562" s="58"/>
      <c r="FD562" s="58"/>
      <c r="FE562" s="58"/>
      <c r="FF562" s="58"/>
      <c r="FG562" s="58"/>
      <c r="FH562" s="58"/>
      <c r="FI562" s="58"/>
      <c r="FJ562" s="58"/>
      <c r="FK562" s="58"/>
      <c r="FL562" s="58"/>
      <c r="FM562" s="58"/>
      <c r="FN562" s="58"/>
      <c r="FO562" s="58"/>
      <c r="FP562" s="58"/>
      <c r="FQ562" s="58"/>
      <c r="FR562" s="58"/>
      <c r="FS562" s="58"/>
      <c r="FT562" s="58"/>
      <c r="FU562" s="58"/>
      <c r="FV562" s="58"/>
      <c r="FW562" s="58"/>
      <c r="FX562" s="58"/>
      <c r="FY562" s="58"/>
      <c r="FZ562" s="58"/>
      <c r="GA562" s="58"/>
      <c r="GB562" s="58"/>
      <c r="GC562" s="58"/>
      <c r="GD562" s="58"/>
      <c r="GE562" s="58"/>
      <c r="GF562" s="58"/>
      <c r="GG562" s="58"/>
      <c r="GH562" s="58"/>
      <c r="GI562" s="58"/>
      <c r="GJ562" s="58"/>
      <c r="GK562" s="58"/>
      <c r="GL562" s="58"/>
      <c r="GM562" s="58"/>
      <c r="GN562" s="58"/>
      <c r="GO562" s="58"/>
      <c r="GP562" s="58"/>
      <c r="GQ562" s="58"/>
      <c r="GR562" s="58"/>
      <c r="GS562" s="58"/>
      <c r="GT562" s="58"/>
      <c r="GU562" s="58"/>
      <c r="GV562" s="58"/>
      <c r="GW562" s="58"/>
      <c r="GX562" s="58"/>
      <c r="GY562" s="58"/>
      <c r="GZ562" s="58"/>
      <c r="HA562" s="58"/>
      <c r="HB562" s="58"/>
      <c r="HC562" s="58"/>
      <c r="HD562" s="58"/>
      <c r="HE562" s="58"/>
      <c r="HF562" s="58"/>
      <c r="HG562" s="58"/>
      <c r="HH562" s="58"/>
      <c r="HI562" s="58"/>
      <c r="HJ562" s="58"/>
      <c r="HK562" s="58"/>
      <c r="HL562" s="58"/>
      <c r="HM562" s="58"/>
      <c r="HN562" s="58"/>
      <c r="HO562" s="58"/>
      <c r="HP562" s="58"/>
      <c r="HQ562" s="58"/>
      <c r="HR562" s="58"/>
      <c r="HS562" s="58"/>
      <c r="HT562" s="58"/>
      <c r="HU562" s="58"/>
      <c r="HV562" s="58"/>
      <c r="HW562" s="58"/>
      <c r="HX562" s="58"/>
      <c r="HY562" s="58"/>
      <c r="HZ562" s="58"/>
      <c r="IA562" s="58"/>
      <c r="IB562" s="58"/>
      <c r="IC562" s="58"/>
      <c r="ID562" s="58"/>
      <c r="IE562" s="58"/>
      <c r="IF562" s="58"/>
      <c r="IG562" s="58"/>
      <c r="IH562" s="58"/>
      <c r="II562" s="58"/>
      <c r="IJ562" s="58"/>
      <c r="IK562" s="58"/>
      <c r="IL562" s="58"/>
      <c r="IM562" s="58"/>
      <c r="IN562" s="58"/>
      <c r="IO562" s="58"/>
      <c r="IP562" s="58"/>
      <c r="IQ562" s="58"/>
      <c r="IR562" s="58"/>
      <c r="IS562" s="58"/>
      <c r="IT562" s="58"/>
      <c r="IU562" s="58"/>
    </row>
    <row r="563" spans="1:255" s="840" customFormat="1">
      <c r="A563" s="78" t="s">
        <v>538</v>
      </c>
      <c r="B563" s="58">
        <v>5.4930000000000003</v>
      </c>
      <c r="C563" s="58">
        <v>6.1619999999999999</v>
      </c>
      <c r="D563" s="58">
        <v>6.2030000000000003</v>
      </c>
      <c r="E563" s="58">
        <v>6.024</v>
      </c>
      <c r="F563" s="58">
        <v>6.6859999999999999</v>
      </c>
      <c r="G563" s="58">
        <v>4.97</v>
      </c>
      <c r="H563" s="58">
        <v>4.5640000000000001</v>
      </c>
      <c r="I563" s="58">
        <v>5.5810000000000004</v>
      </c>
      <c r="J563" s="58">
        <v>7.29</v>
      </c>
      <c r="K563" s="58">
        <v>12.914</v>
      </c>
      <c r="L563" s="58">
        <v>13.095000000000001</v>
      </c>
      <c r="M563" s="58">
        <v>14.12</v>
      </c>
      <c r="N563" s="58">
        <v>15.134</v>
      </c>
      <c r="O563" s="58">
        <v>15.705</v>
      </c>
      <c r="P563" s="58">
        <v>17.170000000000002</v>
      </c>
      <c r="Q563" s="58">
        <v>18.341000000000001</v>
      </c>
      <c r="R563" s="58">
        <v>19.268000000000001</v>
      </c>
      <c r="S563" s="58">
        <v>19.661999999999999</v>
      </c>
      <c r="T563" s="58">
        <v>20.163</v>
      </c>
      <c r="U563" s="58">
        <v>21.177</v>
      </c>
      <c r="V563" s="58">
        <v>21.905999999999999</v>
      </c>
      <c r="W563" s="58">
        <v>22.509</v>
      </c>
      <c r="X563" s="58">
        <v>22.69</v>
      </c>
      <c r="Y563" s="58">
        <v>23.024999999999999</v>
      </c>
      <c r="Z563" s="58">
        <v>23.937000000000001</v>
      </c>
      <c r="AA563" s="949">
        <v>24.315999999999999</v>
      </c>
      <c r="AB563" s="949">
        <v>24.472999999999999</v>
      </c>
      <c r="AC563" s="949">
        <v>24.029</v>
      </c>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58"/>
      <c r="CS563" s="58"/>
      <c r="CT563" s="58"/>
      <c r="CU563" s="58"/>
      <c r="CV563" s="58"/>
      <c r="CW563" s="58"/>
      <c r="CX563" s="58"/>
      <c r="CY563" s="58"/>
      <c r="CZ563" s="58"/>
      <c r="DA563" s="58"/>
      <c r="DB563" s="58"/>
      <c r="DC563" s="58"/>
      <c r="DD563" s="58"/>
      <c r="DE563" s="58"/>
      <c r="DF563" s="58"/>
      <c r="DG563" s="58"/>
      <c r="DH563" s="58"/>
      <c r="DI563" s="58"/>
      <c r="DJ563" s="58"/>
      <c r="DK563" s="58"/>
      <c r="DL563" s="58"/>
      <c r="DM563" s="58"/>
      <c r="DN563" s="58"/>
      <c r="DO563" s="58"/>
      <c r="DP563" s="58"/>
      <c r="DQ563" s="58"/>
      <c r="DR563" s="58"/>
      <c r="DS563" s="58"/>
      <c r="DT563" s="58"/>
      <c r="DU563" s="58"/>
      <c r="DV563" s="58"/>
      <c r="DW563" s="58"/>
      <c r="DX563" s="58"/>
      <c r="DY563" s="58"/>
      <c r="DZ563" s="58"/>
      <c r="EA563" s="58"/>
      <c r="EB563" s="58"/>
      <c r="EC563" s="58"/>
      <c r="ED563" s="58"/>
      <c r="EE563" s="58"/>
      <c r="EF563" s="58"/>
      <c r="EG563" s="58"/>
      <c r="EH563" s="58"/>
      <c r="EI563" s="58"/>
      <c r="EJ563" s="58"/>
      <c r="EK563" s="58"/>
      <c r="EL563" s="58"/>
      <c r="EM563" s="58"/>
      <c r="EN563" s="58"/>
      <c r="EO563" s="58"/>
      <c r="EP563" s="58"/>
      <c r="EQ563" s="58"/>
      <c r="ER563" s="58"/>
      <c r="ES563" s="58"/>
      <c r="ET563" s="58"/>
      <c r="EU563" s="58"/>
      <c r="EV563" s="58"/>
      <c r="EW563" s="58"/>
      <c r="EX563" s="58"/>
      <c r="EY563" s="58"/>
      <c r="EZ563" s="58"/>
      <c r="FA563" s="58"/>
      <c r="FB563" s="58"/>
      <c r="FC563" s="58"/>
      <c r="FD563" s="58"/>
      <c r="FE563" s="58"/>
      <c r="FF563" s="58"/>
      <c r="FG563" s="58"/>
      <c r="FH563" s="58"/>
      <c r="FI563" s="58"/>
      <c r="FJ563" s="58"/>
      <c r="FK563" s="58"/>
      <c r="FL563" s="58"/>
      <c r="FM563" s="58"/>
      <c r="FN563" s="58"/>
      <c r="FO563" s="58"/>
      <c r="FP563" s="58"/>
      <c r="FQ563" s="58"/>
      <c r="FR563" s="58"/>
      <c r="FS563" s="58"/>
      <c r="FT563" s="58"/>
      <c r="FU563" s="58"/>
      <c r="FV563" s="58"/>
      <c r="FW563" s="58"/>
      <c r="FX563" s="58"/>
      <c r="FY563" s="58"/>
      <c r="FZ563" s="58"/>
      <c r="GA563" s="58"/>
      <c r="GB563" s="58"/>
      <c r="GC563" s="58"/>
      <c r="GD563" s="58"/>
      <c r="GE563" s="58"/>
      <c r="GF563" s="58"/>
      <c r="GG563" s="58"/>
      <c r="GH563" s="58"/>
      <c r="GI563" s="58"/>
      <c r="GJ563" s="58"/>
      <c r="GK563" s="58"/>
      <c r="GL563" s="58"/>
      <c r="GM563" s="58"/>
      <c r="GN563" s="58"/>
      <c r="GO563" s="58"/>
      <c r="GP563" s="58"/>
      <c r="GQ563" s="58"/>
      <c r="GR563" s="58"/>
      <c r="GS563" s="58"/>
      <c r="GT563" s="58"/>
      <c r="GU563" s="58"/>
      <c r="GV563" s="58"/>
      <c r="GW563" s="58"/>
      <c r="GX563" s="58"/>
      <c r="GY563" s="58"/>
      <c r="GZ563" s="58"/>
      <c r="HA563" s="58"/>
      <c r="HB563" s="58"/>
      <c r="HC563" s="58"/>
      <c r="HD563" s="58"/>
      <c r="HE563" s="58"/>
      <c r="HF563" s="58"/>
      <c r="HG563" s="58"/>
      <c r="HH563" s="58"/>
      <c r="HI563" s="58"/>
      <c r="HJ563" s="58"/>
      <c r="HK563" s="58"/>
      <c r="HL563" s="58"/>
      <c r="HM563" s="58"/>
      <c r="HN563" s="58"/>
      <c r="HO563" s="58"/>
      <c r="HP563" s="58"/>
      <c r="HQ563" s="58"/>
      <c r="HR563" s="58"/>
      <c r="HS563" s="58"/>
      <c r="HT563" s="58"/>
      <c r="HU563" s="58"/>
      <c r="HV563" s="58"/>
      <c r="HW563" s="58"/>
      <c r="HX563" s="58"/>
      <c r="HY563" s="58"/>
      <c r="HZ563" s="58"/>
      <c r="IA563" s="58"/>
      <c r="IB563" s="58"/>
      <c r="IC563" s="58"/>
      <c r="ID563" s="58"/>
      <c r="IE563" s="58"/>
      <c r="IF563" s="58"/>
      <c r="IG563" s="58"/>
      <c r="IH563" s="58"/>
      <c r="II563" s="58"/>
      <c r="IJ563" s="58"/>
      <c r="IK563" s="58"/>
      <c r="IL563" s="58"/>
      <c r="IM563" s="58"/>
      <c r="IN563" s="58"/>
      <c r="IO563" s="58"/>
      <c r="IP563" s="58"/>
      <c r="IQ563" s="58"/>
      <c r="IR563" s="58"/>
      <c r="IS563" s="58"/>
      <c r="IT563" s="58"/>
      <c r="IU563" s="58"/>
    </row>
    <row r="564" spans="1:255" s="840" customFormat="1">
      <c r="A564" s="78" t="s">
        <v>539</v>
      </c>
      <c r="B564" s="58">
        <v>3.4660000000000002</v>
      </c>
      <c r="C564" s="58">
        <v>3.9279999999999999</v>
      </c>
      <c r="D564" s="58">
        <v>3.9630000000000001</v>
      </c>
      <c r="E564" s="58">
        <v>3.9329999999999998</v>
      </c>
      <c r="F564" s="58">
        <v>4.3449999999999998</v>
      </c>
      <c r="G564" s="58">
        <v>1.478</v>
      </c>
      <c r="H564" s="58">
        <v>0.97599999999999998</v>
      </c>
      <c r="I564" s="58">
        <v>0.497</v>
      </c>
      <c r="J564" s="58">
        <v>0.55100000000000005</v>
      </c>
      <c r="K564" s="58">
        <v>0.78800000000000003</v>
      </c>
      <c r="L564" s="58">
        <v>0.80900000000000005</v>
      </c>
      <c r="M564" s="58">
        <v>0.88</v>
      </c>
      <c r="N564" s="58">
        <v>0.94299999999999995</v>
      </c>
      <c r="O564" s="58">
        <v>1.23</v>
      </c>
      <c r="P564" s="58">
        <v>1.444</v>
      </c>
      <c r="Q564" s="58">
        <v>1.629</v>
      </c>
      <c r="R564" s="58">
        <v>1.8140000000000001</v>
      </c>
      <c r="S564" s="58">
        <v>1.887</v>
      </c>
      <c r="T564" s="58">
        <v>1.944</v>
      </c>
      <c r="U564" s="58">
        <v>2.028</v>
      </c>
      <c r="V564" s="58">
        <v>2.085</v>
      </c>
      <c r="W564" s="58">
        <v>2.1619999999999999</v>
      </c>
      <c r="X564" s="58">
        <v>2.1720000000000002</v>
      </c>
      <c r="Y564" s="58">
        <v>2.2559999999999998</v>
      </c>
      <c r="Z564" s="58">
        <v>2.3119999999999998</v>
      </c>
      <c r="AA564" s="949">
        <v>2.2669999999999999</v>
      </c>
      <c r="AB564" s="949">
        <v>2.5089999999999999</v>
      </c>
      <c r="AC564" s="949">
        <v>2.7509999999999999</v>
      </c>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58"/>
      <c r="CS564" s="58"/>
      <c r="CT564" s="58"/>
      <c r="CU564" s="58"/>
      <c r="CV564" s="58"/>
      <c r="CW564" s="58"/>
      <c r="CX564" s="58"/>
      <c r="CY564" s="58"/>
      <c r="CZ564" s="58"/>
      <c r="DA564" s="58"/>
      <c r="DB564" s="58"/>
      <c r="DC564" s="58"/>
      <c r="DD564" s="58"/>
      <c r="DE564" s="58"/>
      <c r="DF564" s="58"/>
      <c r="DG564" s="58"/>
      <c r="DH564" s="58"/>
      <c r="DI564" s="58"/>
      <c r="DJ564" s="58"/>
      <c r="DK564" s="58"/>
      <c r="DL564" s="58"/>
      <c r="DM564" s="58"/>
      <c r="DN564" s="58"/>
      <c r="DO564" s="58"/>
      <c r="DP564" s="58"/>
      <c r="DQ564" s="58"/>
      <c r="DR564" s="58"/>
      <c r="DS564" s="58"/>
      <c r="DT564" s="58"/>
      <c r="DU564" s="58"/>
      <c r="DV564" s="58"/>
      <c r="DW564" s="58"/>
      <c r="DX564" s="58"/>
      <c r="DY564" s="58"/>
      <c r="DZ564" s="58"/>
      <c r="EA564" s="58"/>
      <c r="EB564" s="58"/>
      <c r="EC564" s="58"/>
      <c r="ED564" s="58"/>
      <c r="EE564" s="58"/>
      <c r="EF564" s="58"/>
      <c r="EG564" s="58"/>
      <c r="EH564" s="58"/>
      <c r="EI564" s="58"/>
      <c r="EJ564" s="58"/>
      <c r="EK564" s="58"/>
      <c r="EL564" s="58"/>
      <c r="EM564" s="58"/>
      <c r="EN564" s="58"/>
      <c r="EO564" s="58"/>
      <c r="EP564" s="58"/>
      <c r="EQ564" s="58"/>
      <c r="ER564" s="58"/>
      <c r="ES564" s="58"/>
      <c r="ET564" s="58"/>
      <c r="EU564" s="58"/>
      <c r="EV564" s="58"/>
      <c r="EW564" s="58"/>
      <c r="EX564" s="58"/>
      <c r="EY564" s="58"/>
      <c r="EZ564" s="58"/>
      <c r="FA564" s="58"/>
      <c r="FB564" s="58"/>
      <c r="FC564" s="58"/>
      <c r="FD564" s="58"/>
      <c r="FE564" s="58"/>
      <c r="FF564" s="58"/>
      <c r="FG564" s="58"/>
      <c r="FH564" s="58"/>
      <c r="FI564" s="58"/>
      <c r="FJ564" s="58"/>
      <c r="FK564" s="58"/>
      <c r="FL564" s="58"/>
      <c r="FM564" s="58"/>
      <c r="FN564" s="58"/>
      <c r="FO564" s="58"/>
      <c r="FP564" s="58"/>
      <c r="FQ564" s="58"/>
      <c r="FR564" s="58"/>
      <c r="FS564" s="58"/>
      <c r="FT564" s="58"/>
      <c r="FU564" s="58"/>
      <c r="FV564" s="58"/>
      <c r="FW564" s="58"/>
      <c r="FX564" s="58"/>
      <c r="FY564" s="58"/>
      <c r="FZ564" s="58"/>
      <c r="GA564" s="58"/>
      <c r="GB564" s="58"/>
      <c r="GC564" s="58"/>
      <c r="GD564" s="58"/>
      <c r="GE564" s="58"/>
      <c r="GF564" s="58"/>
      <c r="GG564" s="58"/>
      <c r="GH564" s="58"/>
      <c r="GI564" s="58"/>
      <c r="GJ564" s="58"/>
      <c r="GK564" s="58"/>
      <c r="GL564" s="58"/>
      <c r="GM564" s="58"/>
      <c r="GN564" s="58"/>
      <c r="GO564" s="58"/>
      <c r="GP564" s="58"/>
      <c r="GQ564" s="58"/>
      <c r="GR564" s="58"/>
      <c r="GS564" s="58"/>
      <c r="GT564" s="58"/>
      <c r="GU564" s="58"/>
      <c r="GV564" s="58"/>
      <c r="GW564" s="58"/>
      <c r="GX564" s="58"/>
      <c r="GY564" s="58"/>
      <c r="GZ564" s="58"/>
      <c r="HA564" s="58"/>
      <c r="HB564" s="58"/>
      <c r="HC564" s="58"/>
      <c r="HD564" s="58"/>
      <c r="HE564" s="58"/>
      <c r="HF564" s="58"/>
      <c r="HG564" s="58"/>
      <c r="HH564" s="58"/>
      <c r="HI564" s="58"/>
      <c r="HJ564" s="58"/>
      <c r="HK564" s="58"/>
      <c r="HL564" s="58"/>
      <c r="HM564" s="58"/>
      <c r="HN564" s="58"/>
      <c r="HO564" s="58"/>
      <c r="HP564" s="58"/>
      <c r="HQ564" s="58"/>
      <c r="HR564" s="58"/>
      <c r="HS564" s="58"/>
      <c r="HT564" s="58"/>
      <c r="HU564" s="58"/>
      <c r="HV564" s="58"/>
      <c r="HW564" s="58"/>
      <c r="HX564" s="58"/>
      <c r="HY564" s="58"/>
      <c r="HZ564" s="58"/>
      <c r="IA564" s="58"/>
      <c r="IB564" s="58"/>
      <c r="IC564" s="58"/>
      <c r="ID564" s="58"/>
      <c r="IE564" s="58"/>
      <c r="IF564" s="58"/>
      <c r="IG564" s="58"/>
      <c r="IH564" s="58"/>
      <c r="II564" s="58"/>
      <c r="IJ564" s="58"/>
      <c r="IK564" s="58"/>
      <c r="IL564" s="58"/>
      <c r="IM564" s="58"/>
      <c r="IN564" s="58"/>
      <c r="IO564" s="58"/>
      <c r="IP564" s="58"/>
      <c r="IQ564" s="58"/>
      <c r="IR564" s="58"/>
      <c r="IS564" s="58"/>
      <c r="IT564" s="58"/>
      <c r="IU564" s="58"/>
    </row>
    <row r="565" spans="1:255" s="840" customFormat="1">
      <c r="A565" s="78" t="s">
        <v>540</v>
      </c>
      <c r="B565" s="58">
        <v>1.425</v>
      </c>
      <c r="C565" s="58">
        <v>1.575</v>
      </c>
      <c r="D565" s="58">
        <v>1.5720000000000001</v>
      </c>
      <c r="E565" s="58">
        <v>1.4239999999999999</v>
      </c>
      <c r="F565" s="58">
        <v>1.5780000000000001</v>
      </c>
      <c r="G565" s="58">
        <v>2.3769999999999998</v>
      </c>
      <c r="H565" s="58">
        <v>2.4580000000000002</v>
      </c>
      <c r="I565" s="58">
        <v>3.89</v>
      </c>
      <c r="J565" s="58">
        <v>5.0819999999999999</v>
      </c>
      <c r="K565" s="58">
        <v>4.6909999999999998</v>
      </c>
      <c r="L565" s="58">
        <v>4.6219999999999999</v>
      </c>
      <c r="M565" s="58">
        <v>4.8490000000000002</v>
      </c>
      <c r="N565" s="58">
        <v>5.1980000000000004</v>
      </c>
      <c r="O565" s="58">
        <v>5.383</v>
      </c>
      <c r="P565" s="58">
        <v>5.6319999999999997</v>
      </c>
      <c r="Q565" s="58">
        <v>5.5350000000000001</v>
      </c>
      <c r="R565" s="58">
        <v>5.73</v>
      </c>
      <c r="S565" s="58">
        <v>5.94</v>
      </c>
      <c r="T565" s="58">
        <v>5.8719999999999999</v>
      </c>
      <c r="U565" s="58">
        <v>5.9889999999999999</v>
      </c>
      <c r="V565" s="58">
        <v>5.9359999999999999</v>
      </c>
      <c r="W565" s="58">
        <v>6.0490000000000004</v>
      </c>
      <c r="X565" s="58">
        <v>6.0720000000000001</v>
      </c>
      <c r="Y565" s="58">
        <v>6.048</v>
      </c>
      <c r="Z565" s="58">
        <v>5.7919999999999998</v>
      </c>
      <c r="AA565" s="949">
        <v>5.5069999999999997</v>
      </c>
      <c r="AB565" s="949">
        <v>5.2830000000000004</v>
      </c>
      <c r="AC565" s="949">
        <v>4.92</v>
      </c>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58"/>
      <c r="CS565" s="58"/>
      <c r="CT565" s="58"/>
      <c r="CU565" s="58"/>
      <c r="CV565" s="58"/>
      <c r="CW565" s="58"/>
      <c r="CX565" s="58"/>
      <c r="CY565" s="58"/>
      <c r="CZ565" s="58"/>
      <c r="DA565" s="58"/>
      <c r="DB565" s="58"/>
      <c r="DC565" s="58"/>
      <c r="DD565" s="58"/>
      <c r="DE565" s="58"/>
      <c r="DF565" s="58"/>
      <c r="DG565" s="58"/>
      <c r="DH565" s="58"/>
      <c r="DI565" s="58"/>
      <c r="DJ565" s="58"/>
      <c r="DK565" s="58"/>
      <c r="DL565" s="58"/>
      <c r="DM565" s="58"/>
      <c r="DN565" s="58"/>
      <c r="DO565" s="58"/>
      <c r="DP565" s="58"/>
      <c r="DQ565" s="58"/>
      <c r="DR565" s="58"/>
      <c r="DS565" s="58"/>
      <c r="DT565" s="58"/>
      <c r="DU565" s="58"/>
      <c r="DV565" s="58"/>
      <c r="DW565" s="58"/>
      <c r="DX565" s="58"/>
      <c r="DY565" s="58"/>
      <c r="DZ565" s="58"/>
      <c r="EA565" s="58"/>
      <c r="EB565" s="58"/>
      <c r="EC565" s="58"/>
      <c r="ED565" s="58"/>
      <c r="EE565" s="58"/>
      <c r="EF565" s="58"/>
      <c r="EG565" s="58"/>
      <c r="EH565" s="58"/>
      <c r="EI565" s="58"/>
      <c r="EJ565" s="58"/>
      <c r="EK565" s="58"/>
      <c r="EL565" s="58"/>
      <c r="EM565" s="58"/>
      <c r="EN565" s="58"/>
      <c r="EO565" s="58"/>
      <c r="EP565" s="58"/>
      <c r="EQ565" s="58"/>
      <c r="ER565" s="58"/>
      <c r="ES565" s="58"/>
      <c r="ET565" s="58"/>
      <c r="EU565" s="58"/>
      <c r="EV565" s="58"/>
      <c r="EW565" s="58"/>
      <c r="EX565" s="58"/>
      <c r="EY565" s="58"/>
      <c r="EZ565" s="58"/>
      <c r="FA565" s="58"/>
      <c r="FB565" s="58"/>
      <c r="FC565" s="58"/>
      <c r="FD565" s="58"/>
      <c r="FE565" s="58"/>
      <c r="FF565" s="58"/>
      <c r="FG565" s="58"/>
      <c r="FH565" s="58"/>
      <c r="FI565" s="58"/>
      <c r="FJ565" s="58"/>
      <c r="FK565" s="58"/>
      <c r="FL565" s="58"/>
      <c r="FM565" s="58"/>
      <c r="FN565" s="58"/>
      <c r="FO565" s="58"/>
      <c r="FP565" s="58"/>
      <c r="FQ565" s="58"/>
      <c r="FR565" s="58"/>
      <c r="FS565" s="58"/>
      <c r="FT565" s="58"/>
      <c r="FU565" s="58"/>
      <c r="FV565" s="58"/>
      <c r="FW565" s="58"/>
      <c r="FX565" s="58"/>
      <c r="FY565" s="58"/>
      <c r="FZ565" s="58"/>
      <c r="GA565" s="58"/>
      <c r="GB565" s="58"/>
      <c r="GC565" s="58"/>
      <c r="GD565" s="58"/>
      <c r="GE565" s="58"/>
      <c r="GF565" s="58"/>
      <c r="GG565" s="58"/>
      <c r="GH565" s="58"/>
      <c r="GI565" s="58"/>
      <c r="GJ565" s="58"/>
      <c r="GK565" s="58"/>
      <c r="GL565" s="58"/>
      <c r="GM565" s="58"/>
      <c r="GN565" s="58"/>
      <c r="GO565" s="58"/>
      <c r="GP565" s="58"/>
      <c r="GQ565" s="58"/>
      <c r="GR565" s="58"/>
      <c r="GS565" s="58"/>
      <c r="GT565" s="58"/>
      <c r="GU565" s="58"/>
      <c r="GV565" s="58"/>
      <c r="GW565" s="58"/>
      <c r="GX565" s="58"/>
      <c r="GY565" s="58"/>
      <c r="GZ565" s="58"/>
      <c r="HA565" s="58"/>
      <c r="HB565" s="58"/>
      <c r="HC565" s="58"/>
      <c r="HD565" s="58"/>
      <c r="HE565" s="58"/>
      <c r="HF565" s="58"/>
      <c r="HG565" s="58"/>
      <c r="HH565" s="58"/>
      <c r="HI565" s="58"/>
      <c r="HJ565" s="58"/>
      <c r="HK565" s="58"/>
      <c r="HL565" s="58"/>
      <c r="HM565" s="58"/>
      <c r="HN565" s="58"/>
      <c r="HO565" s="58"/>
      <c r="HP565" s="58"/>
      <c r="HQ565" s="58"/>
      <c r="HR565" s="58"/>
      <c r="HS565" s="58"/>
      <c r="HT565" s="58"/>
      <c r="HU565" s="58"/>
      <c r="HV565" s="58"/>
      <c r="HW565" s="58"/>
      <c r="HX565" s="58"/>
      <c r="HY565" s="58"/>
      <c r="HZ565" s="58"/>
      <c r="IA565" s="58"/>
      <c r="IB565" s="58"/>
      <c r="IC565" s="58"/>
      <c r="ID565" s="58"/>
      <c r="IE565" s="58"/>
      <c r="IF565" s="58"/>
      <c r="IG565" s="58"/>
      <c r="IH565" s="58"/>
      <c r="II565" s="58"/>
      <c r="IJ565" s="58"/>
      <c r="IK565" s="58"/>
      <c r="IL565" s="58"/>
      <c r="IM565" s="58"/>
      <c r="IN565" s="58"/>
      <c r="IO565" s="58"/>
      <c r="IP565" s="58"/>
      <c r="IQ565" s="58"/>
      <c r="IR565" s="58"/>
      <c r="IS565" s="58"/>
      <c r="IT565" s="58"/>
      <c r="IU565" s="58"/>
    </row>
    <row r="566" spans="1:255" s="840" customFormat="1">
      <c r="A566" s="78" t="s">
        <v>541</v>
      </c>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c r="AB566"/>
      <c r="AC566"/>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58"/>
      <c r="CS566" s="58"/>
      <c r="CT566" s="58"/>
      <c r="CU566" s="58"/>
      <c r="CV566" s="58"/>
      <c r="CW566" s="58"/>
      <c r="CX566" s="58"/>
      <c r="CY566" s="58"/>
      <c r="CZ566" s="58"/>
      <c r="DA566" s="58"/>
      <c r="DB566" s="58"/>
      <c r="DC566" s="58"/>
      <c r="DD566" s="58"/>
      <c r="DE566" s="58"/>
      <c r="DF566" s="58"/>
      <c r="DG566" s="58"/>
      <c r="DH566" s="58"/>
      <c r="DI566" s="58"/>
      <c r="DJ566" s="58"/>
      <c r="DK566" s="58"/>
      <c r="DL566" s="58"/>
      <c r="DM566" s="58"/>
      <c r="DN566" s="58"/>
      <c r="DO566" s="58"/>
      <c r="DP566" s="58"/>
      <c r="DQ566" s="58"/>
      <c r="DR566" s="58"/>
      <c r="DS566" s="58"/>
      <c r="DT566" s="58"/>
      <c r="DU566" s="58"/>
      <c r="DV566" s="58"/>
      <c r="DW566" s="58"/>
      <c r="DX566" s="58"/>
      <c r="DY566" s="58"/>
      <c r="DZ566" s="58"/>
      <c r="EA566" s="58"/>
      <c r="EB566" s="58"/>
      <c r="EC566" s="58"/>
      <c r="ED566" s="58"/>
      <c r="EE566" s="58"/>
      <c r="EF566" s="58"/>
      <c r="EG566" s="58"/>
      <c r="EH566" s="58"/>
      <c r="EI566" s="58"/>
      <c r="EJ566" s="58"/>
      <c r="EK566" s="58"/>
      <c r="EL566" s="58"/>
      <c r="EM566" s="58"/>
      <c r="EN566" s="58"/>
      <c r="EO566" s="58"/>
      <c r="EP566" s="58"/>
      <c r="EQ566" s="58"/>
      <c r="ER566" s="58"/>
      <c r="ES566" s="58"/>
      <c r="ET566" s="58"/>
      <c r="EU566" s="58"/>
      <c r="EV566" s="58"/>
      <c r="EW566" s="58"/>
      <c r="EX566" s="58"/>
      <c r="EY566" s="58"/>
      <c r="EZ566" s="58"/>
      <c r="FA566" s="58"/>
      <c r="FB566" s="58"/>
      <c r="FC566" s="58"/>
      <c r="FD566" s="58"/>
      <c r="FE566" s="58"/>
      <c r="FF566" s="58"/>
      <c r="FG566" s="58"/>
      <c r="FH566" s="58"/>
      <c r="FI566" s="58"/>
      <c r="FJ566" s="58"/>
      <c r="FK566" s="58"/>
      <c r="FL566" s="58"/>
      <c r="FM566" s="58"/>
      <c r="FN566" s="58"/>
      <c r="FO566" s="58"/>
      <c r="FP566" s="58"/>
      <c r="FQ566" s="58"/>
      <c r="FR566" s="58"/>
      <c r="FS566" s="58"/>
      <c r="FT566" s="58"/>
      <c r="FU566" s="58"/>
      <c r="FV566" s="58"/>
      <c r="FW566" s="58"/>
      <c r="FX566" s="58"/>
      <c r="FY566" s="58"/>
      <c r="FZ566" s="58"/>
      <c r="GA566" s="58"/>
      <c r="GB566" s="58"/>
      <c r="GC566" s="58"/>
      <c r="GD566" s="58"/>
      <c r="GE566" s="58"/>
      <c r="GF566" s="58"/>
      <c r="GG566" s="58"/>
      <c r="GH566" s="58"/>
      <c r="GI566" s="58"/>
      <c r="GJ566" s="58"/>
      <c r="GK566" s="58"/>
      <c r="GL566" s="58"/>
      <c r="GM566" s="58"/>
      <c r="GN566" s="58"/>
      <c r="GO566" s="58"/>
      <c r="GP566" s="58"/>
      <c r="GQ566" s="58"/>
      <c r="GR566" s="58"/>
      <c r="GS566" s="58"/>
      <c r="GT566" s="58"/>
      <c r="GU566" s="58"/>
      <c r="GV566" s="58"/>
      <c r="GW566" s="58"/>
      <c r="GX566" s="58"/>
      <c r="GY566" s="58"/>
      <c r="GZ566" s="58"/>
      <c r="HA566" s="58"/>
      <c r="HB566" s="58"/>
      <c r="HC566" s="58"/>
      <c r="HD566" s="58"/>
      <c r="HE566" s="58"/>
      <c r="HF566" s="58"/>
      <c r="HG566" s="58"/>
      <c r="HH566" s="58"/>
      <c r="HI566" s="58"/>
      <c r="HJ566" s="58"/>
      <c r="HK566" s="58"/>
      <c r="HL566" s="58"/>
      <c r="HM566" s="58"/>
      <c r="HN566" s="58"/>
      <c r="HO566" s="58"/>
      <c r="HP566" s="58"/>
      <c r="HQ566" s="58"/>
      <c r="HR566" s="58"/>
      <c r="HS566" s="58"/>
      <c r="HT566" s="58"/>
      <c r="HU566" s="58"/>
      <c r="HV566" s="58"/>
      <c r="HW566" s="58"/>
      <c r="HX566" s="58"/>
      <c r="HY566" s="58"/>
      <c r="HZ566" s="58"/>
      <c r="IA566" s="58"/>
      <c r="IB566" s="58"/>
      <c r="IC566" s="58"/>
      <c r="ID566" s="58"/>
      <c r="IE566" s="58"/>
      <c r="IF566" s="58"/>
      <c r="IG566" s="58"/>
      <c r="IH566" s="58"/>
      <c r="II566" s="58"/>
      <c r="IJ566" s="58"/>
      <c r="IK566" s="58"/>
      <c r="IL566" s="58"/>
      <c r="IM566" s="58"/>
      <c r="IN566" s="58"/>
      <c r="IO566" s="58"/>
      <c r="IP566" s="58"/>
      <c r="IQ566" s="58"/>
      <c r="IR566" s="58"/>
      <c r="IS566" s="58"/>
      <c r="IT566" s="58"/>
      <c r="IU566" s="58"/>
    </row>
    <row r="567" spans="1:255" s="840" customFormat="1">
      <c r="A567" s="78" t="s">
        <v>542</v>
      </c>
      <c r="B567" s="58">
        <v>0.42299999999999999</v>
      </c>
      <c r="C567" s="58">
        <v>0.46700000000000003</v>
      </c>
      <c r="D567" s="58">
        <v>0.47099999999999997</v>
      </c>
      <c r="E567" s="58">
        <v>0.47099999999999997</v>
      </c>
      <c r="F567" s="58">
        <v>0.54500000000000004</v>
      </c>
      <c r="G567" s="58">
        <v>0.83399999999999996</v>
      </c>
      <c r="H567" s="58">
        <v>0.83899999999999997</v>
      </c>
      <c r="I567" s="58">
        <v>0.89200000000000002</v>
      </c>
      <c r="J567" s="58">
        <v>0.95799999999999996</v>
      </c>
      <c r="K567" s="58">
        <v>0.85899999999999999</v>
      </c>
      <c r="L567" s="58">
        <v>0.877</v>
      </c>
      <c r="M567" s="58">
        <v>0.90700000000000003</v>
      </c>
      <c r="N567" s="58">
        <v>0.97299999999999998</v>
      </c>
      <c r="O567" s="58">
        <v>1.0029999999999999</v>
      </c>
      <c r="P567" s="58">
        <v>1.07</v>
      </c>
      <c r="Q567" s="58">
        <v>1.0820000000000001</v>
      </c>
      <c r="R567" s="58">
        <v>1.125</v>
      </c>
      <c r="S567" s="58">
        <v>1.0820000000000001</v>
      </c>
      <c r="T567" s="58">
        <v>1.056</v>
      </c>
      <c r="U567" s="58">
        <v>1.024</v>
      </c>
      <c r="V567" s="58">
        <v>1.03</v>
      </c>
      <c r="W567" s="58">
        <v>1.0469999999999999</v>
      </c>
      <c r="X567" s="58">
        <v>1.026</v>
      </c>
      <c r="Y567" s="58">
        <v>0.97599999999999998</v>
      </c>
      <c r="Z567" s="58">
        <v>1.0489999999999999</v>
      </c>
      <c r="AA567" s="949">
        <v>1.1120000000000001</v>
      </c>
      <c r="AB567" s="949">
        <v>1.079</v>
      </c>
      <c r="AC567" s="949">
        <v>1.1519999999999999</v>
      </c>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M567" s="58"/>
      <c r="DN567" s="58"/>
      <c r="DO567" s="58"/>
      <c r="DP567" s="58"/>
      <c r="DQ567" s="58"/>
      <c r="DR567" s="58"/>
      <c r="DS567" s="58"/>
      <c r="DT567" s="58"/>
      <c r="DU567" s="58"/>
      <c r="DV567" s="58"/>
      <c r="DW567" s="58"/>
      <c r="DX567" s="58"/>
      <c r="DY567" s="58"/>
      <c r="DZ567" s="58"/>
      <c r="EA567" s="58"/>
      <c r="EB567" s="58"/>
      <c r="EC567" s="58"/>
      <c r="ED567" s="58"/>
      <c r="EE567" s="58"/>
      <c r="EF567" s="58"/>
      <c r="EG567" s="58"/>
      <c r="EH567" s="58"/>
      <c r="EI567" s="58"/>
      <c r="EJ567" s="58"/>
      <c r="EK567" s="58"/>
      <c r="EL567" s="58"/>
      <c r="EM567" s="58"/>
      <c r="EN567" s="58"/>
      <c r="EO567" s="58"/>
      <c r="EP567" s="58"/>
      <c r="EQ567" s="58"/>
      <c r="ER567" s="58"/>
      <c r="ES567" s="58"/>
      <c r="ET567" s="58"/>
      <c r="EU567" s="58"/>
      <c r="EV567" s="58"/>
      <c r="EW567" s="58"/>
      <c r="EX567" s="58"/>
      <c r="EY567" s="58"/>
      <c r="EZ567" s="58"/>
      <c r="FA567" s="58"/>
      <c r="FB567" s="58"/>
      <c r="FC567" s="58"/>
      <c r="FD567" s="58"/>
      <c r="FE567" s="58"/>
      <c r="FF567" s="58"/>
      <c r="FG567" s="58"/>
      <c r="FH567" s="58"/>
      <c r="FI567" s="58"/>
      <c r="FJ567" s="58"/>
      <c r="FK567" s="58"/>
      <c r="FL567" s="58"/>
      <c r="FM567" s="58"/>
      <c r="FN567" s="58"/>
      <c r="FO567" s="58"/>
      <c r="FP567" s="58"/>
      <c r="FQ567" s="58"/>
      <c r="FR567" s="58"/>
      <c r="FS567" s="58"/>
      <c r="FT567" s="58"/>
      <c r="FU567" s="58"/>
      <c r="FV567" s="58"/>
      <c r="FW567" s="58"/>
      <c r="FX567" s="58"/>
      <c r="FY567" s="58"/>
      <c r="FZ567" s="58"/>
      <c r="GA567" s="58"/>
      <c r="GB567" s="58"/>
      <c r="GC567" s="58"/>
      <c r="GD567" s="58"/>
      <c r="GE567" s="58"/>
      <c r="GF567" s="58"/>
      <c r="GG567" s="58"/>
      <c r="GH567" s="58"/>
      <c r="GI567" s="58"/>
      <c r="GJ567" s="58"/>
      <c r="GK567" s="58"/>
      <c r="GL567" s="58"/>
      <c r="GM567" s="58"/>
      <c r="GN567" s="58"/>
      <c r="GO567" s="58"/>
      <c r="GP567" s="58"/>
      <c r="GQ567" s="58"/>
      <c r="GR567" s="58"/>
      <c r="GS567" s="58"/>
      <c r="GT567" s="58"/>
      <c r="GU567" s="58"/>
      <c r="GV567" s="58"/>
      <c r="GW567" s="58"/>
      <c r="GX567" s="58"/>
      <c r="GY567" s="58"/>
      <c r="GZ567" s="58"/>
      <c r="HA567" s="58"/>
      <c r="HB567" s="58"/>
      <c r="HC567" s="58"/>
      <c r="HD567" s="58"/>
      <c r="HE567" s="58"/>
      <c r="HF567" s="58"/>
      <c r="HG567" s="58"/>
      <c r="HH567" s="58"/>
      <c r="HI567" s="58"/>
      <c r="HJ567" s="58"/>
      <c r="HK567" s="58"/>
      <c r="HL567" s="58"/>
      <c r="HM567" s="58"/>
      <c r="HN567" s="58"/>
      <c r="HO567" s="58"/>
      <c r="HP567" s="58"/>
      <c r="HQ567" s="58"/>
      <c r="HR567" s="58"/>
      <c r="HS567" s="58"/>
      <c r="HT567" s="58"/>
      <c r="HU567" s="58"/>
      <c r="HV567" s="58"/>
      <c r="HW567" s="58"/>
      <c r="HX567" s="58"/>
      <c r="HY567" s="58"/>
      <c r="HZ567" s="58"/>
      <c r="IA567" s="58"/>
      <c r="IB567" s="58"/>
      <c r="IC567" s="58"/>
      <c r="ID567" s="58"/>
      <c r="IE567" s="58"/>
      <c r="IF567" s="58"/>
      <c r="IG567" s="58"/>
      <c r="IH567" s="58"/>
      <c r="II567" s="58"/>
      <c r="IJ567" s="58"/>
      <c r="IK567" s="58"/>
      <c r="IL567" s="58"/>
      <c r="IM567" s="58"/>
      <c r="IN567" s="58"/>
      <c r="IO567" s="58"/>
      <c r="IP567" s="58"/>
      <c r="IQ567" s="58"/>
      <c r="IR567" s="58"/>
      <c r="IS567" s="58"/>
      <c r="IT567" s="58"/>
      <c r="IU567" s="58"/>
    </row>
    <row r="568" spans="1:255" s="840" customFormat="1">
      <c r="A568" s="78" t="s">
        <v>543</v>
      </c>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c r="AB568"/>
      <c r="AC56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58"/>
      <c r="CS568" s="58"/>
      <c r="CT568" s="58"/>
      <c r="CU568" s="58"/>
      <c r="CV568" s="58"/>
      <c r="CW568" s="58"/>
      <c r="CX568" s="58"/>
      <c r="CY568" s="58"/>
      <c r="CZ568" s="58"/>
      <c r="DA568" s="58"/>
      <c r="DB568" s="58"/>
      <c r="DC568" s="58"/>
      <c r="DD568" s="58"/>
      <c r="DE568" s="58"/>
      <c r="DF568" s="58"/>
      <c r="DG568" s="58"/>
      <c r="DH568" s="58"/>
      <c r="DI568" s="58"/>
      <c r="DJ568" s="58"/>
      <c r="DK568" s="58"/>
      <c r="DL568" s="58"/>
      <c r="DM568" s="58"/>
      <c r="DN568" s="58"/>
      <c r="DO568" s="58"/>
      <c r="DP568" s="58"/>
      <c r="DQ568" s="58"/>
      <c r="DR568" s="58"/>
      <c r="DS568" s="58"/>
      <c r="DT568" s="58"/>
      <c r="DU568" s="58"/>
      <c r="DV568" s="58"/>
      <c r="DW568" s="58"/>
      <c r="DX568" s="58"/>
      <c r="DY568" s="58"/>
      <c r="DZ568" s="58"/>
      <c r="EA568" s="58"/>
      <c r="EB568" s="58"/>
      <c r="EC568" s="58"/>
      <c r="ED568" s="58"/>
      <c r="EE568" s="58"/>
      <c r="EF568" s="58"/>
      <c r="EG568" s="58"/>
      <c r="EH568" s="58"/>
      <c r="EI568" s="58"/>
      <c r="EJ568" s="58"/>
      <c r="EK568" s="58"/>
      <c r="EL568" s="58"/>
      <c r="EM568" s="58"/>
      <c r="EN568" s="58"/>
      <c r="EO568" s="58"/>
      <c r="EP568" s="58"/>
      <c r="EQ568" s="58"/>
      <c r="ER568" s="58"/>
      <c r="ES568" s="58"/>
      <c r="ET568" s="58"/>
      <c r="EU568" s="58"/>
      <c r="EV568" s="58"/>
      <c r="EW568" s="58"/>
      <c r="EX568" s="58"/>
      <c r="EY568" s="58"/>
      <c r="EZ568" s="58"/>
      <c r="FA568" s="58"/>
      <c r="FB568" s="58"/>
      <c r="FC568" s="58"/>
      <c r="FD568" s="58"/>
      <c r="FE568" s="58"/>
      <c r="FF568" s="58"/>
      <c r="FG568" s="58"/>
      <c r="FH568" s="58"/>
      <c r="FI568" s="58"/>
      <c r="FJ568" s="58"/>
      <c r="FK568" s="58"/>
      <c r="FL568" s="58"/>
      <c r="FM568" s="58"/>
      <c r="FN568" s="58"/>
      <c r="FO568" s="58"/>
      <c r="FP568" s="58"/>
      <c r="FQ568" s="58"/>
      <c r="FR568" s="58"/>
      <c r="FS568" s="58"/>
      <c r="FT568" s="58"/>
      <c r="FU568" s="58"/>
      <c r="FV568" s="58"/>
      <c r="FW568" s="58"/>
      <c r="FX568" s="58"/>
      <c r="FY568" s="58"/>
      <c r="FZ568" s="58"/>
      <c r="GA568" s="58"/>
      <c r="GB568" s="58"/>
      <c r="GC568" s="58"/>
      <c r="GD568" s="58"/>
      <c r="GE568" s="58"/>
      <c r="GF568" s="58"/>
      <c r="GG568" s="58"/>
      <c r="GH568" s="58"/>
      <c r="GI568" s="58"/>
      <c r="GJ568" s="58"/>
      <c r="GK568" s="58"/>
      <c r="GL568" s="58"/>
      <c r="GM568" s="58"/>
      <c r="GN568" s="58"/>
      <c r="GO568" s="58"/>
      <c r="GP568" s="58"/>
      <c r="GQ568" s="58"/>
      <c r="GR568" s="58"/>
      <c r="GS568" s="58"/>
      <c r="GT568" s="58"/>
      <c r="GU568" s="58"/>
      <c r="GV568" s="58"/>
      <c r="GW568" s="58"/>
      <c r="GX568" s="58"/>
      <c r="GY568" s="58"/>
      <c r="GZ568" s="58"/>
      <c r="HA568" s="58"/>
      <c r="HB568" s="58"/>
      <c r="HC568" s="58"/>
      <c r="HD568" s="58"/>
      <c r="HE568" s="58"/>
      <c r="HF568" s="58"/>
      <c r="HG568" s="58"/>
      <c r="HH568" s="58"/>
      <c r="HI568" s="58"/>
      <c r="HJ568" s="58"/>
      <c r="HK568" s="58"/>
      <c r="HL568" s="58"/>
      <c r="HM568" s="58"/>
      <c r="HN568" s="58"/>
      <c r="HO568" s="58"/>
      <c r="HP568" s="58"/>
      <c r="HQ568" s="58"/>
      <c r="HR568" s="58"/>
      <c r="HS568" s="58"/>
      <c r="HT568" s="58"/>
      <c r="HU568" s="58"/>
      <c r="HV568" s="58"/>
      <c r="HW568" s="58"/>
      <c r="HX568" s="58"/>
      <c r="HY568" s="58"/>
      <c r="HZ568" s="58"/>
      <c r="IA568" s="58"/>
      <c r="IB568" s="58"/>
      <c r="IC568" s="58"/>
      <c r="ID568" s="58"/>
      <c r="IE568" s="58"/>
      <c r="IF568" s="58"/>
      <c r="IG568" s="58"/>
      <c r="IH568" s="58"/>
      <c r="II568" s="58"/>
      <c r="IJ568" s="58"/>
      <c r="IK568" s="58"/>
      <c r="IL568" s="58"/>
      <c r="IM568" s="58"/>
      <c r="IN568" s="58"/>
      <c r="IO568" s="58"/>
      <c r="IP568" s="58"/>
      <c r="IQ568" s="58"/>
      <c r="IR568" s="58"/>
      <c r="IS568" s="58"/>
      <c r="IT568" s="58"/>
      <c r="IU568" s="58"/>
    </row>
    <row r="569" spans="1:255" s="840" customFormat="1">
      <c r="A569" s="78" t="s">
        <v>544</v>
      </c>
      <c r="B569" s="58"/>
      <c r="C569" s="58"/>
      <c r="D569" s="58"/>
      <c r="E569" s="58"/>
      <c r="F569" s="58"/>
      <c r="G569" s="58">
        <v>1E-3</v>
      </c>
      <c r="H569" s="58">
        <v>1E-3</v>
      </c>
      <c r="I569" s="58">
        <v>1E-3</v>
      </c>
      <c r="J569" s="58">
        <v>1E-3</v>
      </c>
      <c r="K569" s="58">
        <v>1E-3</v>
      </c>
      <c r="L569" s="58">
        <v>1E-3</v>
      </c>
      <c r="M569" s="58">
        <v>1E-3</v>
      </c>
      <c r="N569" s="58">
        <v>1E-3</v>
      </c>
      <c r="O569" s="58">
        <v>1E-3</v>
      </c>
      <c r="P569" s="58">
        <v>8.9999999999999993E-3</v>
      </c>
      <c r="Q569" s="58">
        <v>2.3E-2</v>
      </c>
      <c r="R569" s="58">
        <v>2.7E-2</v>
      </c>
      <c r="S569" s="58">
        <v>2.1999999999999999E-2</v>
      </c>
      <c r="T569" s="58">
        <v>1.7000000000000001E-2</v>
      </c>
      <c r="U569" s="58">
        <v>1.6E-2</v>
      </c>
      <c r="V569" s="58">
        <v>1.6E-2</v>
      </c>
      <c r="W569" s="58">
        <v>1.4E-2</v>
      </c>
      <c r="X569" s="58">
        <v>0.01</v>
      </c>
      <c r="Y569" s="58">
        <v>6.0000000000000001E-3</v>
      </c>
      <c r="Z569" s="58">
        <v>6.0000000000000001E-3</v>
      </c>
      <c r="AA569" s="949">
        <v>4.0000000000000001E-3</v>
      </c>
      <c r="AB569" s="949">
        <v>3.0000000000000001E-3</v>
      </c>
      <c r="AC569" s="949">
        <v>3.0000000000000001E-3</v>
      </c>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c r="CS569" s="58"/>
      <c r="CT569" s="58"/>
      <c r="CU569" s="58"/>
      <c r="CV569" s="58"/>
      <c r="CW569" s="58"/>
      <c r="CX569" s="58"/>
      <c r="CY569" s="58"/>
      <c r="CZ569" s="58"/>
      <c r="DA569" s="58"/>
      <c r="DB569" s="58"/>
      <c r="DC569" s="58"/>
      <c r="DD569" s="58"/>
      <c r="DE569" s="58"/>
      <c r="DF569" s="58"/>
      <c r="DG569" s="58"/>
      <c r="DH569" s="58"/>
      <c r="DI569" s="58"/>
      <c r="DJ569" s="58"/>
      <c r="DK569" s="58"/>
      <c r="DL569" s="58"/>
      <c r="DM569" s="58"/>
      <c r="DN569" s="58"/>
      <c r="DO569" s="58"/>
      <c r="DP569" s="58"/>
      <c r="DQ569" s="58"/>
      <c r="DR569" s="58"/>
      <c r="DS569" s="58"/>
      <c r="DT569" s="58"/>
      <c r="DU569" s="58"/>
      <c r="DV569" s="58"/>
      <c r="DW569" s="58"/>
      <c r="DX569" s="58"/>
      <c r="DY569" s="58"/>
      <c r="DZ569" s="58"/>
      <c r="EA569" s="58"/>
      <c r="EB569" s="58"/>
      <c r="EC569" s="58"/>
      <c r="ED569" s="58"/>
      <c r="EE569" s="58"/>
      <c r="EF569" s="58"/>
      <c r="EG569" s="58"/>
      <c r="EH569" s="58"/>
      <c r="EI569" s="58"/>
      <c r="EJ569" s="58"/>
      <c r="EK569" s="58"/>
      <c r="EL569" s="58"/>
      <c r="EM569" s="58"/>
      <c r="EN569" s="58"/>
      <c r="EO569" s="58"/>
      <c r="EP569" s="58"/>
      <c r="EQ569" s="58"/>
      <c r="ER569" s="58"/>
      <c r="ES569" s="58"/>
      <c r="ET569" s="58"/>
      <c r="EU569" s="58"/>
      <c r="EV569" s="58"/>
      <c r="EW569" s="58"/>
      <c r="EX569" s="58"/>
      <c r="EY569" s="58"/>
      <c r="EZ569" s="58"/>
      <c r="FA569" s="58"/>
      <c r="FB569" s="58"/>
      <c r="FC569" s="58"/>
      <c r="FD569" s="58"/>
      <c r="FE569" s="58"/>
      <c r="FF569" s="58"/>
      <c r="FG569" s="58"/>
      <c r="FH569" s="58"/>
      <c r="FI569" s="58"/>
      <c r="FJ569" s="58"/>
      <c r="FK569" s="58"/>
      <c r="FL569" s="58"/>
      <c r="FM569" s="58"/>
      <c r="FN569" s="58"/>
      <c r="FO569" s="58"/>
      <c r="FP569" s="58"/>
      <c r="FQ569" s="58"/>
      <c r="FR569" s="58"/>
      <c r="FS569" s="58"/>
      <c r="FT569" s="58"/>
      <c r="FU569" s="58"/>
      <c r="FV569" s="58"/>
      <c r="FW569" s="58"/>
      <c r="FX569" s="58"/>
      <c r="FY569" s="58"/>
      <c r="FZ569" s="58"/>
      <c r="GA569" s="58"/>
      <c r="GB569" s="58"/>
      <c r="GC569" s="58"/>
      <c r="GD569" s="58"/>
      <c r="GE569" s="58"/>
      <c r="GF569" s="58"/>
      <c r="GG569" s="58"/>
      <c r="GH569" s="58"/>
      <c r="GI569" s="58"/>
      <c r="GJ569" s="58"/>
      <c r="GK569" s="58"/>
      <c r="GL569" s="58"/>
      <c r="GM569" s="58"/>
      <c r="GN569" s="58"/>
      <c r="GO569" s="58"/>
      <c r="GP569" s="58"/>
      <c r="GQ569" s="58"/>
      <c r="GR569" s="58"/>
      <c r="GS569" s="58"/>
      <c r="GT569" s="58"/>
      <c r="GU569" s="58"/>
      <c r="GV569" s="58"/>
      <c r="GW569" s="58"/>
      <c r="GX569" s="58"/>
      <c r="GY569" s="58"/>
      <c r="GZ569" s="58"/>
      <c r="HA569" s="58"/>
      <c r="HB569" s="58"/>
      <c r="HC569" s="58"/>
      <c r="HD569" s="58"/>
      <c r="HE569" s="58"/>
      <c r="HF569" s="58"/>
      <c r="HG569" s="58"/>
      <c r="HH569" s="58"/>
      <c r="HI569" s="58"/>
      <c r="HJ569" s="58"/>
      <c r="HK569" s="58"/>
      <c r="HL569" s="58"/>
      <c r="HM569" s="58"/>
      <c r="HN569" s="58"/>
      <c r="HO569" s="58"/>
      <c r="HP569" s="58"/>
      <c r="HQ569" s="58"/>
      <c r="HR569" s="58"/>
      <c r="HS569" s="58"/>
      <c r="HT569" s="58"/>
      <c r="HU569" s="58"/>
      <c r="HV569" s="58"/>
      <c r="HW569" s="58"/>
      <c r="HX569" s="58"/>
      <c r="HY569" s="58"/>
      <c r="HZ569" s="58"/>
      <c r="IA569" s="58"/>
      <c r="IB569" s="58"/>
      <c r="IC569" s="58"/>
      <c r="ID569" s="58"/>
      <c r="IE569" s="58"/>
      <c r="IF569" s="58"/>
      <c r="IG569" s="58"/>
      <c r="IH569" s="58"/>
      <c r="II569" s="58"/>
      <c r="IJ569" s="58"/>
      <c r="IK569" s="58"/>
      <c r="IL569" s="58"/>
      <c r="IM569" s="58"/>
      <c r="IN569" s="58"/>
      <c r="IO569" s="58"/>
      <c r="IP569" s="58"/>
      <c r="IQ569" s="58"/>
      <c r="IR569" s="58"/>
      <c r="IS569" s="58"/>
      <c r="IT569" s="58"/>
      <c r="IU569" s="58"/>
    </row>
    <row r="570" spans="1:255" s="840" customFormat="1">
      <c r="A570" s="78" t="s">
        <v>545</v>
      </c>
      <c r="B570" s="58">
        <v>8.5000000000000006E-2</v>
      </c>
      <c r="C570" s="58">
        <v>9.0999999999999998E-2</v>
      </c>
      <c r="D570" s="58">
        <v>9.5000000000000001E-2</v>
      </c>
      <c r="E570" s="58">
        <v>9.7000000000000003E-2</v>
      </c>
      <c r="F570" s="58">
        <v>0.104</v>
      </c>
      <c r="G570" s="58">
        <v>0.113</v>
      </c>
      <c r="H570" s="58">
        <v>0.126</v>
      </c>
      <c r="I570" s="58">
        <v>0.124</v>
      </c>
      <c r="J570" s="58">
        <v>0.503</v>
      </c>
      <c r="K570" s="58">
        <v>6.2960000000000003</v>
      </c>
      <c r="L570" s="58">
        <v>6.5</v>
      </c>
      <c r="M570" s="58">
        <v>7.1719999999999997</v>
      </c>
      <c r="N570" s="58">
        <v>7.6849999999999996</v>
      </c>
      <c r="O570" s="58">
        <v>7.7460000000000004</v>
      </c>
      <c r="P570" s="58">
        <v>8.6159999999999997</v>
      </c>
      <c r="Q570" s="58">
        <v>9.6620000000000008</v>
      </c>
      <c r="R570" s="58">
        <v>10.105</v>
      </c>
      <c r="S570" s="58">
        <v>10.295</v>
      </c>
      <c r="T570" s="58">
        <v>10.835000000000001</v>
      </c>
      <c r="U570" s="58">
        <v>11.698</v>
      </c>
      <c r="V570" s="58">
        <v>12.429</v>
      </c>
      <c r="W570" s="58">
        <v>12.84</v>
      </c>
      <c r="X570" s="58">
        <v>13.025</v>
      </c>
      <c r="Y570" s="58">
        <v>13.363</v>
      </c>
      <c r="Z570" s="58">
        <v>14.372999999999999</v>
      </c>
      <c r="AA570" s="949">
        <v>14.987</v>
      </c>
      <c r="AB570" s="949">
        <v>15.180999999999999</v>
      </c>
      <c r="AC570" s="949">
        <v>14.817</v>
      </c>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c r="CS570" s="58"/>
      <c r="CT570" s="58"/>
      <c r="CU570" s="58"/>
      <c r="CV570" s="58"/>
      <c r="CW570" s="58"/>
      <c r="CX570" s="58"/>
      <c r="CY570" s="58"/>
      <c r="CZ570" s="58"/>
      <c r="DA570" s="58"/>
      <c r="DB570" s="58"/>
      <c r="DC570" s="58"/>
      <c r="DD570" s="58"/>
      <c r="DE570" s="58"/>
      <c r="DF570" s="58"/>
      <c r="DG570" s="58"/>
      <c r="DH570" s="58"/>
      <c r="DI570" s="58"/>
      <c r="DJ570" s="58"/>
      <c r="DK570" s="58"/>
      <c r="DL570" s="58"/>
      <c r="DM570" s="58"/>
      <c r="DN570" s="58"/>
      <c r="DO570" s="58"/>
      <c r="DP570" s="58"/>
      <c r="DQ570" s="58"/>
      <c r="DR570" s="58"/>
      <c r="DS570" s="58"/>
      <c r="DT570" s="58"/>
      <c r="DU570" s="58"/>
      <c r="DV570" s="58"/>
      <c r="DW570" s="58"/>
      <c r="DX570" s="58"/>
      <c r="DY570" s="58"/>
      <c r="DZ570" s="58"/>
      <c r="EA570" s="58"/>
      <c r="EB570" s="58"/>
      <c r="EC570" s="58"/>
      <c r="ED570" s="58"/>
      <c r="EE570" s="58"/>
      <c r="EF570" s="58"/>
      <c r="EG570" s="58"/>
      <c r="EH570" s="58"/>
      <c r="EI570" s="58"/>
      <c r="EJ570" s="58"/>
      <c r="EK570" s="58"/>
      <c r="EL570" s="58"/>
      <c r="EM570" s="58"/>
      <c r="EN570" s="58"/>
      <c r="EO570" s="58"/>
      <c r="EP570" s="58"/>
      <c r="EQ570" s="58"/>
      <c r="ER570" s="58"/>
      <c r="ES570" s="58"/>
      <c r="ET570" s="58"/>
      <c r="EU570" s="58"/>
      <c r="EV570" s="58"/>
      <c r="EW570" s="58"/>
      <c r="EX570" s="58"/>
      <c r="EY570" s="58"/>
      <c r="EZ570" s="58"/>
      <c r="FA570" s="58"/>
      <c r="FB570" s="58"/>
      <c r="FC570" s="58"/>
      <c r="FD570" s="58"/>
      <c r="FE570" s="58"/>
      <c r="FF570" s="58"/>
      <c r="FG570" s="58"/>
      <c r="FH570" s="58"/>
      <c r="FI570" s="58"/>
      <c r="FJ570" s="58"/>
      <c r="FK570" s="58"/>
      <c r="FL570" s="58"/>
      <c r="FM570" s="58"/>
      <c r="FN570" s="58"/>
      <c r="FO570" s="58"/>
      <c r="FP570" s="58"/>
      <c r="FQ570" s="58"/>
      <c r="FR570" s="58"/>
      <c r="FS570" s="58"/>
      <c r="FT570" s="58"/>
      <c r="FU570" s="58"/>
      <c r="FV570" s="58"/>
      <c r="FW570" s="58"/>
      <c r="FX570" s="58"/>
      <c r="FY570" s="58"/>
      <c r="FZ570" s="58"/>
      <c r="GA570" s="58"/>
      <c r="GB570" s="58"/>
      <c r="GC570" s="58"/>
      <c r="GD570" s="58"/>
      <c r="GE570" s="58"/>
      <c r="GF570" s="58"/>
      <c r="GG570" s="58"/>
      <c r="GH570" s="58"/>
      <c r="GI570" s="58"/>
      <c r="GJ570" s="58"/>
      <c r="GK570" s="58"/>
      <c r="GL570" s="58"/>
      <c r="GM570" s="58"/>
      <c r="GN570" s="58"/>
      <c r="GO570" s="58"/>
      <c r="GP570" s="58"/>
      <c r="GQ570" s="58"/>
      <c r="GR570" s="58"/>
      <c r="GS570" s="58"/>
      <c r="GT570" s="58"/>
      <c r="GU570" s="58"/>
      <c r="GV570" s="58"/>
      <c r="GW570" s="58"/>
      <c r="GX570" s="58"/>
      <c r="GY570" s="58"/>
      <c r="GZ570" s="58"/>
      <c r="HA570" s="58"/>
      <c r="HB570" s="58"/>
      <c r="HC570" s="58"/>
      <c r="HD570" s="58"/>
      <c r="HE570" s="58"/>
      <c r="HF570" s="58"/>
      <c r="HG570" s="58"/>
      <c r="HH570" s="58"/>
      <c r="HI570" s="58"/>
      <c r="HJ570" s="58"/>
      <c r="HK570" s="58"/>
      <c r="HL570" s="58"/>
      <c r="HM570" s="58"/>
      <c r="HN570" s="58"/>
      <c r="HO570" s="58"/>
      <c r="HP570" s="58"/>
      <c r="HQ570" s="58"/>
      <c r="HR570" s="58"/>
      <c r="HS570" s="58"/>
      <c r="HT570" s="58"/>
      <c r="HU570" s="58"/>
      <c r="HV570" s="58"/>
      <c r="HW570" s="58"/>
      <c r="HX570" s="58"/>
      <c r="HY570" s="58"/>
      <c r="HZ570" s="58"/>
      <c r="IA570" s="58"/>
      <c r="IB570" s="58"/>
      <c r="IC570" s="58"/>
      <c r="ID570" s="58"/>
      <c r="IE570" s="58"/>
      <c r="IF570" s="58"/>
      <c r="IG570" s="58"/>
      <c r="IH570" s="58"/>
      <c r="II570" s="58"/>
      <c r="IJ570" s="58"/>
      <c r="IK570" s="58"/>
      <c r="IL570" s="58"/>
      <c r="IM570" s="58"/>
      <c r="IN570" s="58"/>
      <c r="IO570" s="58"/>
      <c r="IP570" s="58"/>
      <c r="IQ570" s="58"/>
      <c r="IR570" s="58"/>
      <c r="IS570" s="58"/>
      <c r="IT570" s="58"/>
      <c r="IU570" s="58"/>
    </row>
    <row r="571" spans="1:255" s="840" customFormat="1">
      <c r="A571" s="78" t="s">
        <v>546</v>
      </c>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c r="AB571"/>
      <c r="AC571"/>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c r="CU571" s="58"/>
      <c r="CV571" s="58"/>
      <c r="CW571" s="58"/>
      <c r="CX571" s="58"/>
      <c r="CY571" s="58"/>
      <c r="CZ571" s="58"/>
      <c r="DA571" s="58"/>
      <c r="DB571" s="58"/>
      <c r="DC571" s="58"/>
      <c r="DD571" s="58"/>
      <c r="DE571" s="58"/>
      <c r="DF571" s="58"/>
      <c r="DG571" s="58"/>
      <c r="DH571" s="58"/>
      <c r="DI571" s="58"/>
      <c r="DJ571" s="58"/>
      <c r="DK571" s="58"/>
      <c r="DL571" s="58"/>
      <c r="DM571" s="58"/>
      <c r="DN571" s="58"/>
      <c r="DO571" s="58"/>
      <c r="DP571" s="58"/>
      <c r="DQ571" s="58"/>
      <c r="DR571" s="58"/>
      <c r="DS571" s="58"/>
      <c r="DT571" s="58"/>
      <c r="DU571" s="58"/>
      <c r="DV571" s="58"/>
      <c r="DW571" s="58"/>
      <c r="DX571" s="58"/>
      <c r="DY571" s="58"/>
      <c r="DZ571" s="58"/>
      <c r="EA571" s="58"/>
      <c r="EB571" s="58"/>
      <c r="EC571" s="58"/>
      <c r="ED571" s="58"/>
      <c r="EE571" s="58"/>
      <c r="EF571" s="58"/>
      <c r="EG571" s="58"/>
      <c r="EH571" s="58"/>
      <c r="EI571" s="58"/>
      <c r="EJ571" s="58"/>
      <c r="EK571" s="58"/>
      <c r="EL571" s="58"/>
      <c r="EM571" s="58"/>
      <c r="EN571" s="58"/>
      <c r="EO571" s="58"/>
      <c r="EP571" s="58"/>
      <c r="EQ571" s="58"/>
      <c r="ER571" s="58"/>
      <c r="ES571" s="58"/>
      <c r="ET571" s="58"/>
      <c r="EU571" s="58"/>
      <c r="EV571" s="58"/>
      <c r="EW571" s="58"/>
      <c r="EX571" s="58"/>
      <c r="EY571" s="58"/>
      <c r="EZ571" s="58"/>
      <c r="FA571" s="58"/>
      <c r="FB571" s="58"/>
      <c r="FC571" s="58"/>
      <c r="FD571" s="58"/>
      <c r="FE571" s="58"/>
      <c r="FF571" s="58"/>
      <c r="FG571" s="58"/>
      <c r="FH571" s="58"/>
      <c r="FI571" s="58"/>
      <c r="FJ571" s="58"/>
      <c r="FK571" s="58"/>
      <c r="FL571" s="58"/>
      <c r="FM571" s="58"/>
      <c r="FN571" s="58"/>
      <c r="FO571" s="58"/>
      <c r="FP571" s="58"/>
      <c r="FQ571" s="58"/>
      <c r="FR571" s="58"/>
      <c r="FS571" s="58"/>
      <c r="FT571" s="58"/>
      <c r="FU571" s="58"/>
      <c r="FV571" s="58"/>
      <c r="FW571" s="58"/>
      <c r="FX571" s="58"/>
      <c r="FY571" s="58"/>
      <c r="FZ571" s="58"/>
      <c r="GA571" s="58"/>
      <c r="GB571" s="58"/>
      <c r="GC571" s="58"/>
      <c r="GD571" s="58"/>
      <c r="GE571" s="58"/>
      <c r="GF571" s="58"/>
      <c r="GG571" s="58"/>
      <c r="GH571" s="58"/>
      <c r="GI571" s="58"/>
      <c r="GJ571" s="58"/>
      <c r="GK571" s="58"/>
      <c r="GL571" s="58"/>
      <c r="GM571" s="58"/>
      <c r="GN571" s="58"/>
      <c r="GO571" s="58"/>
      <c r="GP571" s="58"/>
      <c r="GQ571" s="58"/>
      <c r="GR571" s="58"/>
      <c r="GS571" s="58"/>
      <c r="GT571" s="58"/>
      <c r="GU571" s="58"/>
      <c r="GV571" s="58"/>
      <c r="GW571" s="58"/>
      <c r="GX571" s="58"/>
      <c r="GY571" s="58"/>
      <c r="GZ571" s="58"/>
      <c r="HA571" s="58"/>
      <c r="HB571" s="58"/>
      <c r="HC571" s="58"/>
      <c r="HD571" s="58"/>
      <c r="HE571" s="58"/>
      <c r="HF571" s="58"/>
      <c r="HG571" s="58"/>
      <c r="HH571" s="58"/>
      <c r="HI571" s="58"/>
      <c r="HJ571" s="58"/>
      <c r="HK571" s="58"/>
      <c r="HL571" s="58"/>
      <c r="HM571" s="58"/>
      <c r="HN571" s="58"/>
      <c r="HO571" s="58"/>
      <c r="HP571" s="58"/>
      <c r="HQ571" s="58"/>
      <c r="HR571" s="58"/>
      <c r="HS571" s="58"/>
      <c r="HT571" s="58"/>
      <c r="HU571" s="58"/>
      <c r="HV571" s="58"/>
      <c r="HW571" s="58"/>
      <c r="HX571" s="58"/>
      <c r="HY571" s="58"/>
      <c r="HZ571" s="58"/>
      <c r="IA571" s="58"/>
      <c r="IB571" s="58"/>
      <c r="IC571" s="58"/>
      <c r="ID571" s="58"/>
      <c r="IE571" s="58"/>
      <c r="IF571" s="58"/>
      <c r="IG571" s="58"/>
      <c r="IH571" s="58"/>
      <c r="II571" s="58"/>
      <c r="IJ571" s="58"/>
      <c r="IK571" s="58"/>
      <c r="IL571" s="58"/>
      <c r="IM571" s="58"/>
      <c r="IN571" s="58"/>
      <c r="IO571" s="58"/>
      <c r="IP571" s="58"/>
      <c r="IQ571" s="58"/>
      <c r="IR571" s="58"/>
      <c r="IS571" s="58"/>
      <c r="IT571" s="58"/>
      <c r="IU571" s="58"/>
    </row>
    <row r="572" spans="1:255" s="840" customFormat="1">
      <c r="A572" s="78" t="s">
        <v>547</v>
      </c>
      <c r="B572" s="58">
        <v>9.4E-2</v>
      </c>
      <c r="C572" s="58">
        <v>0.10199999999999999</v>
      </c>
      <c r="D572" s="58">
        <v>0.10199999999999999</v>
      </c>
      <c r="E572" s="58">
        <v>9.9000000000000005E-2</v>
      </c>
      <c r="F572" s="58">
        <v>0.114</v>
      </c>
      <c r="G572" s="58">
        <v>0.16700000000000001</v>
      </c>
      <c r="H572" s="58">
        <v>0.16400000000000001</v>
      </c>
      <c r="I572" s="58">
        <v>0.17699999999999999</v>
      </c>
      <c r="J572" s="58">
        <v>0.19500000000000001</v>
      </c>
      <c r="K572" s="58">
        <v>0.27900000000000003</v>
      </c>
      <c r="L572" s="58">
        <v>0.28599999999999998</v>
      </c>
      <c r="M572" s="58">
        <v>0.311</v>
      </c>
      <c r="N572" s="58">
        <v>0.33400000000000002</v>
      </c>
      <c r="O572" s="58">
        <v>0.34200000000000003</v>
      </c>
      <c r="P572" s="58">
        <v>0.4</v>
      </c>
      <c r="Q572" s="58">
        <v>0.41</v>
      </c>
      <c r="R572" s="58">
        <v>0.46899999999999997</v>
      </c>
      <c r="S572" s="58">
        <v>0.436</v>
      </c>
      <c r="T572" s="58">
        <v>0.439</v>
      </c>
      <c r="U572" s="58">
        <v>0.42199999999999999</v>
      </c>
      <c r="V572" s="58">
        <v>0.40899999999999997</v>
      </c>
      <c r="W572" s="58">
        <v>0.39800000000000002</v>
      </c>
      <c r="X572" s="58">
        <v>0.38500000000000001</v>
      </c>
      <c r="Y572" s="58">
        <v>0.375</v>
      </c>
      <c r="Z572" s="58">
        <v>0.40500000000000003</v>
      </c>
      <c r="AA572" s="949">
        <v>0.439</v>
      </c>
      <c r="AB572" s="949">
        <v>0.41799999999999998</v>
      </c>
      <c r="AC572" s="949">
        <v>0.38600000000000001</v>
      </c>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c r="CU572" s="58"/>
      <c r="CV572" s="58"/>
      <c r="CW572" s="58"/>
      <c r="CX572" s="58"/>
      <c r="CY572" s="58"/>
      <c r="CZ572" s="58"/>
      <c r="DA572" s="58"/>
      <c r="DB572" s="58"/>
      <c r="DC572" s="58"/>
      <c r="DD572" s="58"/>
      <c r="DE572" s="58"/>
      <c r="DF572" s="58"/>
      <c r="DG572" s="58"/>
      <c r="DH572" s="58"/>
      <c r="DI572" s="58"/>
      <c r="DJ572" s="58"/>
      <c r="DK572" s="58"/>
      <c r="DL572" s="58"/>
      <c r="DM572" s="58"/>
      <c r="DN572" s="58"/>
      <c r="DO572" s="58"/>
      <c r="DP572" s="58"/>
      <c r="DQ572" s="58"/>
      <c r="DR572" s="58"/>
      <c r="DS572" s="58"/>
      <c r="DT572" s="58"/>
      <c r="DU572" s="58"/>
      <c r="DV572" s="58"/>
      <c r="DW572" s="58"/>
      <c r="DX572" s="58"/>
      <c r="DY572" s="58"/>
      <c r="DZ572" s="58"/>
      <c r="EA572" s="58"/>
      <c r="EB572" s="58"/>
      <c r="EC572" s="58"/>
      <c r="ED572" s="58"/>
      <c r="EE572" s="58"/>
      <c r="EF572" s="58"/>
      <c r="EG572" s="58"/>
      <c r="EH572" s="58"/>
      <c r="EI572" s="58"/>
      <c r="EJ572" s="58"/>
      <c r="EK572" s="58"/>
      <c r="EL572" s="58"/>
      <c r="EM572" s="58"/>
      <c r="EN572" s="58"/>
      <c r="EO572" s="58"/>
      <c r="EP572" s="58"/>
      <c r="EQ572" s="58"/>
      <c r="ER572" s="58"/>
      <c r="ES572" s="58"/>
      <c r="ET572" s="58"/>
      <c r="EU572" s="58"/>
      <c r="EV572" s="58"/>
      <c r="EW572" s="58"/>
      <c r="EX572" s="58"/>
      <c r="EY572" s="58"/>
      <c r="EZ572" s="58"/>
      <c r="FA572" s="58"/>
      <c r="FB572" s="58"/>
      <c r="FC572" s="58"/>
      <c r="FD572" s="58"/>
      <c r="FE572" s="58"/>
      <c r="FF572" s="58"/>
      <c r="FG572" s="58"/>
      <c r="FH572" s="58"/>
      <c r="FI572" s="58"/>
      <c r="FJ572" s="58"/>
      <c r="FK572" s="58"/>
      <c r="FL572" s="58"/>
      <c r="FM572" s="58"/>
      <c r="FN572" s="58"/>
      <c r="FO572" s="58"/>
      <c r="FP572" s="58"/>
      <c r="FQ572" s="58"/>
      <c r="FR572" s="58"/>
      <c r="FS572" s="58"/>
      <c r="FT572" s="58"/>
      <c r="FU572" s="58"/>
      <c r="FV572" s="58"/>
      <c r="FW572" s="58"/>
      <c r="FX572" s="58"/>
      <c r="FY572" s="58"/>
      <c r="FZ572" s="58"/>
      <c r="GA572" s="58"/>
      <c r="GB572" s="58"/>
      <c r="GC572" s="58"/>
      <c r="GD572" s="58"/>
      <c r="GE572" s="58"/>
      <c r="GF572" s="58"/>
      <c r="GG572" s="58"/>
      <c r="GH572" s="58"/>
      <c r="GI572" s="58"/>
      <c r="GJ572" s="58"/>
      <c r="GK572" s="58"/>
      <c r="GL572" s="58"/>
      <c r="GM572" s="58"/>
      <c r="GN572" s="58"/>
      <c r="GO572" s="58"/>
      <c r="GP572" s="58"/>
      <c r="GQ572" s="58"/>
      <c r="GR572" s="58"/>
      <c r="GS572" s="58"/>
      <c r="GT572" s="58"/>
      <c r="GU572" s="58"/>
      <c r="GV572" s="58"/>
      <c r="GW572" s="58"/>
      <c r="GX572" s="58"/>
      <c r="GY572" s="58"/>
      <c r="GZ572" s="58"/>
      <c r="HA572" s="58"/>
      <c r="HB572" s="58"/>
      <c r="HC572" s="58"/>
      <c r="HD572" s="58"/>
      <c r="HE572" s="58"/>
      <c r="HF572" s="58"/>
      <c r="HG572" s="58"/>
      <c r="HH572" s="58"/>
      <c r="HI572" s="58"/>
      <c r="HJ572" s="58"/>
      <c r="HK572" s="58"/>
      <c r="HL572" s="58"/>
      <c r="HM572" s="58"/>
      <c r="HN572" s="58"/>
      <c r="HO572" s="58"/>
      <c r="HP572" s="58"/>
      <c r="HQ572" s="58"/>
      <c r="HR572" s="58"/>
      <c r="HS572" s="58"/>
      <c r="HT572" s="58"/>
      <c r="HU572" s="58"/>
      <c r="HV572" s="58"/>
      <c r="HW572" s="58"/>
      <c r="HX572" s="58"/>
      <c r="HY572" s="58"/>
      <c r="HZ572" s="58"/>
      <c r="IA572" s="58"/>
      <c r="IB572" s="58"/>
      <c r="IC572" s="58"/>
      <c r="ID572" s="58"/>
      <c r="IE572" s="58"/>
      <c r="IF572" s="58"/>
      <c r="IG572" s="58"/>
      <c r="IH572" s="58"/>
      <c r="II572" s="58"/>
      <c r="IJ572" s="58"/>
      <c r="IK572" s="58"/>
      <c r="IL572" s="58"/>
      <c r="IM572" s="58"/>
      <c r="IN572" s="58"/>
      <c r="IO572" s="58"/>
      <c r="IP572" s="58"/>
      <c r="IQ572" s="58"/>
      <c r="IR572" s="58"/>
      <c r="IS572" s="58"/>
      <c r="IT572" s="58"/>
      <c r="IU572" s="58"/>
    </row>
    <row r="573" spans="1:255" s="840" customFormat="1">
      <c r="A573" s="78" t="s">
        <v>112</v>
      </c>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c r="CU573" s="58"/>
      <c r="CV573" s="58"/>
      <c r="CW573" s="58"/>
      <c r="CX573" s="58"/>
      <c r="CY573" s="58"/>
      <c r="CZ573" s="58"/>
      <c r="DA573" s="58"/>
      <c r="DB573" s="58"/>
      <c r="DC573" s="58"/>
      <c r="DD573" s="58"/>
      <c r="DE573" s="58"/>
      <c r="DF573" s="58"/>
      <c r="DG573" s="58"/>
      <c r="DH573" s="58"/>
      <c r="DI573" s="58"/>
      <c r="DJ573" s="58"/>
      <c r="DK573" s="58"/>
      <c r="DL573" s="58"/>
      <c r="DM573" s="58"/>
      <c r="DN573" s="58"/>
      <c r="DO573" s="58"/>
      <c r="DP573" s="58"/>
      <c r="DQ573" s="58"/>
      <c r="DR573" s="58"/>
      <c r="DS573" s="58"/>
      <c r="DT573" s="58"/>
      <c r="DU573" s="58"/>
      <c r="DV573" s="58"/>
      <c r="DW573" s="58"/>
      <c r="DX573" s="58"/>
      <c r="DY573" s="58"/>
      <c r="DZ573" s="58"/>
      <c r="EA573" s="58"/>
      <c r="EB573" s="58"/>
      <c r="EC573" s="58"/>
      <c r="ED573" s="58"/>
      <c r="EE573" s="58"/>
      <c r="EF573" s="58"/>
      <c r="EG573" s="58"/>
      <c r="EH573" s="58"/>
      <c r="EI573" s="58"/>
      <c r="EJ573" s="58"/>
      <c r="EK573" s="58"/>
      <c r="EL573" s="58"/>
      <c r="EM573" s="58"/>
      <c r="EN573" s="58"/>
      <c r="EO573" s="58"/>
      <c r="EP573" s="58"/>
      <c r="EQ573" s="58"/>
      <c r="ER573" s="58"/>
      <c r="ES573" s="58"/>
      <c r="ET573" s="58"/>
      <c r="EU573" s="58"/>
      <c r="EV573" s="58"/>
      <c r="EW573" s="58"/>
      <c r="EX573" s="58"/>
      <c r="EY573" s="58"/>
      <c r="EZ573" s="58"/>
      <c r="FA573" s="58"/>
      <c r="FB573" s="58"/>
      <c r="FC573" s="58"/>
      <c r="FD573" s="58"/>
      <c r="FE573" s="58"/>
      <c r="FF573" s="58"/>
      <c r="FG573" s="58"/>
      <c r="FH573" s="58"/>
      <c r="FI573" s="58"/>
      <c r="FJ573" s="58"/>
      <c r="FK573" s="58"/>
      <c r="FL573" s="58"/>
      <c r="FM573" s="58"/>
      <c r="FN573" s="58"/>
      <c r="FO573" s="58"/>
      <c r="FP573" s="58"/>
      <c r="FQ573" s="58"/>
      <c r="FR573" s="58"/>
      <c r="FS573" s="58"/>
      <c r="FT573" s="58"/>
      <c r="FU573" s="58"/>
      <c r="FV573" s="58"/>
      <c r="FW573" s="58"/>
      <c r="FX573" s="58"/>
      <c r="FY573" s="58"/>
      <c r="FZ573" s="58"/>
      <c r="GA573" s="58"/>
      <c r="GB573" s="58"/>
      <c r="GC573" s="58"/>
      <c r="GD573" s="58"/>
      <c r="GE573" s="58"/>
      <c r="GF573" s="58"/>
      <c r="GG573" s="58"/>
      <c r="GH573" s="58"/>
      <c r="GI573" s="58"/>
      <c r="GJ573" s="58"/>
      <c r="GK573" s="58"/>
      <c r="GL573" s="58"/>
      <c r="GM573" s="58"/>
      <c r="GN573" s="58"/>
      <c r="GO573" s="58"/>
      <c r="GP573" s="58"/>
      <c r="GQ573" s="58"/>
      <c r="GR573" s="58"/>
      <c r="GS573" s="58"/>
      <c r="GT573" s="58"/>
      <c r="GU573" s="58"/>
      <c r="GV573" s="58"/>
      <c r="GW573" s="58"/>
      <c r="GX573" s="58"/>
      <c r="GY573" s="58"/>
      <c r="GZ573" s="58"/>
      <c r="HA573" s="58"/>
      <c r="HB573" s="58"/>
      <c r="HC573" s="58"/>
      <c r="HD573" s="58"/>
      <c r="HE573" s="58"/>
      <c r="HF573" s="58"/>
      <c r="HG573" s="58"/>
      <c r="HH573" s="58"/>
      <c r="HI573" s="58"/>
      <c r="HJ573" s="58"/>
      <c r="HK573" s="58"/>
      <c r="HL573" s="58"/>
      <c r="HM573" s="58"/>
      <c r="HN573" s="58"/>
      <c r="HO573" s="58"/>
      <c r="HP573" s="58"/>
      <c r="HQ573" s="58"/>
      <c r="HR573" s="58"/>
      <c r="HS573" s="58"/>
      <c r="HT573" s="58"/>
      <c r="HU573" s="58"/>
      <c r="HV573" s="58"/>
      <c r="HW573" s="58"/>
      <c r="HX573" s="58"/>
      <c r="HY573" s="58"/>
      <c r="HZ573" s="58"/>
      <c r="IA573" s="58"/>
      <c r="IB573" s="58"/>
      <c r="IC573" s="58"/>
      <c r="ID573" s="58"/>
      <c r="IE573" s="58"/>
      <c r="IF573" s="58"/>
      <c r="IG573" s="58"/>
      <c r="IH573" s="58"/>
      <c r="II573" s="58"/>
      <c r="IJ573" s="58"/>
      <c r="IK573" s="58"/>
      <c r="IL573" s="58"/>
      <c r="IM573" s="58"/>
      <c r="IN573" s="58"/>
      <c r="IO573" s="58"/>
      <c r="IP573" s="58"/>
      <c r="IQ573" s="58"/>
      <c r="IR573" s="58"/>
      <c r="IS573" s="58"/>
      <c r="IT573" s="58"/>
      <c r="IU573" s="58"/>
    </row>
    <row r="574" spans="1:255" s="840" customFormat="1">
      <c r="A574" s="78" t="s">
        <v>551</v>
      </c>
      <c r="B574" s="58">
        <v>12.417999999999999</v>
      </c>
      <c r="C574" s="58">
        <v>13.169</v>
      </c>
      <c r="D574" s="58">
        <v>12.497999999999999</v>
      </c>
      <c r="E574" s="58">
        <v>13.397</v>
      </c>
      <c r="F574" s="58">
        <v>13.189</v>
      </c>
      <c r="G574" s="58">
        <v>13.555</v>
      </c>
      <c r="H574" s="58">
        <v>14.429</v>
      </c>
      <c r="I574" s="58">
        <v>15.672000000000001</v>
      </c>
      <c r="J574" s="58">
        <v>16.132999999999999</v>
      </c>
      <c r="K574" s="58">
        <v>16.652000000000001</v>
      </c>
      <c r="L574" s="58">
        <v>18.058</v>
      </c>
      <c r="M574" s="58">
        <v>19.459</v>
      </c>
      <c r="N574" s="58">
        <v>20.646000000000001</v>
      </c>
      <c r="O574" s="58">
        <v>20.954999999999998</v>
      </c>
      <c r="P574" s="58">
        <v>22.462</v>
      </c>
      <c r="Q574" s="58">
        <v>22.027999999999999</v>
      </c>
      <c r="R574" s="58">
        <v>21.277999999999999</v>
      </c>
      <c r="S574" s="58">
        <v>22.059000000000001</v>
      </c>
      <c r="T574" s="58">
        <v>22.611999999999998</v>
      </c>
      <c r="U574" s="58">
        <v>22.98</v>
      </c>
      <c r="V574" s="58">
        <v>23.126999999999999</v>
      </c>
      <c r="W574" s="58">
        <v>23.471</v>
      </c>
      <c r="X574" s="58">
        <v>23.856000000000002</v>
      </c>
      <c r="Y574" s="58">
        <v>24.001999999999999</v>
      </c>
      <c r="Z574" s="58">
        <v>24.666</v>
      </c>
      <c r="AA574" s="949">
        <v>25.837</v>
      </c>
      <c r="AB574" s="949">
        <v>25.24</v>
      </c>
      <c r="AC574" s="949">
        <v>26.78</v>
      </c>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c r="CU574" s="58"/>
      <c r="CV574" s="58"/>
      <c r="CW574" s="58"/>
      <c r="CX574" s="58"/>
      <c r="CY574" s="58"/>
      <c r="CZ574" s="58"/>
      <c r="DA574" s="58"/>
      <c r="DB574" s="58"/>
      <c r="DC574" s="58"/>
      <c r="DD574" s="58"/>
      <c r="DE574" s="58"/>
      <c r="DF574" s="58"/>
      <c r="DG574" s="58"/>
      <c r="DH574" s="58"/>
      <c r="DI574" s="58"/>
      <c r="DJ574" s="58"/>
      <c r="DK574" s="58"/>
      <c r="DL574" s="58"/>
      <c r="DM574" s="58"/>
      <c r="DN574" s="58"/>
      <c r="DO574" s="58"/>
      <c r="DP574" s="58"/>
      <c r="DQ574" s="58"/>
      <c r="DR574" s="58"/>
      <c r="DS574" s="58"/>
      <c r="DT574" s="58"/>
      <c r="DU574" s="58"/>
      <c r="DV574" s="58"/>
      <c r="DW574" s="58"/>
      <c r="DX574" s="58"/>
      <c r="DY574" s="58"/>
      <c r="DZ574" s="58"/>
      <c r="EA574" s="58"/>
      <c r="EB574" s="58"/>
      <c r="EC574" s="58"/>
      <c r="ED574" s="58"/>
      <c r="EE574" s="58"/>
      <c r="EF574" s="58"/>
      <c r="EG574" s="58"/>
      <c r="EH574" s="58"/>
      <c r="EI574" s="58"/>
      <c r="EJ574" s="58"/>
      <c r="EK574" s="58"/>
      <c r="EL574" s="58"/>
      <c r="EM574" s="58"/>
      <c r="EN574" s="58"/>
      <c r="EO574" s="58"/>
      <c r="EP574" s="58"/>
      <c r="EQ574" s="58"/>
      <c r="ER574" s="58"/>
      <c r="ES574" s="58"/>
      <c r="ET574" s="58"/>
      <c r="EU574" s="58"/>
      <c r="EV574" s="58"/>
      <c r="EW574" s="58"/>
      <c r="EX574" s="58"/>
      <c r="EY574" s="58"/>
      <c r="EZ574" s="58"/>
      <c r="FA574" s="58"/>
      <c r="FB574" s="58"/>
      <c r="FC574" s="58"/>
      <c r="FD574" s="58"/>
      <c r="FE574" s="58"/>
      <c r="FF574" s="58"/>
      <c r="FG574" s="58"/>
      <c r="FH574" s="58"/>
      <c r="FI574" s="58"/>
      <c r="FJ574" s="58"/>
      <c r="FK574" s="58"/>
      <c r="FL574" s="58"/>
      <c r="FM574" s="58"/>
      <c r="FN574" s="58"/>
      <c r="FO574" s="58"/>
      <c r="FP574" s="58"/>
      <c r="FQ574" s="58"/>
      <c r="FR574" s="58"/>
      <c r="FS574" s="58"/>
      <c r="FT574" s="58"/>
      <c r="FU574" s="58"/>
      <c r="FV574" s="58"/>
      <c r="FW574" s="58"/>
      <c r="FX574" s="58"/>
      <c r="FY574" s="58"/>
      <c r="FZ574" s="58"/>
      <c r="GA574" s="58"/>
      <c r="GB574" s="58"/>
      <c r="GC574" s="58"/>
      <c r="GD574" s="58"/>
      <c r="GE574" s="58"/>
      <c r="GF574" s="58"/>
      <c r="GG574" s="58"/>
      <c r="GH574" s="58"/>
      <c r="GI574" s="58"/>
      <c r="GJ574" s="58"/>
      <c r="GK574" s="58"/>
      <c r="GL574" s="58"/>
      <c r="GM574" s="58"/>
      <c r="GN574" s="58"/>
      <c r="GO574" s="58"/>
      <c r="GP574" s="58"/>
      <c r="GQ574" s="58"/>
      <c r="GR574" s="58"/>
      <c r="GS574" s="58"/>
      <c r="GT574" s="58"/>
      <c r="GU574" s="58"/>
      <c r="GV574" s="58"/>
      <c r="GW574" s="58"/>
      <c r="GX574" s="58"/>
      <c r="GY574" s="58"/>
      <c r="GZ574" s="58"/>
      <c r="HA574" s="58"/>
      <c r="HB574" s="58"/>
      <c r="HC574" s="58"/>
      <c r="HD574" s="58"/>
      <c r="HE574" s="58"/>
      <c r="HF574" s="58"/>
      <c r="HG574" s="58"/>
      <c r="HH574" s="58"/>
      <c r="HI574" s="58"/>
      <c r="HJ574" s="58"/>
      <c r="HK574" s="58"/>
      <c r="HL574" s="58"/>
      <c r="HM574" s="58"/>
      <c r="HN574" s="58"/>
      <c r="HO574" s="58"/>
      <c r="HP574" s="58"/>
      <c r="HQ574" s="58"/>
      <c r="HR574" s="58"/>
      <c r="HS574" s="58"/>
      <c r="HT574" s="58"/>
      <c r="HU574" s="58"/>
      <c r="HV574" s="58"/>
      <c r="HW574" s="58"/>
      <c r="HX574" s="58"/>
      <c r="HY574" s="58"/>
      <c r="HZ574" s="58"/>
      <c r="IA574" s="58"/>
      <c r="IB574" s="58"/>
      <c r="IC574" s="58"/>
      <c r="ID574" s="58"/>
      <c r="IE574" s="58"/>
      <c r="IF574" s="58"/>
      <c r="IG574" s="58"/>
      <c r="IH574" s="58"/>
      <c r="II574" s="58"/>
      <c r="IJ574" s="58"/>
      <c r="IK574" s="58"/>
      <c r="IL574" s="58"/>
      <c r="IM574" s="58"/>
      <c r="IN574" s="58"/>
      <c r="IO574" s="58"/>
      <c r="IP574" s="58"/>
      <c r="IQ574" s="58"/>
      <c r="IR574" s="58"/>
      <c r="IS574" s="58"/>
      <c r="IT574" s="58"/>
      <c r="IU574" s="58"/>
    </row>
    <row r="575" spans="1:255" s="840" customFormat="1">
      <c r="A575" s="78" t="s">
        <v>469</v>
      </c>
      <c r="B575" s="58">
        <v>0.7</v>
      </c>
      <c r="C575" s="58">
        <v>0.74299999999999999</v>
      </c>
      <c r="D575" s="58">
        <v>0.70099999999999996</v>
      </c>
      <c r="E575" s="58">
        <v>0.77400000000000002</v>
      </c>
      <c r="F575" s="58">
        <v>0.76300000000000001</v>
      </c>
      <c r="G575" s="58">
        <v>1.38</v>
      </c>
      <c r="H575" s="58">
        <v>1.5049999999999999</v>
      </c>
      <c r="I575" s="58">
        <v>1.4730000000000001</v>
      </c>
      <c r="J575" s="58">
        <v>1.4550000000000001</v>
      </c>
      <c r="K575" s="58">
        <v>1.4970000000000001</v>
      </c>
      <c r="L575" s="58">
        <v>1.627</v>
      </c>
      <c r="M575" s="58">
        <v>1.7569999999999999</v>
      </c>
      <c r="N575" s="58">
        <v>1.903</v>
      </c>
      <c r="O575" s="58">
        <v>1.853</v>
      </c>
      <c r="P575" s="58">
        <v>1.7210000000000001</v>
      </c>
      <c r="Q575" s="58">
        <v>1.6240000000000001</v>
      </c>
      <c r="R575" s="58">
        <v>1.593</v>
      </c>
      <c r="S575" s="58">
        <v>3.125</v>
      </c>
      <c r="T575" s="58">
        <v>3.1589999999999998</v>
      </c>
      <c r="U575" s="58">
        <v>3.3769999999999998</v>
      </c>
      <c r="V575" s="58">
        <v>3.3940000000000001</v>
      </c>
      <c r="W575" s="58">
        <v>3.411</v>
      </c>
      <c r="X575" s="58">
        <v>3.26</v>
      </c>
      <c r="Y575" s="58">
        <v>3.262</v>
      </c>
      <c r="Z575" s="58">
        <v>3.3620000000000001</v>
      </c>
      <c r="AA575" s="949">
        <v>3.25</v>
      </c>
      <c r="AB575" s="949">
        <v>3.1739999999999999</v>
      </c>
      <c r="AC575" s="949">
        <v>3.198</v>
      </c>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c r="CU575" s="58"/>
      <c r="CV575" s="58"/>
      <c r="CW575" s="58"/>
      <c r="CX575" s="58"/>
      <c r="CY575" s="58"/>
      <c r="CZ575" s="58"/>
      <c r="DA575" s="58"/>
      <c r="DB575" s="58"/>
      <c r="DC575" s="58"/>
      <c r="DD575" s="58"/>
      <c r="DE575" s="58"/>
      <c r="DF575" s="58"/>
      <c r="DG575" s="58"/>
      <c r="DH575" s="58"/>
      <c r="DI575" s="58"/>
      <c r="DJ575" s="58"/>
      <c r="DK575" s="58"/>
      <c r="DL575" s="58"/>
      <c r="DM575" s="58"/>
      <c r="DN575" s="58"/>
      <c r="DO575" s="58"/>
      <c r="DP575" s="58"/>
      <c r="DQ575" s="58"/>
      <c r="DR575" s="58"/>
      <c r="DS575" s="58"/>
      <c r="DT575" s="58"/>
      <c r="DU575" s="58"/>
      <c r="DV575" s="58"/>
      <c r="DW575" s="58"/>
      <c r="DX575" s="58"/>
      <c r="DY575" s="58"/>
      <c r="DZ575" s="58"/>
      <c r="EA575" s="58"/>
      <c r="EB575" s="58"/>
      <c r="EC575" s="58"/>
      <c r="ED575" s="58"/>
      <c r="EE575" s="58"/>
      <c r="EF575" s="58"/>
      <c r="EG575" s="58"/>
      <c r="EH575" s="58"/>
      <c r="EI575" s="58"/>
      <c r="EJ575" s="58"/>
      <c r="EK575" s="58"/>
      <c r="EL575" s="58"/>
      <c r="EM575" s="58"/>
      <c r="EN575" s="58"/>
      <c r="EO575" s="58"/>
      <c r="EP575" s="58"/>
      <c r="EQ575" s="58"/>
      <c r="ER575" s="58"/>
      <c r="ES575" s="58"/>
      <c r="ET575" s="58"/>
      <c r="EU575" s="58"/>
      <c r="EV575" s="58"/>
      <c r="EW575" s="58"/>
      <c r="EX575" s="58"/>
      <c r="EY575" s="58"/>
      <c r="EZ575" s="58"/>
      <c r="FA575" s="58"/>
      <c r="FB575" s="58"/>
      <c r="FC575" s="58"/>
      <c r="FD575" s="58"/>
      <c r="FE575" s="58"/>
      <c r="FF575" s="58"/>
      <c r="FG575" s="58"/>
      <c r="FH575" s="58"/>
      <c r="FI575" s="58"/>
      <c r="FJ575" s="58"/>
      <c r="FK575" s="58"/>
      <c r="FL575" s="58"/>
      <c r="FM575" s="58"/>
      <c r="FN575" s="58"/>
      <c r="FO575" s="58"/>
      <c r="FP575" s="58"/>
      <c r="FQ575" s="58"/>
      <c r="FR575" s="58"/>
      <c r="FS575" s="58"/>
      <c r="FT575" s="58"/>
      <c r="FU575" s="58"/>
      <c r="FV575" s="58"/>
      <c r="FW575" s="58"/>
      <c r="FX575" s="58"/>
      <c r="FY575" s="58"/>
      <c r="FZ575" s="58"/>
      <c r="GA575" s="58"/>
      <c r="GB575" s="58"/>
      <c r="GC575" s="58"/>
      <c r="GD575" s="58"/>
      <c r="GE575" s="58"/>
      <c r="GF575" s="58"/>
      <c r="GG575" s="58"/>
      <c r="GH575" s="58"/>
      <c r="GI575" s="58"/>
      <c r="GJ575" s="58"/>
      <c r="GK575" s="58"/>
      <c r="GL575" s="58"/>
      <c r="GM575" s="58"/>
      <c r="GN575" s="58"/>
      <c r="GO575" s="58"/>
      <c r="GP575" s="58"/>
      <c r="GQ575" s="58"/>
      <c r="GR575" s="58"/>
      <c r="GS575" s="58"/>
      <c r="GT575" s="58"/>
      <c r="GU575" s="58"/>
      <c r="GV575" s="58"/>
      <c r="GW575" s="58"/>
      <c r="GX575" s="58"/>
      <c r="GY575" s="58"/>
      <c r="GZ575" s="58"/>
      <c r="HA575" s="58"/>
      <c r="HB575" s="58"/>
      <c r="HC575" s="58"/>
      <c r="HD575" s="58"/>
      <c r="HE575" s="58"/>
      <c r="HF575" s="58"/>
      <c r="HG575" s="58"/>
      <c r="HH575" s="58"/>
      <c r="HI575" s="58"/>
      <c r="HJ575" s="58"/>
      <c r="HK575" s="58"/>
      <c r="HL575" s="58"/>
      <c r="HM575" s="58"/>
      <c r="HN575" s="58"/>
      <c r="HO575" s="58"/>
      <c r="HP575" s="58"/>
      <c r="HQ575" s="58"/>
      <c r="HR575" s="58"/>
      <c r="HS575" s="58"/>
      <c r="HT575" s="58"/>
      <c r="HU575" s="58"/>
      <c r="HV575" s="58"/>
      <c r="HW575" s="58"/>
      <c r="HX575" s="58"/>
      <c r="HY575" s="58"/>
      <c r="HZ575" s="58"/>
      <c r="IA575" s="58"/>
      <c r="IB575" s="58"/>
      <c r="IC575" s="58"/>
      <c r="ID575" s="58"/>
      <c r="IE575" s="58"/>
      <c r="IF575" s="58"/>
      <c r="IG575" s="58"/>
      <c r="IH575" s="58"/>
      <c r="II575" s="58"/>
      <c r="IJ575" s="58"/>
      <c r="IK575" s="58"/>
      <c r="IL575" s="58"/>
      <c r="IM575" s="58"/>
      <c r="IN575" s="58"/>
      <c r="IO575" s="58"/>
      <c r="IP575" s="58"/>
      <c r="IQ575" s="58"/>
      <c r="IR575" s="58"/>
      <c r="IS575" s="58"/>
      <c r="IT575" s="58"/>
      <c r="IU575" s="58"/>
    </row>
    <row r="576" spans="1:255" s="840" customFormat="1">
      <c r="A576" s="78" t="s">
        <v>470</v>
      </c>
      <c r="B576" s="58">
        <v>2.1000000000000001E-2</v>
      </c>
      <c r="C576" s="58">
        <v>2.1999999999999999E-2</v>
      </c>
      <c r="D576" s="58">
        <v>2.1000000000000001E-2</v>
      </c>
      <c r="E576" s="58">
        <v>2.3E-2</v>
      </c>
      <c r="F576" s="58">
        <v>2.3E-2</v>
      </c>
      <c r="G576" s="58">
        <v>4.1000000000000002E-2</v>
      </c>
      <c r="H576" s="58">
        <v>4.4999999999999998E-2</v>
      </c>
      <c r="I576" s="58">
        <v>4.3999999999999997E-2</v>
      </c>
      <c r="J576" s="58">
        <v>4.3999999999999997E-2</v>
      </c>
      <c r="K576" s="58">
        <v>4.4999999999999998E-2</v>
      </c>
      <c r="L576" s="58">
        <v>4.9000000000000002E-2</v>
      </c>
      <c r="M576" s="58">
        <v>5.2999999999999999E-2</v>
      </c>
      <c r="N576" s="58">
        <v>5.7000000000000002E-2</v>
      </c>
      <c r="O576" s="58">
        <v>5.6000000000000001E-2</v>
      </c>
      <c r="P576" s="58">
        <v>5.1999999999999998E-2</v>
      </c>
      <c r="Q576" s="58">
        <v>4.3999999999999997E-2</v>
      </c>
      <c r="R576" s="58">
        <v>3.9E-2</v>
      </c>
      <c r="S576" s="58">
        <v>2.7E-2</v>
      </c>
      <c r="T576" s="58">
        <v>0.21199999999999999</v>
      </c>
      <c r="U576" s="58">
        <v>0.32200000000000001</v>
      </c>
      <c r="V576" s="58">
        <v>0.26700000000000002</v>
      </c>
      <c r="W576" s="58">
        <v>0.19</v>
      </c>
      <c r="X576" s="58">
        <v>0.45500000000000002</v>
      </c>
      <c r="Y576" s="58">
        <v>0.98399999999999999</v>
      </c>
      <c r="Z576" s="58">
        <v>1.871</v>
      </c>
      <c r="AA576" s="949">
        <v>1.1870000000000001</v>
      </c>
      <c r="AB576" s="949">
        <v>0.224</v>
      </c>
      <c r="AC576" s="949">
        <v>0.41399999999999998</v>
      </c>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c r="CU576" s="58"/>
      <c r="CV576" s="58"/>
      <c r="CW576" s="58"/>
      <c r="CX576" s="58"/>
      <c r="CY576" s="58"/>
      <c r="CZ576" s="58"/>
      <c r="DA576" s="58"/>
      <c r="DB576" s="58"/>
      <c r="DC576" s="58"/>
      <c r="DD576" s="58"/>
      <c r="DE576" s="58"/>
      <c r="DF576" s="58"/>
      <c r="DG576" s="58"/>
      <c r="DH576" s="58"/>
      <c r="DI576" s="58"/>
      <c r="DJ576" s="58"/>
      <c r="DK576" s="58"/>
      <c r="DL576" s="58"/>
      <c r="DM576" s="58"/>
      <c r="DN576" s="58"/>
      <c r="DO576" s="58"/>
      <c r="DP576" s="58"/>
      <c r="DQ576" s="58"/>
      <c r="DR576" s="58"/>
      <c r="DS576" s="58"/>
      <c r="DT576" s="58"/>
      <c r="DU576" s="58"/>
      <c r="DV576" s="58"/>
      <c r="DW576" s="58"/>
      <c r="DX576" s="58"/>
      <c r="DY576" s="58"/>
      <c r="DZ576" s="58"/>
      <c r="EA576" s="58"/>
      <c r="EB576" s="58"/>
      <c r="EC576" s="58"/>
      <c r="ED576" s="58"/>
      <c r="EE576" s="58"/>
      <c r="EF576" s="58"/>
      <c r="EG576" s="58"/>
      <c r="EH576" s="58"/>
      <c r="EI576" s="58"/>
      <c r="EJ576" s="58"/>
      <c r="EK576" s="58"/>
      <c r="EL576" s="58"/>
      <c r="EM576" s="58"/>
      <c r="EN576" s="58"/>
      <c r="EO576" s="58"/>
      <c r="EP576" s="58"/>
      <c r="EQ576" s="58"/>
      <c r="ER576" s="58"/>
      <c r="ES576" s="58"/>
      <c r="ET576" s="58"/>
      <c r="EU576" s="58"/>
      <c r="EV576" s="58"/>
      <c r="EW576" s="58"/>
      <c r="EX576" s="58"/>
      <c r="EY576" s="58"/>
      <c r="EZ576" s="58"/>
      <c r="FA576" s="58"/>
      <c r="FB576" s="58"/>
      <c r="FC576" s="58"/>
      <c r="FD576" s="58"/>
      <c r="FE576" s="58"/>
      <c r="FF576" s="58"/>
      <c r="FG576" s="58"/>
      <c r="FH576" s="58"/>
      <c r="FI576" s="58"/>
      <c r="FJ576" s="58"/>
      <c r="FK576" s="58"/>
      <c r="FL576" s="58"/>
      <c r="FM576" s="58"/>
      <c r="FN576" s="58"/>
      <c r="FO576" s="58"/>
      <c r="FP576" s="58"/>
      <c r="FQ576" s="58"/>
      <c r="FR576" s="58"/>
      <c r="FS576" s="58"/>
      <c r="FT576" s="58"/>
      <c r="FU576" s="58"/>
      <c r="FV576" s="58"/>
      <c r="FW576" s="58"/>
      <c r="FX576" s="58"/>
      <c r="FY576" s="58"/>
      <c r="FZ576" s="58"/>
      <c r="GA576" s="58"/>
      <c r="GB576" s="58"/>
      <c r="GC576" s="58"/>
      <c r="GD576" s="58"/>
      <c r="GE576" s="58"/>
      <c r="GF576" s="58"/>
      <c r="GG576" s="58"/>
      <c r="GH576" s="58"/>
      <c r="GI576" s="58"/>
      <c r="GJ576" s="58"/>
      <c r="GK576" s="58"/>
      <c r="GL576" s="58"/>
      <c r="GM576" s="58"/>
      <c r="GN576" s="58"/>
      <c r="GO576" s="58"/>
      <c r="GP576" s="58"/>
      <c r="GQ576" s="58"/>
      <c r="GR576" s="58"/>
      <c r="GS576" s="58"/>
      <c r="GT576" s="58"/>
      <c r="GU576" s="58"/>
      <c r="GV576" s="58"/>
      <c r="GW576" s="58"/>
      <c r="GX576" s="58"/>
      <c r="GY576" s="58"/>
      <c r="GZ576" s="58"/>
      <c r="HA576" s="58"/>
      <c r="HB576" s="58"/>
      <c r="HC576" s="58"/>
      <c r="HD576" s="58"/>
      <c r="HE576" s="58"/>
      <c r="HF576" s="58"/>
      <c r="HG576" s="58"/>
      <c r="HH576" s="58"/>
      <c r="HI576" s="58"/>
      <c r="HJ576" s="58"/>
      <c r="HK576" s="58"/>
      <c r="HL576" s="58"/>
      <c r="HM576" s="58"/>
      <c r="HN576" s="58"/>
      <c r="HO576" s="58"/>
      <c r="HP576" s="58"/>
      <c r="HQ576" s="58"/>
      <c r="HR576" s="58"/>
      <c r="HS576" s="58"/>
      <c r="HT576" s="58"/>
      <c r="HU576" s="58"/>
      <c r="HV576" s="58"/>
      <c r="HW576" s="58"/>
      <c r="HX576" s="58"/>
      <c r="HY576" s="58"/>
      <c r="HZ576" s="58"/>
      <c r="IA576" s="58"/>
      <c r="IB576" s="58"/>
      <c r="IC576" s="58"/>
      <c r="ID576" s="58"/>
      <c r="IE576" s="58"/>
      <c r="IF576" s="58"/>
      <c r="IG576" s="58"/>
      <c r="IH576" s="58"/>
      <c r="II576" s="58"/>
      <c r="IJ576" s="58"/>
      <c r="IK576" s="58"/>
      <c r="IL576" s="58"/>
      <c r="IM576" s="58"/>
      <c r="IN576" s="58"/>
      <c r="IO576" s="58"/>
      <c r="IP576" s="58"/>
      <c r="IQ576" s="58"/>
      <c r="IR576" s="58"/>
      <c r="IS576" s="58"/>
      <c r="IT576" s="58"/>
      <c r="IU576" s="58"/>
    </row>
    <row r="577" spans="1:255" s="840" customFormat="1">
      <c r="A577" s="78" t="s">
        <v>471</v>
      </c>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949"/>
      <c r="AB577" s="949"/>
      <c r="AC577" s="949"/>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c r="CU577" s="58"/>
      <c r="CV577" s="58"/>
      <c r="CW577" s="58"/>
      <c r="CX577" s="58"/>
      <c r="CY577" s="58"/>
      <c r="CZ577" s="58"/>
      <c r="DA577" s="58"/>
      <c r="DB577" s="58"/>
      <c r="DC577" s="58"/>
      <c r="DD577" s="58"/>
      <c r="DE577" s="58"/>
      <c r="DF577" s="58"/>
      <c r="DG577" s="58"/>
      <c r="DH577" s="58"/>
      <c r="DI577" s="58"/>
      <c r="DJ577" s="58"/>
      <c r="DK577" s="58"/>
      <c r="DL577" s="58"/>
      <c r="DM577" s="58"/>
      <c r="DN577" s="58"/>
      <c r="DO577" s="58"/>
      <c r="DP577" s="58"/>
      <c r="DQ577" s="58"/>
      <c r="DR577" s="58"/>
      <c r="DS577" s="58"/>
      <c r="DT577" s="58"/>
      <c r="DU577" s="58"/>
      <c r="DV577" s="58"/>
      <c r="DW577" s="58"/>
      <c r="DX577" s="58"/>
      <c r="DY577" s="58"/>
      <c r="DZ577" s="58"/>
      <c r="EA577" s="58"/>
      <c r="EB577" s="58"/>
      <c r="EC577" s="58"/>
      <c r="ED577" s="58"/>
      <c r="EE577" s="58"/>
      <c r="EF577" s="58"/>
      <c r="EG577" s="58"/>
      <c r="EH577" s="58"/>
      <c r="EI577" s="58"/>
      <c r="EJ577" s="58"/>
      <c r="EK577" s="58"/>
      <c r="EL577" s="58"/>
      <c r="EM577" s="58"/>
      <c r="EN577" s="58"/>
      <c r="EO577" s="58"/>
      <c r="EP577" s="58"/>
      <c r="EQ577" s="58"/>
      <c r="ER577" s="58"/>
      <c r="ES577" s="58"/>
      <c r="ET577" s="58"/>
      <c r="EU577" s="58"/>
      <c r="EV577" s="58"/>
      <c r="EW577" s="58"/>
      <c r="EX577" s="58"/>
      <c r="EY577" s="58"/>
      <c r="EZ577" s="58"/>
      <c r="FA577" s="58"/>
      <c r="FB577" s="58"/>
      <c r="FC577" s="58"/>
      <c r="FD577" s="58"/>
      <c r="FE577" s="58"/>
      <c r="FF577" s="58"/>
      <c r="FG577" s="58"/>
      <c r="FH577" s="58"/>
      <c r="FI577" s="58"/>
      <c r="FJ577" s="58"/>
      <c r="FK577" s="58"/>
      <c r="FL577" s="58"/>
      <c r="FM577" s="58"/>
      <c r="FN577" s="58"/>
      <c r="FO577" s="58"/>
      <c r="FP577" s="58"/>
      <c r="FQ577" s="58"/>
      <c r="FR577" s="58"/>
      <c r="FS577" s="58"/>
      <c r="FT577" s="58"/>
      <c r="FU577" s="58"/>
      <c r="FV577" s="58"/>
      <c r="FW577" s="58"/>
      <c r="FX577" s="58"/>
      <c r="FY577" s="58"/>
      <c r="FZ577" s="58"/>
      <c r="GA577" s="58"/>
      <c r="GB577" s="58"/>
      <c r="GC577" s="58"/>
      <c r="GD577" s="58"/>
      <c r="GE577" s="58"/>
      <c r="GF577" s="58"/>
      <c r="GG577" s="58"/>
      <c r="GH577" s="58"/>
      <c r="GI577" s="58"/>
      <c r="GJ577" s="58"/>
      <c r="GK577" s="58"/>
      <c r="GL577" s="58"/>
      <c r="GM577" s="58"/>
      <c r="GN577" s="58"/>
      <c r="GO577" s="58"/>
      <c r="GP577" s="58"/>
      <c r="GQ577" s="58"/>
      <c r="GR577" s="58"/>
      <c r="GS577" s="58"/>
      <c r="GT577" s="58"/>
      <c r="GU577" s="58"/>
      <c r="GV577" s="58"/>
      <c r="GW577" s="58"/>
      <c r="GX577" s="58"/>
      <c r="GY577" s="58"/>
      <c r="GZ577" s="58"/>
      <c r="HA577" s="58"/>
      <c r="HB577" s="58"/>
      <c r="HC577" s="58"/>
      <c r="HD577" s="58"/>
      <c r="HE577" s="58"/>
      <c r="HF577" s="58"/>
      <c r="HG577" s="58"/>
      <c r="HH577" s="58"/>
      <c r="HI577" s="58"/>
      <c r="HJ577" s="58"/>
      <c r="HK577" s="58"/>
      <c r="HL577" s="58"/>
      <c r="HM577" s="58"/>
      <c r="HN577" s="58"/>
      <c r="HO577" s="58"/>
      <c r="HP577" s="58"/>
      <c r="HQ577" s="58"/>
      <c r="HR577" s="58"/>
      <c r="HS577" s="58"/>
      <c r="HT577" s="58"/>
      <c r="HU577" s="58"/>
      <c r="HV577" s="58"/>
      <c r="HW577" s="58"/>
      <c r="HX577" s="58"/>
      <c r="HY577" s="58"/>
      <c r="HZ577" s="58"/>
      <c r="IA577" s="58"/>
      <c r="IB577" s="58"/>
      <c r="IC577" s="58"/>
      <c r="ID577" s="58"/>
      <c r="IE577" s="58"/>
      <c r="IF577" s="58"/>
      <c r="IG577" s="58"/>
      <c r="IH577" s="58"/>
      <c r="II577" s="58"/>
      <c r="IJ577" s="58"/>
      <c r="IK577" s="58"/>
      <c r="IL577" s="58"/>
      <c r="IM577" s="58"/>
      <c r="IN577" s="58"/>
      <c r="IO577" s="58"/>
      <c r="IP577" s="58"/>
      <c r="IQ577" s="58"/>
      <c r="IR577" s="58"/>
      <c r="IS577" s="58"/>
      <c r="IT577" s="58"/>
      <c r="IU577" s="58"/>
    </row>
    <row r="578" spans="1:255" s="840" customFormat="1">
      <c r="A578" s="78" t="s">
        <v>472</v>
      </c>
      <c r="B578" s="58">
        <v>0.67600000000000005</v>
      </c>
      <c r="C578" s="58">
        <v>0.71799999999999997</v>
      </c>
      <c r="D578" s="58">
        <v>0.67700000000000005</v>
      </c>
      <c r="E578" s="58">
        <v>0.748</v>
      </c>
      <c r="F578" s="58">
        <v>0.73699999999999999</v>
      </c>
      <c r="G578" s="58">
        <v>1.333</v>
      </c>
      <c r="H578" s="58">
        <v>1.454</v>
      </c>
      <c r="I578" s="58">
        <v>1.423</v>
      </c>
      <c r="J578" s="58">
        <v>1.405</v>
      </c>
      <c r="K578" s="58">
        <v>1.446</v>
      </c>
      <c r="L578" s="58">
        <v>1.571</v>
      </c>
      <c r="M578" s="58">
        <v>1.6970000000000001</v>
      </c>
      <c r="N578" s="58">
        <v>1.8380000000000001</v>
      </c>
      <c r="O578" s="58">
        <v>1.79</v>
      </c>
      <c r="P578" s="58">
        <v>1.6619999999999999</v>
      </c>
      <c r="Q578" s="58">
        <v>1.575</v>
      </c>
      <c r="R578" s="58">
        <v>1.5489999999999999</v>
      </c>
      <c r="S578" s="58">
        <v>3.0960000000000001</v>
      </c>
      <c r="T578" s="58">
        <v>2.9319999999999999</v>
      </c>
      <c r="U578" s="58">
        <v>3.0470000000000002</v>
      </c>
      <c r="V578" s="58">
        <v>3.125</v>
      </c>
      <c r="W578" s="58">
        <v>3.218</v>
      </c>
      <c r="X578" s="58">
        <v>2.8029999999999999</v>
      </c>
      <c r="Y578" s="58">
        <v>2.2770000000000001</v>
      </c>
      <c r="Z578" s="58">
        <v>1.4890000000000001</v>
      </c>
      <c r="AA578" s="949">
        <v>2.0609999999999999</v>
      </c>
      <c r="AB578" s="949">
        <v>2.948</v>
      </c>
      <c r="AC578" s="949">
        <v>2.782</v>
      </c>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c r="CU578" s="58"/>
      <c r="CV578" s="58"/>
      <c r="CW578" s="58"/>
      <c r="CX578" s="58"/>
      <c r="CY578" s="58"/>
      <c r="CZ578" s="58"/>
      <c r="DA578" s="58"/>
      <c r="DB578" s="58"/>
      <c r="DC578" s="58"/>
      <c r="DD578" s="58"/>
      <c r="DE578" s="58"/>
      <c r="DF578" s="58"/>
      <c r="DG578" s="58"/>
      <c r="DH578" s="58"/>
      <c r="DI578" s="58"/>
      <c r="DJ578" s="58"/>
      <c r="DK578" s="58"/>
      <c r="DL578" s="58"/>
      <c r="DM578" s="58"/>
      <c r="DN578" s="58"/>
      <c r="DO578" s="58"/>
      <c r="DP578" s="58"/>
      <c r="DQ578" s="58"/>
      <c r="DR578" s="58"/>
      <c r="DS578" s="58"/>
      <c r="DT578" s="58"/>
      <c r="DU578" s="58"/>
      <c r="DV578" s="58"/>
      <c r="DW578" s="58"/>
      <c r="DX578" s="58"/>
      <c r="DY578" s="58"/>
      <c r="DZ578" s="58"/>
      <c r="EA578" s="58"/>
      <c r="EB578" s="58"/>
      <c r="EC578" s="58"/>
      <c r="ED578" s="58"/>
      <c r="EE578" s="58"/>
      <c r="EF578" s="58"/>
      <c r="EG578" s="58"/>
      <c r="EH578" s="58"/>
      <c r="EI578" s="58"/>
      <c r="EJ578" s="58"/>
      <c r="EK578" s="58"/>
      <c r="EL578" s="58"/>
      <c r="EM578" s="58"/>
      <c r="EN578" s="58"/>
      <c r="EO578" s="58"/>
      <c r="EP578" s="58"/>
      <c r="EQ578" s="58"/>
      <c r="ER578" s="58"/>
      <c r="ES578" s="58"/>
      <c r="ET578" s="58"/>
      <c r="EU578" s="58"/>
      <c r="EV578" s="58"/>
      <c r="EW578" s="58"/>
      <c r="EX578" s="58"/>
      <c r="EY578" s="58"/>
      <c r="EZ578" s="58"/>
      <c r="FA578" s="58"/>
      <c r="FB578" s="58"/>
      <c r="FC578" s="58"/>
      <c r="FD578" s="58"/>
      <c r="FE578" s="58"/>
      <c r="FF578" s="58"/>
      <c r="FG578" s="58"/>
      <c r="FH578" s="58"/>
      <c r="FI578" s="58"/>
      <c r="FJ578" s="58"/>
      <c r="FK578" s="58"/>
      <c r="FL578" s="58"/>
      <c r="FM578" s="58"/>
      <c r="FN578" s="58"/>
      <c r="FO578" s="58"/>
      <c r="FP578" s="58"/>
      <c r="FQ578" s="58"/>
      <c r="FR578" s="58"/>
      <c r="FS578" s="58"/>
      <c r="FT578" s="58"/>
      <c r="FU578" s="58"/>
      <c r="FV578" s="58"/>
      <c r="FW578" s="58"/>
      <c r="FX578" s="58"/>
      <c r="FY578" s="58"/>
      <c r="FZ578" s="58"/>
      <c r="GA578" s="58"/>
      <c r="GB578" s="58"/>
      <c r="GC578" s="58"/>
      <c r="GD578" s="58"/>
      <c r="GE578" s="58"/>
      <c r="GF578" s="58"/>
      <c r="GG578" s="58"/>
      <c r="GH578" s="58"/>
      <c r="GI578" s="58"/>
      <c r="GJ578" s="58"/>
      <c r="GK578" s="58"/>
      <c r="GL578" s="58"/>
      <c r="GM578" s="58"/>
      <c r="GN578" s="58"/>
      <c r="GO578" s="58"/>
      <c r="GP578" s="58"/>
      <c r="GQ578" s="58"/>
      <c r="GR578" s="58"/>
      <c r="GS578" s="58"/>
      <c r="GT578" s="58"/>
      <c r="GU578" s="58"/>
      <c r="GV578" s="58"/>
      <c r="GW578" s="58"/>
      <c r="GX578" s="58"/>
      <c r="GY578" s="58"/>
      <c r="GZ578" s="58"/>
      <c r="HA578" s="58"/>
      <c r="HB578" s="58"/>
      <c r="HC578" s="58"/>
      <c r="HD578" s="58"/>
      <c r="HE578" s="58"/>
      <c r="HF578" s="58"/>
      <c r="HG578" s="58"/>
      <c r="HH578" s="58"/>
      <c r="HI578" s="58"/>
      <c r="HJ578" s="58"/>
      <c r="HK578" s="58"/>
      <c r="HL578" s="58"/>
      <c r="HM578" s="58"/>
      <c r="HN578" s="58"/>
      <c r="HO578" s="58"/>
      <c r="HP578" s="58"/>
      <c r="HQ578" s="58"/>
      <c r="HR578" s="58"/>
      <c r="HS578" s="58"/>
      <c r="HT578" s="58"/>
      <c r="HU578" s="58"/>
      <c r="HV578" s="58"/>
      <c r="HW578" s="58"/>
      <c r="HX578" s="58"/>
      <c r="HY578" s="58"/>
      <c r="HZ578" s="58"/>
      <c r="IA578" s="58"/>
      <c r="IB578" s="58"/>
      <c r="IC578" s="58"/>
      <c r="ID578" s="58"/>
      <c r="IE578" s="58"/>
      <c r="IF578" s="58"/>
      <c r="IG578" s="58"/>
      <c r="IH578" s="58"/>
      <c r="II578" s="58"/>
      <c r="IJ578" s="58"/>
      <c r="IK578" s="58"/>
      <c r="IL578" s="58"/>
      <c r="IM578" s="58"/>
      <c r="IN578" s="58"/>
      <c r="IO578" s="58"/>
      <c r="IP578" s="58"/>
      <c r="IQ578" s="58"/>
      <c r="IR578" s="58"/>
      <c r="IS578" s="58"/>
      <c r="IT578" s="58"/>
      <c r="IU578" s="58"/>
    </row>
    <row r="579" spans="1:255" s="840" customFormat="1">
      <c r="A579" s="78" t="s">
        <v>473</v>
      </c>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949"/>
      <c r="AB579" s="949"/>
      <c r="AC579" s="949"/>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c r="CU579" s="58"/>
      <c r="CV579" s="58"/>
      <c r="CW579" s="58"/>
      <c r="CX579" s="58"/>
      <c r="CY579" s="58"/>
      <c r="CZ579" s="58"/>
      <c r="DA579" s="58"/>
      <c r="DB579" s="58"/>
      <c r="DC579" s="58"/>
      <c r="DD579" s="58"/>
      <c r="DE579" s="58"/>
      <c r="DF579" s="58"/>
      <c r="DG579" s="58"/>
      <c r="DH579" s="58"/>
      <c r="DI579" s="58"/>
      <c r="DJ579" s="58"/>
      <c r="DK579" s="58"/>
      <c r="DL579" s="58"/>
      <c r="DM579" s="58"/>
      <c r="DN579" s="58"/>
      <c r="DO579" s="58"/>
      <c r="DP579" s="58"/>
      <c r="DQ579" s="58"/>
      <c r="DR579" s="58"/>
      <c r="DS579" s="58"/>
      <c r="DT579" s="58"/>
      <c r="DU579" s="58"/>
      <c r="DV579" s="58"/>
      <c r="DW579" s="58"/>
      <c r="DX579" s="58"/>
      <c r="DY579" s="58"/>
      <c r="DZ579" s="58"/>
      <c r="EA579" s="58"/>
      <c r="EB579" s="58"/>
      <c r="EC579" s="58"/>
      <c r="ED579" s="58"/>
      <c r="EE579" s="58"/>
      <c r="EF579" s="58"/>
      <c r="EG579" s="58"/>
      <c r="EH579" s="58"/>
      <c r="EI579" s="58"/>
      <c r="EJ579" s="58"/>
      <c r="EK579" s="58"/>
      <c r="EL579" s="58"/>
      <c r="EM579" s="58"/>
      <c r="EN579" s="58"/>
      <c r="EO579" s="58"/>
      <c r="EP579" s="58"/>
      <c r="EQ579" s="58"/>
      <c r="ER579" s="58"/>
      <c r="ES579" s="58"/>
      <c r="ET579" s="58"/>
      <c r="EU579" s="58"/>
      <c r="EV579" s="58"/>
      <c r="EW579" s="58"/>
      <c r="EX579" s="58"/>
      <c r="EY579" s="58"/>
      <c r="EZ579" s="58"/>
      <c r="FA579" s="58"/>
      <c r="FB579" s="58"/>
      <c r="FC579" s="58"/>
      <c r="FD579" s="58"/>
      <c r="FE579" s="58"/>
      <c r="FF579" s="58"/>
      <c r="FG579" s="58"/>
      <c r="FH579" s="58"/>
      <c r="FI579" s="58"/>
      <c r="FJ579" s="58"/>
      <c r="FK579" s="58"/>
      <c r="FL579" s="58"/>
      <c r="FM579" s="58"/>
      <c r="FN579" s="58"/>
      <c r="FO579" s="58"/>
      <c r="FP579" s="58"/>
      <c r="FQ579" s="58"/>
      <c r="FR579" s="58"/>
      <c r="FS579" s="58"/>
      <c r="FT579" s="58"/>
      <c r="FU579" s="58"/>
      <c r="FV579" s="58"/>
      <c r="FW579" s="58"/>
      <c r="FX579" s="58"/>
      <c r="FY579" s="58"/>
      <c r="FZ579" s="58"/>
      <c r="GA579" s="58"/>
      <c r="GB579" s="58"/>
      <c r="GC579" s="58"/>
      <c r="GD579" s="58"/>
      <c r="GE579" s="58"/>
      <c r="GF579" s="58"/>
      <c r="GG579" s="58"/>
      <c r="GH579" s="58"/>
      <c r="GI579" s="58"/>
      <c r="GJ579" s="58"/>
      <c r="GK579" s="58"/>
      <c r="GL579" s="58"/>
      <c r="GM579" s="58"/>
      <c r="GN579" s="58"/>
      <c r="GO579" s="58"/>
      <c r="GP579" s="58"/>
      <c r="GQ579" s="58"/>
      <c r="GR579" s="58"/>
      <c r="GS579" s="58"/>
      <c r="GT579" s="58"/>
      <c r="GU579" s="58"/>
      <c r="GV579" s="58"/>
      <c r="GW579" s="58"/>
      <c r="GX579" s="58"/>
      <c r="GY579" s="58"/>
      <c r="GZ579" s="58"/>
      <c r="HA579" s="58"/>
      <c r="HB579" s="58"/>
      <c r="HC579" s="58"/>
      <c r="HD579" s="58"/>
      <c r="HE579" s="58"/>
      <c r="HF579" s="58"/>
      <c r="HG579" s="58"/>
      <c r="HH579" s="58"/>
      <c r="HI579" s="58"/>
      <c r="HJ579" s="58"/>
      <c r="HK579" s="58"/>
      <c r="HL579" s="58"/>
      <c r="HM579" s="58"/>
      <c r="HN579" s="58"/>
      <c r="HO579" s="58"/>
      <c r="HP579" s="58"/>
      <c r="HQ579" s="58"/>
      <c r="HR579" s="58"/>
      <c r="HS579" s="58"/>
      <c r="HT579" s="58"/>
      <c r="HU579" s="58"/>
      <c r="HV579" s="58"/>
      <c r="HW579" s="58"/>
      <c r="HX579" s="58"/>
      <c r="HY579" s="58"/>
      <c r="HZ579" s="58"/>
      <c r="IA579" s="58"/>
      <c r="IB579" s="58"/>
      <c r="IC579" s="58"/>
      <c r="ID579" s="58"/>
      <c r="IE579" s="58"/>
      <c r="IF579" s="58"/>
      <c r="IG579" s="58"/>
      <c r="IH579" s="58"/>
      <c r="II579" s="58"/>
      <c r="IJ579" s="58"/>
      <c r="IK579" s="58"/>
      <c r="IL579" s="58"/>
      <c r="IM579" s="58"/>
      <c r="IN579" s="58"/>
      <c r="IO579" s="58"/>
      <c r="IP579" s="58"/>
      <c r="IQ579" s="58"/>
      <c r="IR579" s="58"/>
      <c r="IS579" s="58"/>
      <c r="IT579" s="58"/>
      <c r="IU579" s="58"/>
    </row>
    <row r="580" spans="1:255" s="840" customFormat="1">
      <c r="A580" s="78" t="s">
        <v>474</v>
      </c>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949"/>
      <c r="AB580" s="949"/>
      <c r="AC580" s="949"/>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c r="CU580" s="58"/>
      <c r="CV580" s="58"/>
      <c r="CW580" s="58"/>
      <c r="CX580" s="58"/>
      <c r="CY580" s="58"/>
      <c r="CZ580" s="58"/>
      <c r="DA580" s="58"/>
      <c r="DB580" s="58"/>
      <c r="DC580" s="58"/>
      <c r="DD580" s="58"/>
      <c r="DE580" s="58"/>
      <c r="DF580" s="58"/>
      <c r="DG580" s="58"/>
      <c r="DH580" s="58"/>
      <c r="DI580" s="58"/>
      <c r="DJ580" s="58"/>
      <c r="DK580" s="58"/>
      <c r="DL580" s="58"/>
      <c r="DM580" s="58"/>
      <c r="DN580" s="58"/>
      <c r="DO580" s="58"/>
      <c r="DP580" s="58"/>
      <c r="DQ580" s="58"/>
      <c r="DR580" s="58"/>
      <c r="DS580" s="58"/>
      <c r="DT580" s="58"/>
      <c r="DU580" s="58"/>
      <c r="DV580" s="58"/>
      <c r="DW580" s="58"/>
      <c r="DX580" s="58"/>
      <c r="DY580" s="58"/>
      <c r="DZ580" s="58"/>
      <c r="EA580" s="58"/>
      <c r="EB580" s="58"/>
      <c r="EC580" s="58"/>
      <c r="ED580" s="58"/>
      <c r="EE580" s="58"/>
      <c r="EF580" s="58"/>
      <c r="EG580" s="58"/>
      <c r="EH580" s="58"/>
      <c r="EI580" s="58"/>
      <c r="EJ580" s="58"/>
      <c r="EK580" s="58"/>
      <c r="EL580" s="58"/>
      <c r="EM580" s="58"/>
      <c r="EN580" s="58"/>
      <c r="EO580" s="58"/>
      <c r="EP580" s="58"/>
      <c r="EQ580" s="58"/>
      <c r="ER580" s="58"/>
      <c r="ES580" s="58"/>
      <c r="ET580" s="58"/>
      <c r="EU580" s="58"/>
      <c r="EV580" s="58"/>
      <c r="EW580" s="58"/>
      <c r="EX580" s="58"/>
      <c r="EY580" s="58"/>
      <c r="EZ580" s="58"/>
      <c r="FA580" s="58"/>
      <c r="FB580" s="58"/>
      <c r="FC580" s="58"/>
      <c r="FD580" s="58"/>
      <c r="FE580" s="58"/>
      <c r="FF580" s="58"/>
      <c r="FG580" s="58"/>
      <c r="FH580" s="58"/>
      <c r="FI580" s="58"/>
      <c r="FJ580" s="58"/>
      <c r="FK580" s="58"/>
      <c r="FL580" s="58"/>
      <c r="FM580" s="58"/>
      <c r="FN580" s="58"/>
      <c r="FO580" s="58"/>
      <c r="FP580" s="58"/>
      <c r="FQ580" s="58"/>
      <c r="FR580" s="58"/>
      <c r="FS580" s="58"/>
      <c r="FT580" s="58"/>
      <c r="FU580" s="58"/>
      <c r="FV580" s="58"/>
      <c r="FW580" s="58"/>
      <c r="FX580" s="58"/>
      <c r="FY580" s="58"/>
      <c r="FZ580" s="58"/>
      <c r="GA580" s="58"/>
      <c r="GB580" s="58"/>
      <c r="GC580" s="58"/>
      <c r="GD580" s="58"/>
      <c r="GE580" s="58"/>
      <c r="GF580" s="58"/>
      <c r="GG580" s="58"/>
      <c r="GH580" s="58"/>
      <c r="GI580" s="58"/>
      <c r="GJ580" s="58"/>
      <c r="GK580" s="58"/>
      <c r="GL580" s="58"/>
      <c r="GM580" s="58"/>
      <c r="GN580" s="58"/>
      <c r="GO580" s="58"/>
      <c r="GP580" s="58"/>
      <c r="GQ580" s="58"/>
      <c r="GR580" s="58"/>
      <c r="GS580" s="58"/>
      <c r="GT580" s="58"/>
      <c r="GU580" s="58"/>
      <c r="GV580" s="58"/>
      <c r="GW580" s="58"/>
      <c r="GX580" s="58"/>
      <c r="GY580" s="58"/>
      <c r="GZ580" s="58"/>
      <c r="HA580" s="58"/>
      <c r="HB580" s="58"/>
      <c r="HC580" s="58"/>
      <c r="HD580" s="58"/>
      <c r="HE580" s="58"/>
      <c r="HF580" s="58"/>
      <c r="HG580" s="58"/>
      <c r="HH580" s="58"/>
      <c r="HI580" s="58"/>
      <c r="HJ580" s="58"/>
      <c r="HK580" s="58"/>
      <c r="HL580" s="58"/>
      <c r="HM580" s="58"/>
      <c r="HN580" s="58"/>
      <c r="HO580" s="58"/>
      <c r="HP580" s="58"/>
      <c r="HQ580" s="58"/>
      <c r="HR580" s="58"/>
      <c r="HS580" s="58"/>
      <c r="HT580" s="58"/>
      <c r="HU580" s="58"/>
      <c r="HV580" s="58"/>
      <c r="HW580" s="58"/>
      <c r="HX580" s="58"/>
      <c r="HY580" s="58"/>
      <c r="HZ580" s="58"/>
      <c r="IA580" s="58"/>
      <c r="IB580" s="58"/>
      <c r="IC580" s="58"/>
      <c r="ID580" s="58"/>
      <c r="IE580" s="58"/>
      <c r="IF580" s="58"/>
      <c r="IG580" s="58"/>
      <c r="IH580" s="58"/>
      <c r="II580" s="58"/>
      <c r="IJ580" s="58"/>
      <c r="IK580" s="58"/>
      <c r="IL580" s="58"/>
      <c r="IM580" s="58"/>
      <c r="IN580" s="58"/>
      <c r="IO580" s="58"/>
      <c r="IP580" s="58"/>
      <c r="IQ580" s="58"/>
      <c r="IR580" s="58"/>
      <c r="IS580" s="58"/>
      <c r="IT580" s="58"/>
      <c r="IU580" s="58"/>
    </row>
    <row r="581" spans="1:255" s="840" customFormat="1">
      <c r="A581" s="78" t="s">
        <v>475</v>
      </c>
      <c r="B581" s="58">
        <v>3.0000000000000001E-3</v>
      </c>
      <c r="C581" s="58">
        <v>3.0000000000000001E-3</v>
      </c>
      <c r="D581" s="58">
        <v>3.0000000000000001E-3</v>
      </c>
      <c r="E581" s="58">
        <v>3.0000000000000001E-3</v>
      </c>
      <c r="F581" s="58">
        <v>3.0000000000000001E-3</v>
      </c>
      <c r="G581" s="58">
        <v>6.0000000000000001E-3</v>
      </c>
      <c r="H581" s="58">
        <v>6.0000000000000001E-3</v>
      </c>
      <c r="I581" s="58">
        <v>6.0000000000000001E-3</v>
      </c>
      <c r="J581" s="58">
        <v>6.0000000000000001E-3</v>
      </c>
      <c r="K581" s="58">
        <v>6.0000000000000001E-3</v>
      </c>
      <c r="L581" s="58">
        <v>7.0000000000000001E-3</v>
      </c>
      <c r="M581" s="58">
        <v>7.0000000000000001E-3</v>
      </c>
      <c r="N581" s="58">
        <v>8.0000000000000002E-3</v>
      </c>
      <c r="O581" s="58">
        <v>7.0000000000000001E-3</v>
      </c>
      <c r="P581" s="58">
        <v>7.0000000000000001E-3</v>
      </c>
      <c r="Q581" s="58">
        <v>5.0000000000000001E-3</v>
      </c>
      <c r="R581" s="58">
        <v>6.0000000000000001E-3</v>
      </c>
      <c r="S581" s="58">
        <v>2E-3</v>
      </c>
      <c r="T581" s="58">
        <v>1.4999999999999999E-2</v>
      </c>
      <c r="U581" s="58">
        <v>8.0000000000000002E-3</v>
      </c>
      <c r="V581" s="58">
        <v>2E-3</v>
      </c>
      <c r="W581" s="58">
        <v>2E-3</v>
      </c>
      <c r="X581" s="58">
        <v>2E-3</v>
      </c>
      <c r="Y581" s="58">
        <v>2E-3</v>
      </c>
      <c r="Z581" s="58">
        <v>2E-3</v>
      </c>
      <c r="AA581" s="949">
        <v>2E-3</v>
      </c>
      <c r="AB581" s="949">
        <v>2E-3</v>
      </c>
      <c r="AC581" s="949">
        <v>2E-3</v>
      </c>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58"/>
      <c r="EE581" s="58"/>
      <c r="EF581" s="58"/>
      <c r="EG581" s="58"/>
      <c r="EH581" s="58"/>
      <c r="EI581" s="58"/>
      <c r="EJ581" s="58"/>
      <c r="EK581" s="58"/>
      <c r="EL581" s="58"/>
      <c r="EM581" s="58"/>
      <c r="EN581" s="58"/>
      <c r="EO581" s="58"/>
      <c r="EP581" s="58"/>
      <c r="EQ581" s="58"/>
      <c r="ER581" s="58"/>
      <c r="ES581" s="58"/>
      <c r="ET581" s="58"/>
      <c r="EU581" s="58"/>
      <c r="EV581" s="58"/>
      <c r="EW581" s="58"/>
      <c r="EX581" s="58"/>
      <c r="EY581" s="58"/>
      <c r="EZ581" s="58"/>
      <c r="FA581" s="58"/>
      <c r="FB581" s="58"/>
      <c r="FC581" s="58"/>
      <c r="FD581" s="58"/>
      <c r="FE581" s="58"/>
      <c r="FF581" s="58"/>
      <c r="FG581" s="58"/>
      <c r="FH581" s="58"/>
      <c r="FI581" s="58"/>
      <c r="FJ581" s="58"/>
      <c r="FK581" s="58"/>
      <c r="FL581" s="58"/>
      <c r="FM581" s="58"/>
      <c r="FN581" s="58"/>
      <c r="FO581" s="58"/>
      <c r="FP581" s="58"/>
      <c r="FQ581" s="58"/>
      <c r="FR581" s="58"/>
      <c r="FS581" s="58"/>
      <c r="FT581" s="58"/>
      <c r="FU581" s="58"/>
      <c r="FV581" s="58"/>
      <c r="FW581" s="58"/>
      <c r="FX581" s="58"/>
      <c r="FY581" s="58"/>
      <c r="FZ581" s="58"/>
      <c r="GA581" s="58"/>
      <c r="GB581" s="58"/>
      <c r="GC581" s="58"/>
      <c r="GD581" s="58"/>
      <c r="GE581" s="58"/>
      <c r="GF581" s="58"/>
      <c r="GG581" s="58"/>
      <c r="GH581" s="58"/>
      <c r="GI581" s="58"/>
      <c r="GJ581" s="58"/>
      <c r="GK581" s="58"/>
      <c r="GL581" s="58"/>
      <c r="GM581" s="58"/>
      <c r="GN581" s="58"/>
      <c r="GO581" s="58"/>
      <c r="GP581" s="58"/>
      <c r="GQ581" s="58"/>
      <c r="GR581" s="58"/>
      <c r="GS581" s="58"/>
      <c r="GT581" s="58"/>
      <c r="GU581" s="58"/>
      <c r="GV581" s="58"/>
      <c r="GW581" s="58"/>
      <c r="GX581" s="58"/>
      <c r="GY581" s="58"/>
      <c r="GZ581" s="58"/>
      <c r="HA581" s="58"/>
      <c r="HB581" s="58"/>
      <c r="HC581" s="58"/>
      <c r="HD581" s="58"/>
      <c r="HE581" s="58"/>
      <c r="HF581" s="58"/>
      <c r="HG581" s="58"/>
      <c r="HH581" s="58"/>
      <c r="HI581" s="58"/>
      <c r="HJ581" s="58"/>
      <c r="HK581" s="58"/>
      <c r="HL581" s="58"/>
      <c r="HM581" s="58"/>
      <c r="HN581" s="58"/>
      <c r="HO581" s="58"/>
      <c r="HP581" s="58"/>
      <c r="HQ581" s="58"/>
      <c r="HR581" s="58"/>
      <c r="HS581" s="58"/>
      <c r="HT581" s="58"/>
      <c r="HU581" s="58"/>
      <c r="HV581" s="58"/>
      <c r="HW581" s="58"/>
      <c r="HX581" s="58"/>
      <c r="HY581" s="58"/>
      <c r="HZ581" s="58"/>
      <c r="IA581" s="58"/>
      <c r="IB581" s="58"/>
      <c r="IC581" s="58"/>
      <c r="ID581" s="58"/>
      <c r="IE581" s="58"/>
      <c r="IF581" s="58"/>
      <c r="IG581" s="58"/>
      <c r="IH581" s="58"/>
      <c r="II581" s="58"/>
      <c r="IJ581" s="58"/>
      <c r="IK581" s="58"/>
      <c r="IL581" s="58"/>
      <c r="IM581" s="58"/>
      <c r="IN581" s="58"/>
      <c r="IO581" s="58"/>
      <c r="IP581" s="58"/>
      <c r="IQ581" s="58"/>
      <c r="IR581" s="58"/>
      <c r="IS581" s="58"/>
      <c r="IT581" s="58"/>
      <c r="IU581" s="58"/>
    </row>
    <row r="582" spans="1:255" s="840" customFormat="1">
      <c r="A582" s="78" t="s">
        <v>476</v>
      </c>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949"/>
      <c r="AB582" s="949"/>
      <c r="AC582" s="949"/>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c r="CU582" s="58"/>
      <c r="CV582" s="58"/>
      <c r="CW582" s="58"/>
      <c r="CX582" s="58"/>
      <c r="CY582" s="58"/>
      <c r="CZ582" s="58"/>
      <c r="DA582" s="58"/>
      <c r="DB582" s="58"/>
      <c r="DC582" s="58"/>
      <c r="DD582" s="58"/>
      <c r="DE582" s="58"/>
      <c r="DF582" s="58"/>
      <c r="DG582" s="58"/>
      <c r="DH582" s="58"/>
      <c r="DI582" s="58"/>
      <c r="DJ582" s="58"/>
      <c r="DK582" s="58"/>
      <c r="DL582" s="58"/>
      <c r="DM582" s="58"/>
      <c r="DN582" s="58"/>
      <c r="DO582" s="58"/>
      <c r="DP582" s="58"/>
      <c r="DQ582" s="58"/>
      <c r="DR582" s="58"/>
      <c r="DS582" s="58"/>
      <c r="DT582" s="58"/>
      <c r="DU582" s="58"/>
      <c r="DV582" s="58"/>
      <c r="DW582" s="58"/>
      <c r="DX582" s="58"/>
      <c r="DY582" s="58"/>
      <c r="DZ582" s="58"/>
      <c r="EA582" s="58"/>
      <c r="EB582" s="58"/>
      <c r="EC582" s="58"/>
      <c r="ED582" s="58"/>
      <c r="EE582" s="58"/>
      <c r="EF582" s="58"/>
      <c r="EG582" s="58"/>
      <c r="EH582" s="58"/>
      <c r="EI582" s="58"/>
      <c r="EJ582" s="58"/>
      <c r="EK582" s="58"/>
      <c r="EL582" s="58"/>
      <c r="EM582" s="58"/>
      <c r="EN582" s="58"/>
      <c r="EO582" s="58"/>
      <c r="EP582" s="58"/>
      <c r="EQ582" s="58"/>
      <c r="ER582" s="58"/>
      <c r="ES582" s="58"/>
      <c r="ET582" s="58"/>
      <c r="EU582" s="58"/>
      <c r="EV582" s="58"/>
      <c r="EW582" s="58"/>
      <c r="EX582" s="58"/>
      <c r="EY582" s="58"/>
      <c r="EZ582" s="58"/>
      <c r="FA582" s="58"/>
      <c r="FB582" s="58"/>
      <c r="FC582" s="58"/>
      <c r="FD582" s="58"/>
      <c r="FE582" s="58"/>
      <c r="FF582" s="58"/>
      <c r="FG582" s="58"/>
      <c r="FH582" s="58"/>
      <c r="FI582" s="58"/>
      <c r="FJ582" s="58"/>
      <c r="FK582" s="58"/>
      <c r="FL582" s="58"/>
      <c r="FM582" s="58"/>
      <c r="FN582" s="58"/>
      <c r="FO582" s="58"/>
      <c r="FP582" s="58"/>
      <c r="FQ582" s="58"/>
      <c r="FR582" s="58"/>
      <c r="FS582" s="58"/>
      <c r="FT582" s="58"/>
      <c r="FU582" s="58"/>
      <c r="FV582" s="58"/>
      <c r="FW582" s="58"/>
      <c r="FX582" s="58"/>
      <c r="FY582" s="58"/>
      <c r="FZ582" s="58"/>
      <c r="GA582" s="58"/>
      <c r="GB582" s="58"/>
      <c r="GC582" s="58"/>
      <c r="GD582" s="58"/>
      <c r="GE582" s="58"/>
      <c r="GF582" s="58"/>
      <c r="GG582" s="58"/>
      <c r="GH582" s="58"/>
      <c r="GI582" s="58"/>
      <c r="GJ582" s="58"/>
      <c r="GK582" s="58"/>
      <c r="GL582" s="58"/>
      <c r="GM582" s="58"/>
      <c r="GN582" s="58"/>
      <c r="GO582" s="58"/>
      <c r="GP582" s="58"/>
      <c r="GQ582" s="58"/>
      <c r="GR582" s="58"/>
      <c r="GS582" s="58"/>
      <c r="GT582" s="58"/>
      <c r="GU582" s="58"/>
      <c r="GV582" s="58"/>
      <c r="GW582" s="58"/>
      <c r="GX582" s="58"/>
      <c r="GY582" s="58"/>
      <c r="GZ582" s="58"/>
      <c r="HA582" s="58"/>
      <c r="HB582" s="58"/>
      <c r="HC582" s="58"/>
      <c r="HD582" s="58"/>
      <c r="HE582" s="58"/>
      <c r="HF582" s="58"/>
      <c r="HG582" s="58"/>
      <c r="HH582" s="58"/>
      <c r="HI582" s="58"/>
      <c r="HJ582" s="58"/>
      <c r="HK582" s="58"/>
      <c r="HL582" s="58"/>
      <c r="HM582" s="58"/>
      <c r="HN582" s="58"/>
      <c r="HO582" s="58"/>
      <c r="HP582" s="58"/>
      <c r="HQ582" s="58"/>
      <c r="HR582" s="58"/>
      <c r="HS582" s="58"/>
      <c r="HT582" s="58"/>
      <c r="HU582" s="58"/>
      <c r="HV582" s="58"/>
      <c r="HW582" s="58"/>
      <c r="HX582" s="58"/>
      <c r="HY582" s="58"/>
      <c r="HZ582" s="58"/>
      <c r="IA582" s="58"/>
      <c r="IB582" s="58"/>
      <c r="IC582" s="58"/>
      <c r="ID582" s="58"/>
      <c r="IE582" s="58"/>
      <c r="IF582" s="58"/>
      <c r="IG582" s="58"/>
      <c r="IH582" s="58"/>
      <c r="II582" s="58"/>
      <c r="IJ582" s="58"/>
      <c r="IK582" s="58"/>
      <c r="IL582" s="58"/>
      <c r="IM582" s="58"/>
      <c r="IN582" s="58"/>
      <c r="IO582" s="58"/>
      <c r="IP582" s="58"/>
      <c r="IQ582" s="58"/>
      <c r="IR582" s="58"/>
      <c r="IS582" s="58"/>
      <c r="IT582" s="58"/>
      <c r="IU582" s="58"/>
    </row>
    <row r="583" spans="1:255" s="840" customFormat="1">
      <c r="A583" s="78" t="s">
        <v>477</v>
      </c>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949"/>
      <c r="AB583" s="949"/>
      <c r="AC583" s="949"/>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c r="CU583" s="58"/>
      <c r="CV583" s="58"/>
      <c r="CW583" s="58"/>
      <c r="CX583" s="58"/>
      <c r="CY583" s="58"/>
      <c r="CZ583" s="58"/>
      <c r="DA583" s="58"/>
      <c r="DB583" s="58"/>
      <c r="DC583" s="58"/>
      <c r="DD583" s="58"/>
      <c r="DE583" s="58"/>
      <c r="DF583" s="58"/>
      <c r="DG583" s="58"/>
      <c r="DH583" s="58"/>
      <c r="DI583" s="58"/>
      <c r="DJ583" s="58"/>
      <c r="DK583" s="58"/>
      <c r="DL583" s="58"/>
      <c r="DM583" s="58"/>
      <c r="DN583" s="58"/>
      <c r="DO583" s="58"/>
      <c r="DP583" s="58"/>
      <c r="DQ583" s="58"/>
      <c r="DR583" s="58"/>
      <c r="DS583" s="58"/>
      <c r="DT583" s="58"/>
      <c r="DU583" s="58"/>
      <c r="DV583" s="58"/>
      <c r="DW583" s="58"/>
      <c r="DX583" s="58"/>
      <c r="DY583" s="58"/>
      <c r="DZ583" s="58"/>
      <c r="EA583" s="58"/>
      <c r="EB583" s="58"/>
      <c r="EC583" s="58"/>
      <c r="ED583" s="58"/>
      <c r="EE583" s="58"/>
      <c r="EF583" s="58"/>
      <c r="EG583" s="58"/>
      <c r="EH583" s="58"/>
      <c r="EI583" s="58"/>
      <c r="EJ583" s="58"/>
      <c r="EK583" s="58"/>
      <c r="EL583" s="58"/>
      <c r="EM583" s="58"/>
      <c r="EN583" s="58"/>
      <c r="EO583" s="58"/>
      <c r="EP583" s="58"/>
      <c r="EQ583" s="58"/>
      <c r="ER583" s="58"/>
      <c r="ES583" s="58"/>
      <c r="ET583" s="58"/>
      <c r="EU583" s="58"/>
      <c r="EV583" s="58"/>
      <c r="EW583" s="58"/>
      <c r="EX583" s="58"/>
      <c r="EY583" s="58"/>
      <c r="EZ583" s="58"/>
      <c r="FA583" s="58"/>
      <c r="FB583" s="58"/>
      <c r="FC583" s="58"/>
      <c r="FD583" s="58"/>
      <c r="FE583" s="58"/>
      <c r="FF583" s="58"/>
      <c r="FG583" s="58"/>
      <c r="FH583" s="58"/>
      <c r="FI583" s="58"/>
      <c r="FJ583" s="58"/>
      <c r="FK583" s="58"/>
      <c r="FL583" s="58"/>
      <c r="FM583" s="58"/>
      <c r="FN583" s="58"/>
      <c r="FO583" s="58"/>
      <c r="FP583" s="58"/>
      <c r="FQ583" s="58"/>
      <c r="FR583" s="58"/>
      <c r="FS583" s="58"/>
      <c r="FT583" s="58"/>
      <c r="FU583" s="58"/>
      <c r="FV583" s="58"/>
      <c r="FW583" s="58"/>
      <c r="FX583" s="58"/>
      <c r="FY583" s="58"/>
      <c r="FZ583" s="58"/>
      <c r="GA583" s="58"/>
      <c r="GB583" s="58"/>
      <c r="GC583" s="58"/>
      <c r="GD583" s="58"/>
      <c r="GE583" s="58"/>
      <c r="GF583" s="58"/>
      <c r="GG583" s="58"/>
      <c r="GH583" s="58"/>
      <c r="GI583" s="58"/>
      <c r="GJ583" s="58"/>
      <c r="GK583" s="58"/>
      <c r="GL583" s="58"/>
      <c r="GM583" s="58"/>
      <c r="GN583" s="58"/>
      <c r="GO583" s="58"/>
      <c r="GP583" s="58"/>
      <c r="GQ583" s="58"/>
      <c r="GR583" s="58"/>
      <c r="GS583" s="58"/>
      <c r="GT583" s="58"/>
      <c r="GU583" s="58"/>
      <c r="GV583" s="58"/>
      <c r="GW583" s="58"/>
      <c r="GX583" s="58"/>
      <c r="GY583" s="58"/>
      <c r="GZ583" s="58"/>
      <c r="HA583" s="58"/>
      <c r="HB583" s="58"/>
      <c r="HC583" s="58"/>
      <c r="HD583" s="58"/>
      <c r="HE583" s="58"/>
      <c r="HF583" s="58"/>
      <c r="HG583" s="58"/>
      <c r="HH583" s="58"/>
      <c r="HI583" s="58"/>
      <c r="HJ583" s="58"/>
      <c r="HK583" s="58"/>
      <c r="HL583" s="58"/>
      <c r="HM583" s="58"/>
      <c r="HN583" s="58"/>
      <c r="HO583" s="58"/>
      <c r="HP583" s="58"/>
      <c r="HQ583" s="58"/>
      <c r="HR583" s="58"/>
      <c r="HS583" s="58"/>
      <c r="HT583" s="58"/>
      <c r="HU583" s="58"/>
      <c r="HV583" s="58"/>
      <c r="HW583" s="58"/>
      <c r="HX583" s="58"/>
      <c r="HY583" s="58"/>
      <c r="HZ583" s="58"/>
      <c r="IA583" s="58"/>
      <c r="IB583" s="58"/>
      <c r="IC583" s="58"/>
      <c r="ID583" s="58"/>
      <c r="IE583" s="58"/>
      <c r="IF583" s="58"/>
      <c r="IG583" s="58"/>
      <c r="IH583" s="58"/>
      <c r="II583" s="58"/>
      <c r="IJ583" s="58"/>
      <c r="IK583" s="58"/>
      <c r="IL583" s="58"/>
      <c r="IM583" s="58"/>
      <c r="IN583" s="58"/>
      <c r="IO583" s="58"/>
      <c r="IP583" s="58"/>
      <c r="IQ583" s="58"/>
      <c r="IR583" s="58"/>
      <c r="IS583" s="58"/>
      <c r="IT583" s="58"/>
      <c r="IU583" s="58"/>
    </row>
    <row r="584" spans="1:255" s="840" customFormat="1">
      <c r="A584" s="78" t="s">
        <v>478</v>
      </c>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949"/>
      <c r="AB584" s="949"/>
      <c r="AC584" s="949"/>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c r="CU584" s="58"/>
      <c r="CV584" s="58"/>
      <c r="CW584" s="58"/>
      <c r="CX584" s="58"/>
      <c r="CY584" s="58"/>
      <c r="CZ584" s="58"/>
      <c r="DA584" s="58"/>
      <c r="DB584" s="58"/>
      <c r="DC584" s="58"/>
      <c r="DD584" s="58"/>
      <c r="DE584" s="58"/>
      <c r="DF584" s="58"/>
      <c r="DG584" s="58"/>
      <c r="DH584" s="58"/>
      <c r="DI584" s="58"/>
      <c r="DJ584" s="58"/>
      <c r="DK584" s="58"/>
      <c r="DL584" s="58"/>
      <c r="DM584" s="58"/>
      <c r="DN584" s="58"/>
      <c r="DO584" s="58"/>
      <c r="DP584" s="58"/>
      <c r="DQ584" s="58"/>
      <c r="DR584" s="58"/>
      <c r="DS584" s="58"/>
      <c r="DT584" s="58"/>
      <c r="DU584" s="58"/>
      <c r="DV584" s="58"/>
      <c r="DW584" s="58"/>
      <c r="DX584" s="58"/>
      <c r="DY584" s="58"/>
      <c r="DZ584" s="58"/>
      <c r="EA584" s="58"/>
      <c r="EB584" s="58"/>
      <c r="EC584" s="58"/>
      <c r="ED584" s="58"/>
      <c r="EE584" s="58"/>
      <c r="EF584" s="58"/>
      <c r="EG584" s="58"/>
      <c r="EH584" s="58"/>
      <c r="EI584" s="58"/>
      <c r="EJ584" s="58"/>
      <c r="EK584" s="58"/>
      <c r="EL584" s="58"/>
      <c r="EM584" s="58"/>
      <c r="EN584" s="58"/>
      <c r="EO584" s="58"/>
      <c r="EP584" s="58"/>
      <c r="EQ584" s="58"/>
      <c r="ER584" s="58"/>
      <c r="ES584" s="58"/>
      <c r="ET584" s="58"/>
      <c r="EU584" s="58"/>
      <c r="EV584" s="58"/>
      <c r="EW584" s="58"/>
      <c r="EX584" s="58"/>
      <c r="EY584" s="58"/>
      <c r="EZ584" s="58"/>
      <c r="FA584" s="58"/>
      <c r="FB584" s="58"/>
      <c r="FC584" s="58"/>
      <c r="FD584" s="58"/>
      <c r="FE584" s="58"/>
      <c r="FF584" s="58"/>
      <c r="FG584" s="58"/>
      <c r="FH584" s="58"/>
      <c r="FI584" s="58"/>
      <c r="FJ584" s="58"/>
      <c r="FK584" s="58"/>
      <c r="FL584" s="58"/>
      <c r="FM584" s="58"/>
      <c r="FN584" s="58"/>
      <c r="FO584" s="58"/>
      <c r="FP584" s="58"/>
      <c r="FQ584" s="58"/>
      <c r="FR584" s="58"/>
      <c r="FS584" s="58"/>
      <c r="FT584" s="58"/>
      <c r="FU584" s="58"/>
      <c r="FV584" s="58"/>
      <c r="FW584" s="58"/>
      <c r="FX584" s="58"/>
      <c r="FY584" s="58"/>
      <c r="FZ584" s="58"/>
      <c r="GA584" s="58"/>
      <c r="GB584" s="58"/>
      <c r="GC584" s="58"/>
      <c r="GD584" s="58"/>
      <c r="GE584" s="58"/>
      <c r="GF584" s="58"/>
      <c r="GG584" s="58"/>
      <c r="GH584" s="58"/>
      <c r="GI584" s="58"/>
      <c r="GJ584" s="58"/>
      <c r="GK584" s="58"/>
      <c r="GL584" s="58"/>
      <c r="GM584" s="58"/>
      <c r="GN584" s="58"/>
      <c r="GO584" s="58"/>
      <c r="GP584" s="58"/>
      <c r="GQ584" s="58"/>
      <c r="GR584" s="58"/>
      <c r="GS584" s="58"/>
      <c r="GT584" s="58"/>
      <c r="GU584" s="58"/>
      <c r="GV584" s="58"/>
      <c r="GW584" s="58"/>
      <c r="GX584" s="58"/>
      <c r="GY584" s="58"/>
      <c r="GZ584" s="58"/>
      <c r="HA584" s="58"/>
      <c r="HB584" s="58"/>
      <c r="HC584" s="58"/>
      <c r="HD584" s="58"/>
      <c r="HE584" s="58"/>
      <c r="HF584" s="58"/>
      <c r="HG584" s="58"/>
      <c r="HH584" s="58"/>
      <c r="HI584" s="58"/>
      <c r="HJ584" s="58"/>
      <c r="HK584" s="58"/>
      <c r="HL584" s="58"/>
      <c r="HM584" s="58"/>
      <c r="HN584" s="58"/>
      <c r="HO584" s="58"/>
      <c r="HP584" s="58"/>
      <c r="HQ584" s="58"/>
      <c r="HR584" s="58"/>
      <c r="HS584" s="58"/>
      <c r="HT584" s="58"/>
      <c r="HU584" s="58"/>
      <c r="HV584" s="58"/>
      <c r="HW584" s="58"/>
      <c r="HX584" s="58"/>
      <c r="HY584" s="58"/>
      <c r="HZ584" s="58"/>
      <c r="IA584" s="58"/>
      <c r="IB584" s="58"/>
      <c r="IC584" s="58"/>
      <c r="ID584" s="58"/>
      <c r="IE584" s="58"/>
      <c r="IF584" s="58"/>
      <c r="IG584" s="58"/>
      <c r="IH584" s="58"/>
      <c r="II584" s="58"/>
      <c r="IJ584" s="58"/>
      <c r="IK584" s="58"/>
      <c r="IL584" s="58"/>
      <c r="IM584" s="58"/>
      <c r="IN584" s="58"/>
      <c r="IO584" s="58"/>
      <c r="IP584" s="58"/>
      <c r="IQ584" s="58"/>
      <c r="IR584" s="58"/>
      <c r="IS584" s="58"/>
      <c r="IT584" s="58"/>
      <c r="IU584" s="58"/>
    </row>
    <row r="585" spans="1:255" s="840" customFormat="1">
      <c r="A585" s="78" t="s">
        <v>479</v>
      </c>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949"/>
      <c r="AB585" s="949"/>
      <c r="AC585" s="949"/>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c r="CU585" s="58"/>
      <c r="CV585" s="58"/>
      <c r="CW585" s="58"/>
      <c r="CX585" s="58"/>
      <c r="CY585" s="58"/>
      <c r="CZ585" s="58"/>
      <c r="DA585" s="58"/>
      <c r="DB585" s="58"/>
      <c r="DC585" s="58"/>
      <c r="DD585" s="58"/>
      <c r="DE585" s="58"/>
      <c r="DF585" s="58"/>
      <c r="DG585" s="58"/>
      <c r="DH585" s="58"/>
      <c r="DI585" s="58"/>
      <c r="DJ585" s="58"/>
      <c r="DK585" s="58"/>
      <c r="DL585" s="58"/>
      <c r="DM585" s="58"/>
      <c r="DN585" s="58"/>
      <c r="DO585" s="58"/>
      <c r="DP585" s="58"/>
      <c r="DQ585" s="58"/>
      <c r="DR585" s="58"/>
      <c r="DS585" s="58"/>
      <c r="DT585" s="58"/>
      <c r="DU585" s="58"/>
      <c r="DV585" s="58"/>
      <c r="DW585" s="58"/>
      <c r="DX585" s="58"/>
      <c r="DY585" s="58"/>
      <c r="DZ585" s="58"/>
      <c r="EA585" s="58"/>
      <c r="EB585" s="58"/>
      <c r="EC585" s="58"/>
      <c r="ED585" s="58"/>
      <c r="EE585" s="58"/>
      <c r="EF585" s="58"/>
      <c r="EG585" s="58"/>
      <c r="EH585" s="58"/>
      <c r="EI585" s="58"/>
      <c r="EJ585" s="58"/>
      <c r="EK585" s="58"/>
      <c r="EL585" s="58"/>
      <c r="EM585" s="58"/>
      <c r="EN585" s="58"/>
      <c r="EO585" s="58"/>
      <c r="EP585" s="58"/>
      <c r="EQ585" s="58"/>
      <c r="ER585" s="58"/>
      <c r="ES585" s="58"/>
      <c r="ET585" s="58"/>
      <c r="EU585" s="58"/>
      <c r="EV585" s="58"/>
      <c r="EW585" s="58"/>
      <c r="EX585" s="58"/>
      <c r="EY585" s="58"/>
      <c r="EZ585" s="58"/>
      <c r="FA585" s="58"/>
      <c r="FB585" s="58"/>
      <c r="FC585" s="58"/>
      <c r="FD585" s="58"/>
      <c r="FE585" s="58"/>
      <c r="FF585" s="58"/>
      <c r="FG585" s="58"/>
      <c r="FH585" s="58"/>
      <c r="FI585" s="58"/>
      <c r="FJ585" s="58"/>
      <c r="FK585" s="58"/>
      <c r="FL585" s="58"/>
      <c r="FM585" s="58"/>
      <c r="FN585" s="58"/>
      <c r="FO585" s="58"/>
      <c r="FP585" s="58"/>
      <c r="FQ585" s="58"/>
      <c r="FR585" s="58"/>
      <c r="FS585" s="58"/>
      <c r="FT585" s="58"/>
      <c r="FU585" s="58"/>
      <c r="FV585" s="58"/>
      <c r="FW585" s="58"/>
      <c r="FX585" s="58"/>
      <c r="FY585" s="58"/>
      <c r="FZ585" s="58"/>
      <c r="GA585" s="58"/>
      <c r="GB585" s="58"/>
      <c r="GC585" s="58"/>
      <c r="GD585" s="58"/>
      <c r="GE585" s="58"/>
      <c r="GF585" s="58"/>
      <c r="GG585" s="58"/>
      <c r="GH585" s="58"/>
      <c r="GI585" s="58"/>
      <c r="GJ585" s="58"/>
      <c r="GK585" s="58"/>
      <c r="GL585" s="58"/>
      <c r="GM585" s="58"/>
      <c r="GN585" s="58"/>
      <c r="GO585" s="58"/>
      <c r="GP585" s="58"/>
      <c r="GQ585" s="58"/>
      <c r="GR585" s="58"/>
      <c r="GS585" s="58"/>
      <c r="GT585" s="58"/>
      <c r="GU585" s="58"/>
      <c r="GV585" s="58"/>
      <c r="GW585" s="58"/>
      <c r="GX585" s="58"/>
      <c r="GY585" s="58"/>
      <c r="GZ585" s="58"/>
      <c r="HA585" s="58"/>
      <c r="HB585" s="58"/>
      <c r="HC585" s="58"/>
      <c r="HD585" s="58"/>
      <c r="HE585" s="58"/>
      <c r="HF585" s="58"/>
      <c r="HG585" s="58"/>
      <c r="HH585" s="58"/>
      <c r="HI585" s="58"/>
      <c r="HJ585" s="58"/>
      <c r="HK585" s="58"/>
      <c r="HL585" s="58"/>
      <c r="HM585" s="58"/>
      <c r="HN585" s="58"/>
      <c r="HO585" s="58"/>
      <c r="HP585" s="58"/>
      <c r="HQ585" s="58"/>
      <c r="HR585" s="58"/>
      <c r="HS585" s="58"/>
      <c r="HT585" s="58"/>
      <c r="HU585" s="58"/>
      <c r="HV585" s="58"/>
      <c r="HW585" s="58"/>
      <c r="HX585" s="58"/>
      <c r="HY585" s="58"/>
      <c r="HZ585" s="58"/>
      <c r="IA585" s="58"/>
      <c r="IB585" s="58"/>
      <c r="IC585" s="58"/>
      <c r="ID585" s="58"/>
      <c r="IE585" s="58"/>
      <c r="IF585" s="58"/>
      <c r="IG585" s="58"/>
      <c r="IH585" s="58"/>
      <c r="II585" s="58"/>
      <c r="IJ585" s="58"/>
      <c r="IK585" s="58"/>
      <c r="IL585" s="58"/>
      <c r="IM585" s="58"/>
      <c r="IN585" s="58"/>
      <c r="IO585" s="58"/>
      <c r="IP585" s="58"/>
      <c r="IQ585" s="58"/>
      <c r="IR585" s="58"/>
      <c r="IS585" s="58"/>
      <c r="IT585" s="58"/>
      <c r="IU585" s="58"/>
    </row>
    <row r="586" spans="1:255" s="840" customFormat="1">
      <c r="A586" s="78" t="s">
        <v>480</v>
      </c>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949"/>
      <c r="AB586" s="949"/>
      <c r="AC586" s="949"/>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c r="CU586" s="58"/>
      <c r="CV586" s="58"/>
      <c r="CW586" s="58"/>
      <c r="CX586" s="58"/>
      <c r="CY586" s="58"/>
      <c r="CZ586" s="58"/>
      <c r="DA586" s="58"/>
      <c r="DB586" s="58"/>
      <c r="DC586" s="58"/>
      <c r="DD586" s="58"/>
      <c r="DE586" s="58"/>
      <c r="DF586" s="58"/>
      <c r="DG586" s="58"/>
      <c r="DH586" s="58"/>
      <c r="DI586" s="58"/>
      <c r="DJ586" s="58"/>
      <c r="DK586" s="58"/>
      <c r="DL586" s="58"/>
      <c r="DM586" s="58"/>
      <c r="DN586" s="58"/>
      <c r="DO586" s="58"/>
      <c r="DP586" s="58"/>
      <c r="DQ586" s="58"/>
      <c r="DR586" s="58"/>
      <c r="DS586" s="58"/>
      <c r="DT586" s="58"/>
      <c r="DU586" s="58"/>
      <c r="DV586" s="58"/>
      <c r="DW586" s="58"/>
      <c r="DX586" s="58"/>
      <c r="DY586" s="58"/>
      <c r="DZ586" s="58"/>
      <c r="EA586" s="58"/>
      <c r="EB586" s="58"/>
      <c r="EC586" s="58"/>
      <c r="ED586" s="58"/>
      <c r="EE586" s="58"/>
      <c r="EF586" s="58"/>
      <c r="EG586" s="58"/>
      <c r="EH586" s="58"/>
      <c r="EI586" s="58"/>
      <c r="EJ586" s="58"/>
      <c r="EK586" s="58"/>
      <c r="EL586" s="58"/>
      <c r="EM586" s="58"/>
      <c r="EN586" s="58"/>
      <c r="EO586" s="58"/>
      <c r="EP586" s="58"/>
      <c r="EQ586" s="58"/>
      <c r="ER586" s="58"/>
      <c r="ES586" s="58"/>
      <c r="ET586" s="58"/>
      <c r="EU586" s="58"/>
      <c r="EV586" s="58"/>
      <c r="EW586" s="58"/>
      <c r="EX586" s="58"/>
      <c r="EY586" s="58"/>
      <c r="EZ586" s="58"/>
      <c r="FA586" s="58"/>
      <c r="FB586" s="58"/>
      <c r="FC586" s="58"/>
      <c r="FD586" s="58"/>
      <c r="FE586" s="58"/>
      <c r="FF586" s="58"/>
      <c r="FG586" s="58"/>
      <c r="FH586" s="58"/>
      <c r="FI586" s="58"/>
      <c r="FJ586" s="58"/>
      <c r="FK586" s="58"/>
      <c r="FL586" s="58"/>
      <c r="FM586" s="58"/>
      <c r="FN586" s="58"/>
      <c r="FO586" s="58"/>
      <c r="FP586" s="58"/>
      <c r="FQ586" s="58"/>
      <c r="FR586" s="58"/>
      <c r="FS586" s="58"/>
      <c r="FT586" s="58"/>
      <c r="FU586" s="58"/>
      <c r="FV586" s="58"/>
      <c r="FW586" s="58"/>
      <c r="FX586" s="58"/>
      <c r="FY586" s="58"/>
      <c r="FZ586" s="58"/>
      <c r="GA586" s="58"/>
      <c r="GB586" s="58"/>
      <c r="GC586" s="58"/>
      <c r="GD586" s="58"/>
      <c r="GE586" s="58"/>
      <c r="GF586" s="58"/>
      <c r="GG586" s="58"/>
      <c r="GH586" s="58"/>
      <c r="GI586" s="58"/>
      <c r="GJ586" s="58"/>
      <c r="GK586" s="58"/>
      <c r="GL586" s="58"/>
      <c r="GM586" s="58"/>
      <c r="GN586" s="58"/>
      <c r="GO586" s="58"/>
      <c r="GP586" s="58"/>
      <c r="GQ586" s="58"/>
      <c r="GR586" s="58"/>
      <c r="GS586" s="58"/>
      <c r="GT586" s="58"/>
      <c r="GU586" s="58"/>
      <c r="GV586" s="58"/>
      <c r="GW586" s="58"/>
      <c r="GX586" s="58"/>
      <c r="GY586" s="58"/>
      <c r="GZ586" s="58"/>
      <c r="HA586" s="58"/>
      <c r="HB586" s="58"/>
      <c r="HC586" s="58"/>
      <c r="HD586" s="58"/>
      <c r="HE586" s="58"/>
      <c r="HF586" s="58"/>
      <c r="HG586" s="58"/>
      <c r="HH586" s="58"/>
      <c r="HI586" s="58"/>
      <c r="HJ586" s="58"/>
      <c r="HK586" s="58"/>
      <c r="HL586" s="58"/>
      <c r="HM586" s="58"/>
      <c r="HN586" s="58"/>
      <c r="HO586" s="58"/>
      <c r="HP586" s="58"/>
      <c r="HQ586" s="58"/>
      <c r="HR586" s="58"/>
      <c r="HS586" s="58"/>
      <c r="HT586" s="58"/>
      <c r="HU586" s="58"/>
      <c r="HV586" s="58"/>
      <c r="HW586" s="58"/>
      <c r="HX586" s="58"/>
      <c r="HY586" s="58"/>
      <c r="HZ586" s="58"/>
      <c r="IA586" s="58"/>
      <c r="IB586" s="58"/>
      <c r="IC586" s="58"/>
      <c r="ID586" s="58"/>
      <c r="IE586" s="58"/>
      <c r="IF586" s="58"/>
      <c r="IG586" s="58"/>
      <c r="IH586" s="58"/>
      <c r="II586" s="58"/>
      <c r="IJ586" s="58"/>
      <c r="IK586" s="58"/>
      <c r="IL586" s="58"/>
      <c r="IM586" s="58"/>
      <c r="IN586" s="58"/>
      <c r="IO586" s="58"/>
      <c r="IP586" s="58"/>
      <c r="IQ586" s="58"/>
      <c r="IR586" s="58"/>
      <c r="IS586" s="58"/>
      <c r="IT586" s="58"/>
      <c r="IU586" s="58"/>
    </row>
    <row r="587" spans="1:255" s="840" customFormat="1">
      <c r="A587" s="78" t="s">
        <v>481</v>
      </c>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949"/>
      <c r="AB587" s="949"/>
      <c r="AC587" s="949"/>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c r="CU587" s="58"/>
      <c r="CV587" s="58"/>
      <c r="CW587" s="58"/>
      <c r="CX587" s="58"/>
      <c r="CY587" s="58"/>
      <c r="CZ587" s="58"/>
      <c r="DA587" s="58"/>
      <c r="DB587" s="58"/>
      <c r="DC587" s="58"/>
      <c r="DD587" s="58"/>
      <c r="DE587" s="58"/>
      <c r="DF587" s="58"/>
      <c r="DG587" s="58"/>
      <c r="DH587" s="58"/>
      <c r="DI587" s="58"/>
      <c r="DJ587" s="58"/>
      <c r="DK587" s="58"/>
      <c r="DL587" s="58"/>
      <c r="DM587" s="58"/>
      <c r="DN587" s="58"/>
      <c r="DO587" s="58"/>
      <c r="DP587" s="58"/>
      <c r="DQ587" s="58"/>
      <c r="DR587" s="58"/>
      <c r="DS587" s="58"/>
      <c r="DT587" s="58"/>
      <c r="DU587" s="58"/>
      <c r="DV587" s="58"/>
      <c r="DW587" s="58"/>
      <c r="DX587" s="58"/>
      <c r="DY587" s="58"/>
      <c r="DZ587" s="58"/>
      <c r="EA587" s="58"/>
      <c r="EB587" s="58"/>
      <c r="EC587" s="58"/>
      <c r="ED587" s="58"/>
      <c r="EE587" s="58"/>
      <c r="EF587" s="58"/>
      <c r="EG587" s="58"/>
      <c r="EH587" s="58"/>
      <c r="EI587" s="58"/>
      <c r="EJ587" s="58"/>
      <c r="EK587" s="58"/>
      <c r="EL587" s="58"/>
      <c r="EM587" s="58"/>
      <c r="EN587" s="58"/>
      <c r="EO587" s="58"/>
      <c r="EP587" s="58"/>
      <c r="EQ587" s="58"/>
      <c r="ER587" s="58"/>
      <c r="ES587" s="58"/>
      <c r="ET587" s="58"/>
      <c r="EU587" s="58"/>
      <c r="EV587" s="58"/>
      <c r="EW587" s="58"/>
      <c r="EX587" s="58"/>
      <c r="EY587" s="58"/>
      <c r="EZ587" s="58"/>
      <c r="FA587" s="58"/>
      <c r="FB587" s="58"/>
      <c r="FC587" s="58"/>
      <c r="FD587" s="58"/>
      <c r="FE587" s="58"/>
      <c r="FF587" s="58"/>
      <c r="FG587" s="58"/>
      <c r="FH587" s="58"/>
      <c r="FI587" s="58"/>
      <c r="FJ587" s="58"/>
      <c r="FK587" s="58"/>
      <c r="FL587" s="58"/>
      <c r="FM587" s="58"/>
      <c r="FN587" s="58"/>
      <c r="FO587" s="58"/>
      <c r="FP587" s="58"/>
      <c r="FQ587" s="58"/>
      <c r="FR587" s="58"/>
      <c r="FS587" s="58"/>
      <c r="FT587" s="58"/>
      <c r="FU587" s="58"/>
      <c r="FV587" s="58"/>
      <c r="FW587" s="58"/>
      <c r="FX587" s="58"/>
      <c r="FY587" s="58"/>
      <c r="FZ587" s="58"/>
      <c r="GA587" s="58"/>
      <c r="GB587" s="58"/>
      <c r="GC587" s="58"/>
      <c r="GD587" s="58"/>
      <c r="GE587" s="58"/>
      <c r="GF587" s="58"/>
      <c r="GG587" s="58"/>
      <c r="GH587" s="58"/>
      <c r="GI587" s="58"/>
      <c r="GJ587" s="58"/>
      <c r="GK587" s="58"/>
      <c r="GL587" s="58"/>
      <c r="GM587" s="58"/>
      <c r="GN587" s="58"/>
      <c r="GO587" s="58"/>
      <c r="GP587" s="58"/>
      <c r="GQ587" s="58"/>
      <c r="GR587" s="58"/>
      <c r="GS587" s="58"/>
      <c r="GT587" s="58"/>
      <c r="GU587" s="58"/>
      <c r="GV587" s="58"/>
      <c r="GW587" s="58"/>
      <c r="GX587" s="58"/>
      <c r="GY587" s="58"/>
      <c r="GZ587" s="58"/>
      <c r="HA587" s="58"/>
      <c r="HB587" s="58"/>
      <c r="HC587" s="58"/>
      <c r="HD587" s="58"/>
      <c r="HE587" s="58"/>
      <c r="HF587" s="58"/>
      <c r="HG587" s="58"/>
      <c r="HH587" s="58"/>
      <c r="HI587" s="58"/>
      <c r="HJ587" s="58"/>
      <c r="HK587" s="58"/>
      <c r="HL587" s="58"/>
      <c r="HM587" s="58"/>
      <c r="HN587" s="58"/>
      <c r="HO587" s="58"/>
      <c r="HP587" s="58"/>
      <c r="HQ587" s="58"/>
      <c r="HR587" s="58"/>
      <c r="HS587" s="58"/>
      <c r="HT587" s="58"/>
      <c r="HU587" s="58"/>
      <c r="HV587" s="58"/>
      <c r="HW587" s="58"/>
      <c r="HX587" s="58"/>
      <c r="HY587" s="58"/>
      <c r="HZ587" s="58"/>
      <c r="IA587" s="58"/>
      <c r="IB587" s="58"/>
      <c r="IC587" s="58"/>
      <c r="ID587" s="58"/>
      <c r="IE587" s="58"/>
      <c r="IF587" s="58"/>
      <c r="IG587" s="58"/>
      <c r="IH587" s="58"/>
      <c r="II587" s="58"/>
      <c r="IJ587" s="58"/>
      <c r="IK587" s="58"/>
      <c r="IL587" s="58"/>
      <c r="IM587" s="58"/>
      <c r="IN587" s="58"/>
      <c r="IO587" s="58"/>
      <c r="IP587" s="58"/>
      <c r="IQ587" s="58"/>
      <c r="IR587" s="58"/>
      <c r="IS587" s="58"/>
      <c r="IT587" s="58"/>
      <c r="IU587" s="58"/>
    </row>
    <row r="588" spans="1:255" s="840" customFormat="1">
      <c r="A588" s="78" t="s">
        <v>482</v>
      </c>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949"/>
      <c r="AB588" s="949"/>
      <c r="AC588" s="949"/>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c r="CU588" s="58"/>
      <c r="CV588" s="58"/>
      <c r="CW588" s="58"/>
      <c r="CX588" s="58"/>
      <c r="CY588" s="58"/>
      <c r="CZ588" s="58"/>
      <c r="DA588" s="58"/>
      <c r="DB588" s="58"/>
      <c r="DC588" s="58"/>
      <c r="DD588" s="58"/>
      <c r="DE588" s="58"/>
      <c r="DF588" s="58"/>
      <c r="DG588" s="58"/>
      <c r="DH588" s="58"/>
      <c r="DI588" s="58"/>
      <c r="DJ588" s="58"/>
      <c r="DK588" s="58"/>
      <c r="DL588" s="58"/>
      <c r="DM588" s="58"/>
      <c r="DN588" s="58"/>
      <c r="DO588" s="58"/>
      <c r="DP588" s="58"/>
      <c r="DQ588" s="58"/>
      <c r="DR588" s="58"/>
      <c r="DS588" s="58"/>
      <c r="DT588" s="58"/>
      <c r="DU588" s="58"/>
      <c r="DV588" s="58"/>
      <c r="DW588" s="58"/>
      <c r="DX588" s="58"/>
      <c r="DY588" s="58"/>
      <c r="DZ588" s="58"/>
      <c r="EA588" s="58"/>
      <c r="EB588" s="58"/>
      <c r="EC588" s="58"/>
      <c r="ED588" s="58"/>
      <c r="EE588" s="58"/>
      <c r="EF588" s="58"/>
      <c r="EG588" s="58"/>
      <c r="EH588" s="58"/>
      <c r="EI588" s="58"/>
      <c r="EJ588" s="58"/>
      <c r="EK588" s="58"/>
      <c r="EL588" s="58"/>
      <c r="EM588" s="58"/>
      <c r="EN588" s="58"/>
      <c r="EO588" s="58"/>
      <c r="EP588" s="58"/>
      <c r="EQ588" s="58"/>
      <c r="ER588" s="58"/>
      <c r="ES588" s="58"/>
      <c r="ET588" s="58"/>
      <c r="EU588" s="58"/>
      <c r="EV588" s="58"/>
      <c r="EW588" s="58"/>
      <c r="EX588" s="58"/>
      <c r="EY588" s="58"/>
      <c r="EZ588" s="58"/>
      <c r="FA588" s="58"/>
      <c r="FB588" s="58"/>
      <c r="FC588" s="58"/>
      <c r="FD588" s="58"/>
      <c r="FE588" s="58"/>
      <c r="FF588" s="58"/>
      <c r="FG588" s="58"/>
      <c r="FH588" s="58"/>
      <c r="FI588" s="58"/>
      <c r="FJ588" s="58"/>
      <c r="FK588" s="58"/>
      <c r="FL588" s="58"/>
      <c r="FM588" s="58"/>
      <c r="FN588" s="58"/>
      <c r="FO588" s="58"/>
      <c r="FP588" s="58"/>
      <c r="FQ588" s="58"/>
      <c r="FR588" s="58"/>
      <c r="FS588" s="58"/>
      <c r="FT588" s="58"/>
      <c r="FU588" s="58"/>
      <c r="FV588" s="58"/>
      <c r="FW588" s="58"/>
      <c r="FX588" s="58"/>
      <c r="FY588" s="58"/>
      <c r="FZ588" s="58"/>
      <c r="GA588" s="58"/>
      <c r="GB588" s="58"/>
      <c r="GC588" s="58"/>
      <c r="GD588" s="58"/>
      <c r="GE588" s="58"/>
      <c r="GF588" s="58"/>
      <c r="GG588" s="58"/>
      <c r="GH588" s="58"/>
      <c r="GI588" s="58"/>
      <c r="GJ588" s="58"/>
      <c r="GK588" s="58"/>
      <c r="GL588" s="58"/>
      <c r="GM588" s="58"/>
      <c r="GN588" s="58"/>
      <c r="GO588" s="58"/>
      <c r="GP588" s="58"/>
      <c r="GQ588" s="58"/>
      <c r="GR588" s="58"/>
      <c r="GS588" s="58"/>
      <c r="GT588" s="58"/>
      <c r="GU588" s="58"/>
      <c r="GV588" s="58"/>
      <c r="GW588" s="58"/>
      <c r="GX588" s="58"/>
      <c r="GY588" s="58"/>
      <c r="GZ588" s="58"/>
      <c r="HA588" s="58"/>
      <c r="HB588" s="58"/>
      <c r="HC588" s="58"/>
      <c r="HD588" s="58"/>
      <c r="HE588" s="58"/>
      <c r="HF588" s="58"/>
      <c r="HG588" s="58"/>
      <c r="HH588" s="58"/>
      <c r="HI588" s="58"/>
      <c r="HJ588" s="58"/>
      <c r="HK588" s="58"/>
      <c r="HL588" s="58"/>
      <c r="HM588" s="58"/>
      <c r="HN588" s="58"/>
      <c r="HO588" s="58"/>
      <c r="HP588" s="58"/>
      <c r="HQ588" s="58"/>
      <c r="HR588" s="58"/>
      <c r="HS588" s="58"/>
      <c r="HT588" s="58"/>
      <c r="HU588" s="58"/>
      <c r="HV588" s="58"/>
      <c r="HW588" s="58"/>
      <c r="HX588" s="58"/>
      <c r="HY588" s="58"/>
      <c r="HZ588" s="58"/>
      <c r="IA588" s="58"/>
      <c r="IB588" s="58"/>
      <c r="IC588" s="58"/>
      <c r="ID588" s="58"/>
      <c r="IE588" s="58"/>
      <c r="IF588" s="58"/>
      <c r="IG588" s="58"/>
      <c r="IH588" s="58"/>
      <c r="II588" s="58"/>
      <c r="IJ588" s="58"/>
      <c r="IK588" s="58"/>
      <c r="IL588" s="58"/>
      <c r="IM588" s="58"/>
      <c r="IN588" s="58"/>
      <c r="IO588" s="58"/>
      <c r="IP588" s="58"/>
      <c r="IQ588" s="58"/>
      <c r="IR588" s="58"/>
      <c r="IS588" s="58"/>
      <c r="IT588" s="58"/>
      <c r="IU588" s="58"/>
    </row>
    <row r="589" spans="1:255" s="840" customFormat="1">
      <c r="A589" s="78" t="s">
        <v>483</v>
      </c>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949"/>
      <c r="AB589" s="949"/>
      <c r="AC589" s="949"/>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c r="CU589" s="58"/>
      <c r="CV589" s="58"/>
      <c r="CW589" s="58"/>
      <c r="CX589" s="58"/>
      <c r="CY589" s="58"/>
      <c r="CZ589" s="58"/>
      <c r="DA589" s="58"/>
      <c r="DB589" s="58"/>
      <c r="DC589" s="58"/>
      <c r="DD589" s="58"/>
      <c r="DE589" s="58"/>
      <c r="DF589" s="58"/>
      <c r="DG589" s="58"/>
      <c r="DH589" s="58"/>
      <c r="DI589" s="58"/>
      <c r="DJ589" s="58"/>
      <c r="DK589" s="58"/>
      <c r="DL589" s="58"/>
      <c r="DM589" s="58"/>
      <c r="DN589" s="58"/>
      <c r="DO589" s="58"/>
      <c r="DP589" s="58"/>
      <c r="DQ589" s="58"/>
      <c r="DR589" s="58"/>
      <c r="DS589" s="58"/>
      <c r="DT589" s="58"/>
      <c r="DU589" s="58"/>
      <c r="DV589" s="58"/>
      <c r="DW589" s="58"/>
      <c r="DX589" s="58"/>
      <c r="DY589" s="58"/>
      <c r="DZ589" s="58"/>
      <c r="EA589" s="58"/>
      <c r="EB589" s="58"/>
      <c r="EC589" s="58"/>
      <c r="ED589" s="58"/>
      <c r="EE589" s="58"/>
      <c r="EF589" s="58"/>
      <c r="EG589" s="58"/>
      <c r="EH589" s="58"/>
      <c r="EI589" s="58"/>
      <c r="EJ589" s="58"/>
      <c r="EK589" s="58"/>
      <c r="EL589" s="58"/>
      <c r="EM589" s="58"/>
      <c r="EN589" s="58"/>
      <c r="EO589" s="58"/>
      <c r="EP589" s="58"/>
      <c r="EQ589" s="58"/>
      <c r="ER589" s="58"/>
      <c r="ES589" s="58"/>
      <c r="ET589" s="58"/>
      <c r="EU589" s="58"/>
      <c r="EV589" s="58"/>
      <c r="EW589" s="58"/>
      <c r="EX589" s="58"/>
      <c r="EY589" s="58"/>
      <c r="EZ589" s="58"/>
      <c r="FA589" s="58"/>
      <c r="FB589" s="58"/>
      <c r="FC589" s="58"/>
      <c r="FD589" s="58"/>
      <c r="FE589" s="58"/>
      <c r="FF589" s="58"/>
      <c r="FG589" s="58"/>
      <c r="FH589" s="58"/>
      <c r="FI589" s="58"/>
      <c r="FJ589" s="58"/>
      <c r="FK589" s="58"/>
      <c r="FL589" s="58"/>
      <c r="FM589" s="58"/>
      <c r="FN589" s="58"/>
      <c r="FO589" s="58"/>
      <c r="FP589" s="58"/>
      <c r="FQ589" s="58"/>
      <c r="FR589" s="58"/>
      <c r="FS589" s="58"/>
      <c r="FT589" s="58"/>
      <c r="FU589" s="58"/>
      <c r="FV589" s="58"/>
      <c r="FW589" s="58"/>
      <c r="FX589" s="58"/>
      <c r="FY589" s="58"/>
      <c r="FZ589" s="58"/>
      <c r="GA589" s="58"/>
      <c r="GB589" s="58"/>
      <c r="GC589" s="58"/>
      <c r="GD589" s="58"/>
      <c r="GE589" s="58"/>
      <c r="GF589" s="58"/>
      <c r="GG589" s="58"/>
      <c r="GH589" s="58"/>
      <c r="GI589" s="58"/>
      <c r="GJ589" s="58"/>
      <c r="GK589" s="58"/>
      <c r="GL589" s="58"/>
      <c r="GM589" s="58"/>
      <c r="GN589" s="58"/>
      <c r="GO589" s="58"/>
      <c r="GP589" s="58"/>
      <c r="GQ589" s="58"/>
      <c r="GR589" s="58"/>
      <c r="GS589" s="58"/>
      <c r="GT589" s="58"/>
      <c r="GU589" s="58"/>
      <c r="GV589" s="58"/>
      <c r="GW589" s="58"/>
      <c r="GX589" s="58"/>
      <c r="GY589" s="58"/>
      <c r="GZ589" s="58"/>
      <c r="HA589" s="58"/>
      <c r="HB589" s="58"/>
      <c r="HC589" s="58"/>
      <c r="HD589" s="58"/>
      <c r="HE589" s="58"/>
      <c r="HF589" s="58"/>
      <c r="HG589" s="58"/>
      <c r="HH589" s="58"/>
      <c r="HI589" s="58"/>
      <c r="HJ589" s="58"/>
      <c r="HK589" s="58"/>
      <c r="HL589" s="58"/>
      <c r="HM589" s="58"/>
      <c r="HN589" s="58"/>
      <c r="HO589" s="58"/>
      <c r="HP589" s="58"/>
      <c r="HQ589" s="58"/>
      <c r="HR589" s="58"/>
      <c r="HS589" s="58"/>
      <c r="HT589" s="58"/>
      <c r="HU589" s="58"/>
      <c r="HV589" s="58"/>
      <c r="HW589" s="58"/>
      <c r="HX589" s="58"/>
      <c r="HY589" s="58"/>
      <c r="HZ589" s="58"/>
      <c r="IA589" s="58"/>
      <c r="IB589" s="58"/>
      <c r="IC589" s="58"/>
      <c r="ID589" s="58"/>
      <c r="IE589" s="58"/>
      <c r="IF589" s="58"/>
      <c r="IG589" s="58"/>
      <c r="IH589" s="58"/>
      <c r="II589" s="58"/>
      <c r="IJ589" s="58"/>
      <c r="IK589" s="58"/>
      <c r="IL589" s="58"/>
      <c r="IM589" s="58"/>
      <c r="IN589" s="58"/>
      <c r="IO589" s="58"/>
      <c r="IP589" s="58"/>
      <c r="IQ589" s="58"/>
      <c r="IR589" s="58"/>
      <c r="IS589" s="58"/>
      <c r="IT589" s="58"/>
      <c r="IU589" s="58"/>
    </row>
    <row r="590" spans="1:255" s="840" customFormat="1">
      <c r="A590" s="78" t="s">
        <v>484</v>
      </c>
      <c r="B590" s="58">
        <v>0.13500000000000001</v>
      </c>
      <c r="C590" s="58">
        <v>0.17299999999999999</v>
      </c>
      <c r="D590" s="58">
        <v>0.216</v>
      </c>
      <c r="E590" s="58">
        <v>0.19</v>
      </c>
      <c r="F590" s="58">
        <v>0.189</v>
      </c>
      <c r="G590" s="58">
        <v>0.36199999999999999</v>
      </c>
      <c r="H590" s="58">
        <v>0.41099999999999998</v>
      </c>
      <c r="I590" s="58">
        <v>0.17</v>
      </c>
      <c r="J590" s="58">
        <v>0.23100000000000001</v>
      </c>
      <c r="K590" s="58">
        <v>0.24399999999999999</v>
      </c>
      <c r="L590" s="58">
        <v>0.29399999999999998</v>
      </c>
      <c r="M590" s="58">
        <v>0.20499999999999999</v>
      </c>
      <c r="N590" s="58">
        <v>0.23</v>
      </c>
      <c r="O590" s="58">
        <v>0.252</v>
      </c>
      <c r="P590" s="58">
        <v>0.215</v>
      </c>
      <c r="Q590" s="58">
        <v>0.114</v>
      </c>
      <c r="R590" s="58">
        <v>9.5000000000000001E-2</v>
      </c>
      <c r="S590" s="58">
        <v>8.3000000000000004E-2</v>
      </c>
      <c r="T590" s="58">
        <v>8.5999999999999993E-2</v>
      </c>
      <c r="U590" s="58">
        <v>8.6999999999999994E-2</v>
      </c>
      <c r="V590" s="58">
        <v>8.3000000000000004E-2</v>
      </c>
      <c r="W590" s="58">
        <v>8.1000000000000003E-2</v>
      </c>
      <c r="X590" s="58">
        <v>7.8E-2</v>
      </c>
      <c r="Y590" s="58">
        <v>7.8E-2</v>
      </c>
      <c r="Z590" s="58">
        <v>8.5000000000000006E-2</v>
      </c>
      <c r="AA590" s="949">
        <v>8.2000000000000003E-2</v>
      </c>
      <c r="AB590" s="949">
        <v>7.9000000000000001E-2</v>
      </c>
      <c r="AC590" s="949">
        <v>8.8999999999999996E-2</v>
      </c>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c r="CU590" s="58"/>
      <c r="CV590" s="58"/>
      <c r="CW590" s="58"/>
      <c r="CX590" s="58"/>
      <c r="CY590" s="58"/>
      <c r="CZ590" s="58"/>
      <c r="DA590" s="58"/>
      <c r="DB590" s="58"/>
      <c r="DC590" s="58"/>
      <c r="DD590" s="58"/>
      <c r="DE590" s="58"/>
      <c r="DF590" s="58"/>
      <c r="DG590" s="58"/>
      <c r="DH590" s="58"/>
      <c r="DI590" s="58"/>
      <c r="DJ590" s="58"/>
      <c r="DK590" s="58"/>
      <c r="DL590" s="58"/>
      <c r="DM590" s="58"/>
      <c r="DN590" s="58"/>
      <c r="DO590" s="58"/>
      <c r="DP590" s="58"/>
      <c r="DQ590" s="58"/>
      <c r="DR590" s="58"/>
      <c r="DS590" s="58"/>
      <c r="DT590" s="58"/>
      <c r="DU590" s="58"/>
      <c r="DV590" s="58"/>
      <c r="DW590" s="58"/>
      <c r="DX590" s="58"/>
      <c r="DY590" s="58"/>
      <c r="DZ590" s="58"/>
      <c r="EA590" s="58"/>
      <c r="EB590" s="58"/>
      <c r="EC590" s="58"/>
      <c r="ED590" s="58"/>
      <c r="EE590" s="58"/>
      <c r="EF590" s="58"/>
      <c r="EG590" s="58"/>
      <c r="EH590" s="58"/>
      <c r="EI590" s="58"/>
      <c r="EJ590" s="58"/>
      <c r="EK590" s="58"/>
      <c r="EL590" s="58"/>
      <c r="EM590" s="58"/>
      <c r="EN590" s="58"/>
      <c r="EO590" s="58"/>
      <c r="EP590" s="58"/>
      <c r="EQ590" s="58"/>
      <c r="ER590" s="58"/>
      <c r="ES590" s="58"/>
      <c r="ET590" s="58"/>
      <c r="EU590" s="58"/>
      <c r="EV590" s="58"/>
      <c r="EW590" s="58"/>
      <c r="EX590" s="58"/>
      <c r="EY590" s="58"/>
      <c r="EZ590" s="58"/>
      <c r="FA590" s="58"/>
      <c r="FB590" s="58"/>
      <c r="FC590" s="58"/>
      <c r="FD590" s="58"/>
      <c r="FE590" s="58"/>
      <c r="FF590" s="58"/>
      <c r="FG590" s="58"/>
      <c r="FH590" s="58"/>
      <c r="FI590" s="58"/>
      <c r="FJ590" s="58"/>
      <c r="FK590" s="58"/>
      <c r="FL590" s="58"/>
      <c r="FM590" s="58"/>
      <c r="FN590" s="58"/>
      <c r="FO590" s="58"/>
      <c r="FP590" s="58"/>
      <c r="FQ590" s="58"/>
      <c r="FR590" s="58"/>
      <c r="FS590" s="58"/>
      <c r="FT590" s="58"/>
      <c r="FU590" s="58"/>
      <c r="FV590" s="58"/>
      <c r="FW590" s="58"/>
      <c r="FX590" s="58"/>
      <c r="FY590" s="58"/>
      <c r="FZ590" s="58"/>
      <c r="GA590" s="58"/>
      <c r="GB590" s="58"/>
      <c r="GC590" s="58"/>
      <c r="GD590" s="58"/>
      <c r="GE590" s="58"/>
      <c r="GF590" s="58"/>
      <c r="GG590" s="58"/>
      <c r="GH590" s="58"/>
      <c r="GI590" s="58"/>
      <c r="GJ590" s="58"/>
      <c r="GK590" s="58"/>
      <c r="GL590" s="58"/>
      <c r="GM590" s="58"/>
      <c r="GN590" s="58"/>
      <c r="GO590" s="58"/>
      <c r="GP590" s="58"/>
      <c r="GQ590" s="58"/>
      <c r="GR590" s="58"/>
      <c r="GS590" s="58"/>
      <c r="GT590" s="58"/>
      <c r="GU590" s="58"/>
      <c r="GV590" s="58"/>
      <c r="GW590" s="58"/>
      <c r="GX590" s="58"/>
      <c r="GY590" s="58"/>
      <c r="GZ590" s="58"/>
      <c r="HA590" s="58"/>
      <c r="HB590" s="58"/>
      <c r="HC590" s="58"/>
      <c r="HD590" s="58"/>
      <c r="HE590" s="58"/>
      <c r="HF590" s="58"/>
      <c r="HG590" s="58"/>
      <c r="HH590" s="58"/>
      <c r="HI590" s="58"/>
      <c r="HJ590" s="58"/>
      <c r="HK590" s="58"/>
      <c r="HL590" s="58"/>
      <c r="HM590" s="58"/>
      <c r="HN590" s="58"/>
      <c r="HO590" s="58"/>
      <c r="HP590" s="58"/>
      <c r="HQ590" s="58"/>
      <c r="HR590" s="58"/>
      <c r="HS590" s="58"/>
      <c r="HT590" s="58"/>
      <c r="HU590" s="58"/>
      <c r="HV590" s="58"/>
      <c r="HW590" s="58"/>
      <c r="HX590" s="58"/>
      <c r="HY590" s="58"/>
      <c r="HZ590" s="58"/>
      <c r="IA590" s="58"/>
      <c r="IB590" s="58"/>
      <c r="IC590" s="58"/>
      <c r="ID590" s="58"/>
      <c r="IE590" s="58"/>
      <c r="IF590" s="58"/>
      <c r="IG590" s="58"/>
      <c r="IH590" s="58"/>
      <c r="II590" s="58"/>
      <c r="IJ590" s="58"/>
      <c r="IK590" s="58"/>
      <c r="IL590" s="58"/>
      <c r="IM590" s="58"/>
      <c r="IN590" s="58"/>
      <c r="IO590" s="58"/>
      <c r="IP590" s="58"/>
      <c r="IQ590" s="58"/>
      <c r="IR590" s="58"/>
      <c r="IS590" s="58"/>
      <c r="IT590" s="58"/>
      <c r="IU590" s="58"/>
    </row>
    <row r="591" spans="1:255" s="840" customFormat="1">
      <c r="A591" s="78" t="s">
        <v>485</v>
      </c>
      <c r="B591" s="58">
        <v>7.0000000000000001E-3</v>
      </c>
      <c r="C591" s="58">
        <v>8.9999999999999993E-3</v>
      </c>
      <c r="D591" s="58">
        <v>1.0999999999999999E-2</v>
      </c>
      <c r="E591" s="58">
        <v>0.01</v>
      </c>
      <c r="F591" s="58">
        <v>0.01</v>
      </c>
      <c r="G591" s="58">
        <v>1.9E-2</v>
      </c>
      <c r="H591" s="58">
        <v>2.1000000000000001E-2</v>
      </c>
      <c r="I591" s="58">
        <v>8.9999999999999993E-3</v>
      </c>
      <c r="J591" s="58">
        <v>1.2E-2</v>
      </c>
      <c r="K591" s="58">
        <v>1.2999999999999999E-2</v>
      </c>
      <c r="L591" s="58">
        <v>1.4999999999999999E-2</v>
      </c>
      <c r="M591" s="58">
        <v>0.01</v>
      </c>
      <c r="N591" s="58">
        <v>1.2E-2</v>
      </c>
      <c r="O591" s="58">
        <v>1.2999999999999999E-2</v>
      </c>
      <c r="P591" s="58">
        <v>1.0999999999999999E-2</v>
      </c>
      <c r="Q591" s="58">
        <v>1.0999999999999999E-2</v>
      </c>
      <c r="R591" s="58">
        <v>0.01</v>
      </c>
      <c r="S591" s="58">
        <v>8.9999999999999993E-3</v>
      </c>
      <c r="T591" s="58">
        <v>1.0999999999999999E-2</v>
      </c>
      <c r="U591" s="58">
        <v>1.0999999999999999E-2</v>
      </c>
      <c r="V591" s="58">
        <v>8.9999999999999993E-3</v>
      </c>
      <c r="W591" s="58">
        <v>8.9999999999999993E-3</v>
      </c>
      <c r="X591" s="58">
        <v>8.9999999999999993E-3</v>
      </c>
      <c r="Y591" s="58">
        <v>0.01</v>
      </c>
      <c r="Z591" s="58">
        <v>8.0000000000000002E-3</v>
      </c>
      <c r="AA591" s="949">
        <v>8.0000000000000002E-3</v>
      </c>
      <c r="AB591" s="949">
        <v>0.01</v>
      </c>
      <c r="AC591" s="949">
        <v>1.0999999999999999E-2</v>
      </c>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c r="CU591" s="58"/>
      <c r="CV591" s="58"/>
      <c r="CW591" s="58"/>
      <c r="CX591" s="58"/>
      <c r="CY591" s="58"/>
      <c r="CZ591" s="58"/>
      <c r="DA591" s="58"/>
      <c r="DB591" s="58"/>
      <c r="DC591" s="58"/>
      <c r="DD591" s="58"/>
      <c r="DE591" s="58"/>
      <c r="DF591" s="58"/>
      <c r="DG591" s="58"/>
      <c r="DH591" s="58"/>
      <c r="DI591" s="58"/>
      <c r="DJ591" s="58"/>
      <c r="DK591" s="58"/>
      <c r="DL591" s="58"/>
      <c r="DM591" s="58"/>
      <c r="DN591" s="58"/>
      <c r="DO591" s="58"/>
      <c r="DP591" s="58"/>
      <c r="DQ591" s="58"/>
      <c r="DR591" s="58"/>
      <c r="DS591" s="58"/>
      <c r="DT591" s="58"/>
      <c r="DU591" s="58"/>
      <c r="DV591" s="58"/>
      <c r="DW591" s="58"/>
      <c r="DX591" s="58"/>
      <c r="DY591" s="58"/>
      <c r="DZ591" s="58"/>
      <c r="EA591" s="58"/>
      <c r="EB591" s="58"/>
      <c r="EC591" s="58"/>
      <c r="ED591" s="58"/>
      <c r="EE591" s="58"/>
      <c r="EF591" s="58"/>
      <c r="EG591" s="58"/>
      <c r="EH591" s="58"/>
      <c r="EI591" s="58"/>
      <c r="EJ591" s="58"/>
      <c r="EK591" s="58"/>
      <c r="EL591" s="58"/>
      <c r="EM591" s="58"/>
      <c r="EN591" s="58"/>
      <c r="EO591" s="58"/>
      <c r="EP591" s="58"/>
      <c r="EQ591" s="58"/>
      <c r="ER591" s="58"/>
      <c r="ES591" s="58"/>
      <c r="ET591" s="58"/>
      <c r="EU591" s="58"/>
      <c r="EV591" s="58"/>
      <c r="EW591" s="58"/>
      <c r="EX591" s="58"/>
      <c r="EY591" s="58"/>
      <c r="EZ591" s="58"/>
      <c r="FA591" s="58"/>
      <c r="FB591" s="58"/>
      <c r="FC591" s="58"/>
      <c r="FD591" s="58"/>
      <c r="FE591" s="58"/>
      <c r="FF591" s="58"/>
      <c r="FG591" s="58"/>
      <c r="FH591" s="58"/>
      <c r="FI591" s="58"/>
      <c r="FJ591" s="58"/>
      <c r="FK591" s="58"/>
      <c r="FL591" s="58"/>
      <c r="FM591" s="58"/>
      <c r="FN591" s="58"/>
      <c r="FO591" s="58"/>
      <c r="FP591" s="58"/>
      <c r="FQ591" s="58"/>
      <c r="FR591" s="58"/>
      <c r="FS591" s="58"/>
      <c r="FT591" s="58"/>
      <c r="FU591" s="58"/>
      <c r="FV591" s="58"/>
      <c r="FW591" s="58"/>
      <c r="FX591" s="58"/>
      <c r="FY591" s="58"/>
      <c r="FZ591" s="58"/>
      <c r="GA591" s="58"/>
      <c r="GB591" s="58"/>
      <c r="GC591" s="58"/>
      <c r="GD591" s="58"/>
      <c r="GE591" s="58"/>
      <c r="GF591" s="58"/>
      <c r="GG591" s="58"/>
      <c r="GH591" s="58"/>
      <c r="GI591" s="58"/>
      <c r="GJ591" s="58"/>
      <c r="GK591" s="58"/>
      <c r="GL591" s="58"/>
      <c r="GM591" s="58"/>
      <c r="GN591" s="58"/>
      <c r="GO591" s="58"/>
      <c r="GP591" s="58"/>
      <c r="GQ591" s="58"/>
      <c r="GR591" s="58"/>
      <c r="GS591" s="58"/>
      <c r="GT591" s="58"/>
      <c r="GU591" s="58"/>
      <c r="GV591" s="58"/>
      <c r="GW591" s="58"/>
      <c r="GX591" s="58"/>
      <c r="GY591" s="58"/>
      <c r="GZ591" s="58"/>
      <c r="HA591" s="58"/>
      <c r="HB591" s="58"/>
      <c r="HC591" s="58"/>
      <c r="HD591" s="58"/>
      <c r="HE591" s="58"/>
      <c r="HF591" s="58"/>
      <c r="HG591" s="58"/>
      <c r="HH591" s="58"/>
      <c r="HI591" s="58"/>
      <c r="HJ591" s="58"/>
      <c r="HK591" s="58"/>
      <c r="HL591" s="58"/>
      <c r="HM591" s="58"/>
      <c r="HN591" s="58"/>
      <c r="HO591" s="58"/>
      <c r="HP591" s="58"/>
      <c r="HQ591" s="58"/>
      <c r="HR591" s="58"/>
      <c r="HS591" s="58"/>
      <c r="HT591" s="58"/>
      <c r="HU591" s="58"/>
      <c r="HV591" s="58"/>
      <c r="HW591" s="58"/>
      <c r="HX591" s="58"/>
      <c r="HY591" s="58"/>
      <c r="HZ591" s="58"/>
      <c r="IA591" s="58"/>
      <c r="IB591" s="58"/>
      <c r="IC591" s="58"/>
      <c r="ID591" s="58"/>
      <c r="IE591" s="58"/>
      <c r="IF591" s="58"/>
      <c r="IG591" s="58"/>
      <c r="IH591" s="58"/>
      <c r="II591" s="58"/>
      <c r="IJ591" s="58"/>
      <c r="IK591" s="58"/>
      <c r="IL591" s="58"/>
      <c r="IM591" s="58"/>
      <c r="IN591" s="58"/>
      <c r="IO591" s="58"/>
      <c r="IP591" s="58"/>
      <c r="IQ591" s="58"/>
      <c r="IR591" s="58"/>
      <c r="IS591" s="58"/>
      <c r="IT591" s="58"/>
      <c r="IU591" s="58"/>
    </row>
    <row r="592" spans="1:255" s="840" customFormat="1">
      <c r="A592" s="78" t="s">
        <v>486</v>
      </c>
      <c r="B592" s="58">
        <v>0.127</v>
      </c>
      <c r="C592" s="58">
        <v>0.16300000000000001</v>
      </c>
      <c r="D592" s="58">
        <v>0.20300000000000001</v>
      </c>
      <c r="E592" s="58">
        <v>0.17899999999999999</v>
      </c>
      <c r="F592" s="58">
        <v>0.17799999999999999</v>
      </c>
      <c r="G592" s="58">
        <v>0.34100000000000003</v>
      </c>
      <c r="H592" s="58">
        <v>0.38800000000000001</v>
      </c>
      <c r="I592" s="58">
        <v>0.16</v>
      </c>
      <c r="J592" s="58">
        <v>0.218</v>
      </c>
      <c r="K592" s="58">
        <v>0.23</v>
      </c>
      <c r="L592" s="58">
        <v>0.27800000000000002</v>
      </c>
      <c r="M592" s="58">
        <v>0.193</v>
      </c>
      <c r="N592" s="58">
        <v>0.218</v>
      </c>
      <c r="O592" s="58">
        <v>0.23799999999999999</v>
      </c>
      <c r="P592" s="58">
        <v>0.20300000000000001</v>
      </c>
      <c r="Q592" s="58">
        <v>0.10199999999999999</v>
      </c>
      <c r="R592" s="58">
        <v>8.3000000000000004E-2</v>
      </c>
      <c r="S592" s="58">
        <v>7.1999999999999995E-2</v>
      </c>
      <c r="T592" s="58">
        <v>7.2999999999999995E-2</v>
      </c>
      <c r="U592" s="58">
        <v>7.4999999999999997E-2</v>
      </c>
      <c r="V592" s="58">
        <v>7.1999999999999995E-2</v>
      </c>
      <c r="W592" s="58">
        <v>7.0000000000000007E-2</v>
      </c>
      <c r="X592" s="58">
        <v>6.8000000000000005E-2</v>
      </c>
      <c r="Y592" s="58">
        <v>6.7000000000000004E-2</v>
      </c>
      <c r="Z592" s="58">
        <v>7.4999999999999997E-2</v>
      </c>
      <c r="AA592" s="949">
        <v>7.2999999999999995E-2</v>
      </c>
      <c r="AB592" s="949">
        <v>6.8000000000000005E-2</v>
      </c>
      <c r="AC592" s="949">
        <v>7.6999999999999999E-2</v>
      </c>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c r="CU592" s="58"/>
      <c r="CV592" s="58"/>
      <c r="CW592" s="58"/>
      <c r="CX592" s="58"/>
      <c r="CY592" s="58"/>
      <c r="CZ592" s="58"/>
      <c r="DA592" s="58"/>
      <c r="DB592" s="58"/>
      <c r="DC592" s="58"/>
      <c r="DD592" s="58"/>
      <c r="DE592" s="58"/>
      <c r="DF592" s="58"/>
      <c r="DG592" s="58"/>
      <c r="DH592" s="58"/>
      <c r="DI592" s="58"/>
      <c r="DJ592" s="58"/>
      <c r="DK592" s="58"/>
      <c r="DL592" s="58"/>
      <c r="DM592" s="58"/>
      <c r="DN592" s="58"/>
      <c r="DO592" s="58"/>
      <c r="DP592" s="58"/>
      <c r="DQ592" s="58"/>
      <c r="DR592" s="58"/>
      <c r="DS592" s="58"/>
      <c r="DT592" s="58"/>
      <c r="DU592" s="58"/>
      <c r="DV592" s="58"/>
      <c r="DW592" s="58"/>
      <c r="DX592" s="58"/>
      <c r="DY592" s="58"/>
      <c r="DZ592" s="58"/>
      <c r="EA592" s="58"/>
      <c r="EB592" s="58"/>
      <c r="EC592" s="58"/>
      <c r="ED592" s="58"/>
      <c r="EE592" s="58"/>
      <c r="EF592" s="58"/>
      <c r="EG592" s="58"/>
      <c r="EH592" s="58"/>
      <c r="EI592" s="58"/>
      <c r="EJ592" s="58"/>
      <c r="EK592" s="58"/>
      <c r="EL592" s="58"/>
      <c r="EM592" s="58"/>
      <c r="EN592" s="58"/>
      <c r="EO592" s="58"/>
      <c r="EP592" s="58"/>
      <c r="EQ592" s="58"/>
      <c r="ER592" s="58"/>
      <c r="ES592" s="58"/>
      <c r="ET592" s="58"/>
      <c r="EU592" s="58"/>
      <c r="EV592" s="58"/>
      <c r="EW592" s="58"/>
      <c r="EX592" s="58"/>
      <c r="EY592" s="58"/>
      <c r="EZ592" s="58"/>
      <c r="FA592" s="58"/>
      <c r="FB592" s="58"/>
      <c r="FC592" s="58"/>
      <c r="FD592" s="58"/>
      <c r="FE592" s="58"/>
      <c r="FF592" s="58"/>
      <c r="FG592" s="58"/>
      <c r="FH592" s="58"/>
      <c r="FI592" s="58"/>
      <c r="FJ592" s="58"/>
      <c r="FK592" s="58"/>
      <c r="FL592" s="58"/>
      <c r="FM592" s="58"/>
      <c r="FN592" s="58"/>
      <c r="FO592" s="58"/>
      <c r="FP592" s="58"/>
      <c r="FQ592" s="58"/>
      <c r="FR592" s="58"/>
      <c r="FS592" s="58"/>
      <c r="FT592" s="58"/>
      <c r="FU592" s="58"/>
      <c r="FV592" s="58"/>
      <c r="FW592" s="58"/>
      <c r="FX592" s="58"/>
      <c r="FY592" s="58"/>
      <c r="FZ592" s="58"/>
      <c r="GA592" s="58"/>
      <c r="GB592" s="58"/>
      <c r="GC592" s="58"/>
      <c r="GD592" s="58"/>
      <c r="GE592" s="58"/>
      <c r="GF592" s="58"/>
      <c r="GG592" s="58"/>
      <c r="GH592" s="58"/>
      <c r="GI592" s="58"/>
      <c r="GJ592" s="58"/>
      <c r="GK592" s="58"/>
      <c r="GL592" s="58"/>
      <c r="GM592" s="58"/>
      <c r="GN592" s="58"/>
      <c r="GO592" s="58"/>
      <c r="GP592" s="58"/>
      <c r="GQ592" s="58"/>
      <c r="GR592" s="58"/>
      <c r="GS592" s="58"/>
      <c r="GT592" s="58"/>
      <c r="GU592" s="58"/>
      <c r="GV592" s="58"/>
      <c r="GW592" s="58"/>
      <c r="GX592" s="58"/>
      <c r="GY592" s="58"/>
      <c r="GZ592" s="58"/>
      <c r="HA592" s="58"/>
      <c r="HB592" s="58"/>
      <c r="HC592" s="58"/>
      <c r="HD592" s="58"/>
      <c r="HE592" s="58"/>
      <c r="HF592" s="58"/>
      <c r="HG592" s="58"/>
      <c r="HH592" s="58"/>
      <c r="HI592" s="58"/>
      <c r="HJ592" s="58"/>
      <c r="HK592" s="58"/>
      <c r="HL592" s="58"/>
      <c r="HM592" s="58"/>
      <c r="HN592" s="58"/>
      <c r="HO592" s="58"/>
      <c r="HP592" s="58"/>
      <c r="HQ592" s="58"/>
      <c r="HR592" s="58"/>
      <c r="HS592" s="58"/>
      <c r="HT592" s="58"/>
      <c r="HU592" s="58"/>
      <c r="HV592" s="58"/>
      <c r="HW592" s="58"/>
      <c r="HX592" s="58"/>
      <c r="HY592" s="58"/>
      <c r="HZ592" s="58"/>
      <c r="IA592" s="58"/>
      <c r="IB592" s="58"/>
      <c r="IC592" s="58"/>
      <c r="ID592" s="58"/>
      <c r="IE592" s="58"/>
      <c r="IF592" s="58"/>
      <c r="IG592" s="58"/>
      <c r="IH592" s="58"/>
      <c r="II592" s="58"/>
      <c r="IJ592" s="58"/>
      <c r="IK592" s="58"/>
      <c r="IL592" s="58"/>
      <c r="IM592" s="58"/>
      <c r="IN592" s="58"/>
      <c r="IO592" s="58"/>
      <c r="IP592" s="58"/>
      <c r="IQ592" s="58"/>
      <c r="IR592" s="58"/>
      <c r="IS592" s="58"/>
      <c r="IT592" s="58"/>
      <c r="IU592" s="58"/>
    </row>
    <row r="593" spans="1:255" s="840" customFormat="1">
      <c r="A593" s="78" t="s">
        <v>487</v>
      </c>
      <c r="B593" s="58">
        <v>1E-3</v>
      </c>
      <c r="C593" s="58">
        <v>1E-3</v>
      </c>
      <c r="D593" s="58">
        <v>1E-3</v>
      </c>
      <c r="E593" s="58">
        <v>1E-3</v>
      </c>
      <c r="F593" s="58">
        <v>1E-3</v>
      </c>
      <c r="G593" s="58">
        <v>2E-3</v>
      </c>
      <c r="H593" s="58">
        <v>2E-3</v>
      </c>
      <c r="I593" s="58">
        <v>1E-3</v>
      </c>
      <c r="J593" s="58">
        <v>1E-3</v>
      </c>
      <c r="K593" s="58">
        <v>1E-3</v>
      </c>
      <c r="L593" s="58">
        <v>1E-3</v>
      </c>
      <c r="M593" s="58">
        <v>1E-3</v>
      </c>
      <c r="N593" s="58">
        <v>1E-3</v>
      </c>
      <c r="O593" s="58">
        <v>1E-3</v>
      </c>
      <c r="P593" s="58">
        <v>1E-3</v>
      </c>
      <c r="Q593" s="58">
        <v>1E-3</v>
      </c>
      <c r="R593" s="58">
        <v>1E-3</v>
      </c>
      <c r="S593" s="58">
        <v>1E-3</v>
      </c>
      <c r="T593" s="58">
        <v>2E-3</v>
      </c>
      <c r="U593" s="58">
        <v>1E-3</v>
      </c>
      <c r="V593" s="58">
        <v>2E-3</v>
      </c>
      <c r="W593" s="58">
        <v>1E-3</v>
      </c>
      <c r="X593" s="58">
        <v>1E-3</v>
      </c>
      <c r="Y593" s="58">
        <v>1E-3</v>
      </c>
      <c r="Z593" s="58">
        <v>1E-3</v>
      </c>
      <c r="AA593" s="949">
        <v>1E-3</v>
      </c>
      <c r="AB593" s="949">
        <v>1E-3</v>
      </c>
      <c r="AC593" s="949">
        <v>1E-3</v>
      </c>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c r="CU593" s="58"/>
      <c r="CV593" s="58"/>
      <c r="CW593" s="58"/>
      <c r="CX593" s="58"/>
      <c r="CY593" s="58"/>
      <c r="CZ593" s="58"/>
      <c r="DA593" s="58"/>
      <c r="DB593" s="58"/>
      <c r="DC593" s="58"/>
      <c r="DD593" s="58"/>
      <c r="DE593" s="58"/>
      <c r="DF593" s="58"/>
      <c r="DG593" s="58"/>
      <c r="DH593" s="58"/>
      <c r="DI593" s="58"/>
      <c r="DJ593" s="58"/>
      <c r="DK593" s="58"/>
      <c r="DL593" s="58"/>
      <c r="DM593" s="58"/>
      <c r="DN593" s="58"/>
      <c r="DO593" s="58"/>
      <c r="DP593" s="58"/>
      <c r="DQ593" s="58"/>
      <c r="DR593" s="58"/>
      <c r="DS593" s="58"/>
      <c r="DT593" s="58"/>
      <c r="DU593" s="58"/>
      <c r="DV593" s="58"/>
      <c r="DW593" s="58"/>
      <c r="DX593" s="58"/>
      <c r="DY593" s="58"/>
      <c r="DZ593" s="58"/>
      <c r="EA593" s="58"/>
      <c r="EB593" s="58"/>
      <c r="EC593" s="58"/>
      <c r="ED593" s="58"/>
      <c r="EE593" s="58"/>
      <c r="EF593" s="58"/>
      <c r="EG593" s="58"/>
      <c r="EH593" s="58"/>
      <c r="EI593" s="58"/>
      <c r="EJ593" s="58"/>
      <c r="EK593" s="58"/>
      <c r="EL593" s="58"/>
      <c r="EM593" s="58"/>
      <c r="EN593" s="58"/>
      <c r="EO593" s="58"/>
      <c r="EP593" s="58"/>
      <c r="EQ593" s="58"/>
      <c r="ER593" s="58"/>
      <c r="ES593" s="58"/>
      <c r="ET593" s="58"/>
      <c r="EU593" s="58"/>
      <c r="EV593" s="58"/>
      <c r="EW593" s="58"/>
      <c r="EX593" s="58"/>
      <c r="EY593" s="58"/>
      <c r="EZ593" s="58"/>
      <c r="FA593" s="58"/>
      <c r="FB593" s="58"/>
      <c r="FC593" s="58"/>
      <c r="FD593" s="58"/>
      <c r="FE593" s="58"/>
      <c r="FF593" s="58"/>
      <c r="FG593" s="58"/>
      <c r="FH593" s="58"/>
      <c r="FI593" s="58"/>
      <c r="FJ593" s="58"/>
      <c r="FK593" s="58"/>
      <c r="FL593" s="58"/>
      <c r="FM593" s="58"/>
      <c r="FN593" s="58"/>
      <c r="FO593" s="58"/>
      <c r="FP593" s="58"/>
      <c r="FQ593" s="58"/>
      <c r="FR593" s="58"/>
      <c r="FS593" s="58"/>
      <c r="FT593" s="58"/>
      <c r="FU593" s="58"/>
      <c r="FV593" s="58"/>
      <c r="FW593" s="58"/>
      <c r="FX593" s="58"/>
      <c r="FY593" s="58"/>
      <c r="FZ593" s="58"/>
      <c r="GA593" s="58"/>
      <c r="GB593" s="58"/>
      <c r="GC593" s="58"/>
      <c r="GD593" s="58"/>
      <c r="GE593" s="58"/>
      <c r="GF593" s="58"/>
      <c r="GG593" s="58"/>
      <c r="GH593" s="58"/>
      <c r="GI593" s="58"/>
      <c r="GJ593" s="58"/>
      <c r="GK593" s="58"/>
      <c r="GL593" s="58"/>
      <c r="GM593" s="58"/>
      <c r="GN593" s="58"/>
      <c r="GO593" s="58"/>
      <c r="GP593" s="58"/>
      <c r="GQ593" s="58"/>
      <c r="GR593" s="58"/>
      <c r="GS593" s="58"/>
      <c r="GT593" s="58"/>
      <c r="GU593" s="58"/>
      <c r="GV593" s="58"/>
      <c r="GW593" s="58"/>
      <c r="GX593" s="58"/>
      <c r="GY593" s="58"/>
      <c r="GZ593" s="58"/>
      <c r="HA593" s="58"/>
      <c r="HB593" s="58"/>
      <c r="HC593" s="58"/>
      <c r="HD593" s="58"/>
      <c r="HE593" s="58"/>
      <c r="HF593" s="58"/>
      <c r="HG593" s="58"/>
      <c r="HH593" s="58"/>
      <c r="HI593" s="58"/>
      <c r="HJ593" s="58"/>
      <c r="HK593" s="58"/>
      <c r="HL593" s="58"/>
      <c r="HM593" s="58"/>
      <c r="HN593" s="58"/>
      <c r="HO593" s="58"/>
      <c r="HP593" s="58"/>
      <c r="HQ593" s="58"/>
      <c r="HR593" s="58"/>
      <c r="HS593" s="58"/>
      <c r="HT593" s="58"/>
      <c r="HU593" s="58"/>
      <c r="HV593" s="58"/>
      <c r="HW593" s="58"/>
      <c r="HX593" s="58"/>
      <c r="HY593" s="58"/>
      <c r="HZ593" s="58"/>
      <c r="IA593" s="58"/>
      <c r="IB593" s="58"/>
      <c r="IC593" s="58"/>
      <c r="ID593" s="58"/>
      <c r="IE593" s="58"/>
      <c r="IF593" s="58"/>
      <c r="IG593" s="58"/>
      <c r="IH593" s="58"/>
      <c r="II593" s="58"/>
      <c r="IJ593" s="58"/>
      <c r="IK593" s="58"/>
      <c r="IL593" s="58"/>
      <c r="IM593" s="58"/>
      <c r="IN593" s="58"/>
      <c r="IO593" s="58"/>
      <c r="IP593" s="58"/>
      <c r="IQ593" s="58"/>
      <c r="IR593" s="58"/>
      <c r="IS593" s="58"/>
      <c r="IT593" s="58"/>
      <c r="IU593" s="58"/>
    </row>
    <row r="594" spans="1:255" s="840" customFormat="1">
      <c r="A594" s="78" t="s">
        <v>488</v>
      </c>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949"/>
      <c r="AB594" s="949"/>
      <c r="AC594" s="949"/>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W594" s="58"/>
      <c r="DX594" s="58"/>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c r="FB594" s="58"/>
      <c r="FC594" s="58"/>
      <c r="FD594" s="58"/>
      <c r="FE594" s="58"/>
      <c r="FF594" s="58"/>
      <c r="FG594" s="58"/>
      <c r="FH594" s="58"/>
      <c r="FI594" s="58"/>
      <c r="FJ594" s="58"/>
      <c r="FK594" s="58"/>
      <c r="FL594" s="58"/>
      <c r="FM594" s="58"/>
      <c r="FN594" s="58"/>
      <c r="FO594" s="58"/>
      <c r="FP594" s="58"/>
      <c r="FQ594" s="58"/>
      <c r="FR594" s="58"/>
      <c r="FS594" s="58"/>
      <c r="FT594" s="58"/>
      <c r="FU594" s="58"/>
      <c r="FV594" s="58"/>
      <c r="FW594" s="58"/>
      <c r="FX594" s="58"/>
      <c r="FY594" s="58"/>
      <c r="FZ594" s="58"/>
      <c r="GA594" s="58"/>
      <c r="GB594" s="58"/>
      <c r="GC594" s="58"/>
      <c r="GD594" s="58"/>
      <c r="GE594" s="58"/>
      <c r="GF594" s="58"/>
      <c r="GG594" s="58"/>
      <c r="GH594" s="58"/>
      <c r="GI594" s="58"/>
      <c r="GJ594" s="58"/>
      <c r="GK594" s="58"/>
      <c r="GL594" s="58"/>
      <c r="GM594" s="58"/>
      <c r="GN594" s="58"/>
      <c r="GO594" s="58"/>
      <c r="GP594" s="58"/>
      <c r="GQ594" s="58"/>
      <c r="GR594" s="58"/>
      <c r="GS594" s="58"/>
      <c r="GT594" s="58"/>
      <c r="GU594" s="58"/>
      <c r="GV594" s="58"/>
      <c r="GW594" s="58"/>
      <c r="GX594" s="58"/>
      <c r="GY594" s="58"/>
      <c r="GZ594" s="58"/>
      <c r="HA594" s="58"/>
      <c r="HB594" s="58"/>
      <c r="HC594" s="58"/>
      <c r="HD594" s="58"/>
      <c r="HE594" s="58"/>
      <c r="HF594" s="58"/>
      <c r="HG594" s="58"/>
      <c r="HH594" s="58"/>
      <c r="HI594" s="58"/>
      <c r="HJ594" s="58"/>
      <c r="HK594" s="58"/>
      <c r="HL594" s="58"/>
      <c r="HM594" s="58"/>
      <c r="HN594" s="58"/>
      <c r="HO594" s="58"/>
      <c r="HP594" s="58"/>
      <c r="HQ594" s="58"/>
      <c r="HR594" s="58"/>
      <c r="HS594" s="58"/>
      <c r="HT594" s="58"/>
      <c r="HU594" s="58"/>
      <c r="HV594" s="58"/>
      <c r="HW594" s="58"/>
      <c r="HX594" s="58"/>
      <c r="HY594" s="58"/>
      <c r="HZ594" s="58"/>
      <c r="IA594" s="58"/>
      <c r="IB594" s="58"/>
      <c r="IC594" s="58"/>
      <c r="ID594" s="58"/>
      <c r="IE594" s="58"/>
      <c r="IF594" s="58"/>
      <c r="IG594" s="58"/>
      <c r="IH594" s="58"/>
      <c r="II594" s="58"/>
      <c r="IJ594" s="58"/>
      <c r="IK594" s="58"/>
      <c r="IL594" s="58"/>
      <c r="IM594" s="58"/>
      <c r="IN594" s="58"/>
      <c r="IO594" s="58"/>
      <c r="IP594" s="58"/>
      <c r="IQ594" s="58"/>
      <c r="IR594" s="58"/>
      <c r="IS594" s="58"/>
      <c r="IT594" s="58"/>
      <c r="IU594" s="58"/>
    </row>
    <row r="595" spans="1:255" s="840" customFormat="1">
      <c r="A595" s="78" t="s">
        <v>489</v>
      </c>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949"/>
      <c r="AB595" s="949"/>
      <c r="AC595" s="949"/>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c r="CU595" s="58"/>
      <c r="CV595" s="58"/>
      <c r="CW595" s="58"/>
      <c r="CX595" s="58"/>
      <c r="CY595" s="58"/>
      <c r="CZ595" s="58"/>
      <c r="DA595" s="58"/>
      <c r="DB595" s="58"/>
      <c r="DC595" s="58"/>
      <c r="DD595" s="58"/>
      <c r="DE595" s="58"/>
      <c r="DF595" s="58"/>
      <c r="DG595" s="58"/>
      <c r="DH595" s="58"/>
      <c r="DI595" s="58"/>
      <c r="DJ595" s="58"/>
      <c r="DK595" s="58"/>
      <c r="DL595" s="58"/>
      <c r="DM595" s="58"/>
      <c r="DN595" s="58"/>
      <c r="DO595" s="58"/>
      <c r="DP595" s="58"/>
      <c r="DQ595" s="58"/>
      <c r="DR595" s="58"/>
      <c r="DS595" s="58"/>
      <c r="DT595" s="58"/>
      <c r="DU595" s="58"/>
      <c r="DV595" s="58"/>
      <c r="DW595" s="58"/>
      <c r="DX595" s="58"/>
      <c r="DY595" s="58"/>
      <c r="DZ595" s="58"/>
      <c r="EA595" s="58"/>
      <c r="EB595" s="58"/>
      <c r="EC595" s="58"/>
      <c r="ED595" s="58"/>
      <c r="EE595" s="58"/>
      <c r="EF595" s="58"/>
      <c r="EG595" s="58"/>
      <c r="EH595" s="58"/>
      <c r="EI595" s="58"/>
      <c r="EJ595" s="58"/>
      <c r="EK595" s="58"/>
      <c r="EL595" s="58"/>
      <c r="EM595" s="58"/>
      <c r="EN595" s="58"/>
      <c r="EO595" s="58"/>
      <c r="EP595" s="58"/>
      <c r="EQ595" s="58"/>
      <c r="ER595" s="58"/>
      <c r="ES595" s="58"/>
      <c r="ET595" s="58"/>
      <c r="EU595" s="58"/>
      <c r="EV595" s="58"/>
      <c r="EW595" s="58"/>
      <c r="EX595" s="58"/>
      <c r="EY595" s="58"/>
      <c r="EZ595" s="58"/>
      <c r="FA595" s="58"/>
      <c r="FB595" s="58"/>
      <c r="FC595" s="58"/>
      <c r="FD595" s="58"/>
      <c r="FE595" s="58"/>
      <c r="FF595" s="58"/>
      <c r="FG595" s="58"/>
      <c r="FH595" s="58"/>
      <c r="FI595" s="58"/>
      <c r="FJ595" s="58"/>
      <c r="FK595" s="58"/>
      <c r="FL595" s="58"/>
      <c r="FM595" s="58"/>
      <c r="FN595" s="58"/>
      <c r="FO595" s="58"/>
      <c r="FP595" s="58"/>
      <c r="FQ595" s="58"/>
      <c r="FR595" s="58"/>
      <c r="FS595" s="58"/>
      <c r="FT595" s="58"/>
      <c r="FU595" s="58"/>
      <c r="FV595" s="58"/>
      <c r="FW595" s="58"/>
      <c r="FX595" s="58"/>
      <c r="FY595" s="58"/>
      <c r="FZ595" s="58"/>
      <c r="GA595" s="58"/>
      <c r="GB595" s="58"/>
      <c r="GC595" s="58"/>
      <c r="GD595" s="58"/>
      <c r="GE595" s="58"/>
      <c r="GF595" s="58"/>
      <c r="GG595" s="58"/>
      <c r="GH595" s="58"/>
      <c r="GI595" s="58"/>
      <c r="GJ595" s="58"/>
      <c r="GK595" s="58"/>
      <c r="GL595" s="58"/>
      <c r="GM595" s="58"/>
      <c r="GN595" s="58"/>
      <c r="GO595" s="58"/>
      <c r="GP595" s="58"/>
      <c r="GQ595" s="58"/>
      <c r="GR595" s="58"/>
      <c r="GS595" s="58"/>
      <c r="GT595" s="58"/>
      <c r="GU595" s="58"/>
      <c r="GV595" s="58"/>
      <c r="GW595" s="58"/>
      <c r="GX595" s="58"/>
      <c r="GY595" s="58"/>
      <c r="GZ595" s="58"/>
      <c r="HA595" s="58"/>
      <c r="HB595" s="58"/>
      <c r="HC595" s="58"/>
      <c r="HD595" s="58"/>
      <c r="HE595" s="58"/>
      <c r="HF595" s="58"/>
      <c r="HG595" s="58"/>
      <c r="HH595" s="58"/>
      <c r="HI595" s="58"/>
      <c r="HJ595" s="58"/>
      <c r="HK595" s="58"/>
      <c r="HL595" s="58"/>
      <c r="HM595" s="58"/>
      <c r="HN595" s="58"/>
      <c r="HO595" s="58"/>
      <c r="HP595" s="58"/>
      <c r="HQ595" s="58"/>
      <c r="HR595" s="58"/>
      <c r="HS595" s="58"/>
      <c r="HT595" s="58"/>
      <c r="HU595" s="58"/>
      <c r="HV595" s="58"/>
      <c r="HW595" s="58"/>
      <c r="HX595" s="58"/>
      <c r="HY595" s="58"/>
      <c r="HZ595" s="58"/>
      <c r="IA595" s="58"/>
      <c r="IB595" s="58"/>
      <c r="IC595" s="58"/>
      <c r="ID595" s="58"/>
      <c r="IE595" s="58"/>
      <c r="IF595" s="58"/>
      <c r="IG595" s="58"/>
      <c r="IH595" s="58"/>
      <c r="II595" s="58"/>
      <c r="IJ595" s="58"/>
      <c r="IK595" s="58"/>
      <c r="IL595" s="58"/>
      <c r="IM595" s="58"/>
      <c r="IN595" s="58"/>
      <c r="IO595" s="58"/>
      <c r="IP595" s="58"/>
      <c r="IQ595" s="58"/>
      <c r="IR595" s="58"/>
      <c r="IS595" s="58"/>
      <c r="IT595" s="58"/>
      <c r="IU595" s="58"/>
    </row>
    <row r="596" spans="1:255" s="840" customFormat="1">
      <c r="A596" s="78" t="s">
        <v>490</v>
      </c>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949"/>
      <c r="AB596" s="949"/>
      <c r="AC596" s="949"/>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c r="CU596" s="58"/>
      <c r="CV596" s="58"/>
      <c r="CW596" s="58"/>
      <c r="CX596" s="58"/>
      <c r="CY596" s="58"/>
      <c r="CZ596" s="58"/>
      <c r="DA596" s="58"/>
      <c r="DB596" s="58"/>
      <c r="DC596" s="58"/>
      <c r="DD596" s="58"/>
      <c r="DE596" s="58"/>
      <c r="DF596" s="58"/>
      <c r="DG596" s="58"/>
      <c r="DH596" s="58"/>
      <c r="DI596" s="58"/>
      <c r="DJ596" s="58"/>
      <c r="DK596" s="58"/>
      <c r="DL596" s="58"/>
      <c r="DM596" s="58"/>
      <c r="DN596" s="58"/>
      <c r="DO596" s="58"/>
      <c r="DP596" s="58"/>
      <c r="DQ596" s="58"/>
      <c r="DR596" s="58"/>
      <c r="DS596" s="58"/>
      <c r="DT596" s="58"/>
      <c r="DU596" s="58"/>
      <c r="DV596" s="58"/>
      <c r="DW596" s="58"/>
      <c r="DX596" s="58"/>
      <c r="DY596" s="58"/>
      <c r="DZ596" s="58"/>
      <c r="EA596" s="58"/>
      <c r="EB596" s="58"/>
      <c r="EC596" s="58"/>
      <c r="ED596" s="58"/>
      <c r="EE596" s="58"/>
      <c r="EF596" s="58"/>
      <c r="EG596" s="58"/>
      <c r="EH596" s="58"/>
      <c r="EI596" s="58"/>
      <c r="EJ596" s="58"/>
      <c r="EK596" s="58"/>
      <c r="EL596" s="58"/>
      <c r="EM596" s="58"/>
      <c r="EN596" s="58"/>
      <c r="EO596" s="58"/>
      <c r="EP596" s="58"/>
      <c r="EQ596" s="58"/>
      <c r="ER596" s="58"/>
      <c r="ES596" s="58"/>
      <c r="ET596" s="58"/>
      <c r="EU596" s="58"/>
      <c r="EV596" s="58"/>
      <c r="EW596" s="58"/>
      <c r="EX596" s="58"/>
      <c r="EY596" s="58"/>
      <c r="EZ596" s="58"/>
      <c r="FA596" s="58"/>
      <c r="FB596" s="58"/>
      <c r="FC596" s="58"/>
      <c r="FD596" s="58"/>
      <c r="FE596" s="58"/>
      <c r="FF596" s="58"/>
      <c r="FG596" s="58"/>
      <c r="FH596" s="58"/>
      <c r="FI596" s="58"/>
      <c r="FJ596" s="58"/>
      <c r="FK596" s="58"/>
      <c r="FL596" s="58"/>
      <c r="FM596" s="58"/>
      <c r="FN596" s="58"/>
      <c r="FO596" s="58"/>
      <c r="FP596" s="58"/>
      <c r="FQ596" s="58"/>
      <c r="FR596" s="58"/>
      <c r="FS596" s="58"/>
      <c r="FT596" s="58"/>
      <c r="FU596" s="58"/>
      <c r="FV596" s="58"/>
      <c r="FW596" s="58"/>
      <c r="FX596" s="58"/>
      <c r="FY596" s="58"/>
      <c r="FZ596" s="58"/>
      <c r="GA596" s="58"/>
      <c r="GB596" s="58"/>
      <c r="GC596" s="58"/>
      <c r="GD596" s="58"/>
      <c r="GE596" s="58"/>
      <c r="GF596" s="58"/>
      <c r="GG596" s="58"/>
      <c r="GH596" s="58"/>
      <c r="GI596" s="58"/>
      <c r="GJ596" s="58"/>
      <c r="GK596" s="58"/>
      <c r="GL596" s="58"/>
      <c r="GM596" s="58"/>
      <c r="GN596" s="58"/>
      <c r="GO596" s="58"/>
      <c r="GP596" s="58"/>
      <c r="GQ596" s="58"/>
      <c r="GR596" s="58"/>
      <c r="GS596" s="58"/>
      <c r="GT596" s="58"/>
      <c r="GU596" s="58"/>
      <c r="GV596" s="58"/>
      <c r="GW596" s="58"/>
      <c r="GX596" s="58"/>
      <c r="GY596" s="58"/>
      <c r="GZ596" s="58"/>
      <c r="HA596" s="58"/>
      <c r="HB596" s="58"/>
      <c r="HC596" s="58"/>
      <c r="HD596" s="58"/>
      <c r="HE596" s="58"/>
      <c r="HF596" s="58"/>
      <c r="HG596" s="58"/>
      <c r="HH596" s="58"/>
      <c r="HI596" s="58"/>
      <c r="HJ596" s="58"/>
      <c r="HK596" s="58"/>
      <c r="HL596" s="58"/>
      <c r="HM596" s="58"/>
      <c r="HN596" s="58"/>
      <c r="HO596" s="58"/>
      <c r="HP596" s="58"/>
      <c r="HQ596" s="58"/>
      <c r="HR596" s="58"/>
      <c r="HS596" s="58"/>
      <c r="HT596" s="58"/>
      <c r="HU596" s="58"/>
      <c r="HV596" s="58"/>
      <c r="HW596" s="58"/>
      <c r="HX596" s="58"/>
      <c r="HY596" s="58"/>
      <c r="HZ596" s="58"/>
      <c r="IA596" s="58"/>
      <c r="IB596" s="58"/>
      <c r="IC596" s="58"/>
      <c r="ID596" s="58"/>
      <c r="IE596" s="58"/>
      <c r="IF596" s="58"/>
      <c r="IG596" s="58"/>
      <c r="IH596" s="58"/>
      <c r="II596" s="58"/>
      <c r="IJ596" s="58"/>
      <c r="IK596" s="58"/>
      <c r="IL596" s="58"/>
      <c r="IM596" s="58"/>
      <c r="IN596" s="58"/>
      <c r="IO596" s="58"/>
      <c r="IP596" s="58"/>
      <c r="IQ596" s="58"/>
      <c r="IR596" s="58"/>
      <c r="IS596" s="58"/>
      <c r="IT596" s="58"/>
      <c r="IU596" s="58"/>
    </row>
    <row r="597" spans="1:255" s="840" customFormat="1">
      <c r="A597" s="78" t="s">
        <v>491</v>
      </c>
      <c r="B597" s="58">
        <v>1.038</v>
      </c>
      <c r="C597" s="58">
        <v>1.169</v>
      </c>
      <c r="D597" s="58">
        <v>1.0489999999999999</v>
      </c>
      <c r="E597" s="58">
        <v>1.125</v>
      </c>
      <c r="F597" s="58">
        <v>1.119</v>
      </c>
      <c r="G597" s="58">
        <v>1.89</v>
      </c>
      <c r="H597" s="58">
        <v>2.2679999999999998</v>
      </c>
      <c r="I597" s="58">
        <v>2.6429999999999998</v>
      </c>
      <c r="J597" s="58">
        <v>2.0569999999999999</v>
      </c>
      <c r="K597" s="58">
        <v>2.4950000000000001</v>
      </c>
      <c r="L597" s="58">
        <v>2.7389999999999999</v>
      </c>
      <c r="M597" s="58">
        <v>2.5459999999999998</v>
      </c>
      <c r="N597" s="58">
        <v>2.6779999999999999</v>
      </c>
      <c r="O597" s="58">
        <v>2.7170000000000001</v>
      </c>
      <c r="P597" s="58">
        <v>3.09</v>
      </c>
      <c r="Q597" s="58">
        <v>3.464</v>
      </c>
      <c r="R597" s="58">
        <v>3.2509999999999999</v>
      </c>
      <c r="S597" s="58">
        <v>2.9980000000000002</v>
      </c>
      <c r="T597" s="58">
        <v>3.1459999999999999</v>
      </c>
      <c r="U597" s="58">
        <v>3.137</v>
      </c>
      <c r="V597" s="58">
        <v>3.1859999999999999</v>
      </c>
      <c r="W597" s="58">
        <v>3.2349999999999999</v>
      </c>
      <c r="X597" s="58">
        <v>3.1389999999999998</v>
      </c>
      <c r="Y597" s="58">
        <v>3.044</v>
      </c>
      <c r="Z597" s="58">
        <v>3.16</v>
      </c>
      <c r="AA597" s="949">
        <v>3.992</v>
      </c>
      <c r="AB597" s="949">
        <v>3.3039999999999998</v>
      </c>
      <c r="AC597" s="949">
        <v>3.504</v>
      </c>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58"/>
      <c r="CS597" s="58"/>
      <c r="CT597" s="58"/>
      <c r="CU597" s="58"/>
      <c r="CV597" s="58"/>
      <c r="CW597" s="58"/>
      <c r="CX597" s="58"/>
      <c r="CY597" s="58"/>
      <c r="CZ597" s="58"/>
      <c r="DA597" s="58"/>
      <c r="DB597" s="58"/>
      <c r="DC597" s="58"/>
      <c r="DD597" s="58"/>
      <c r="DE597" s="58"/>
      <c r="DF597" s="58"/>
      <c r="DG597" s="58"/>
      <c r="DH597" s="58"/>
      <c r="DI597" s="58"/>
      <c r="DJ597" s="58"/>
      <c r="DK597" s="58"/>
      <c r="DL597" s="58"/>
      <c r="DM597" s="58"/>
      <c r="DN597" s="58"/>
      <c r="DO597" s="58"/>
      <c r="DP597" s="58"/>
      <c r="DQ597" s="58"/>
      <c r="DR597" s="58"/>
      <c r="DS597" s="58"/>
      <c r="DT597" s="58"/>
      <c r="DU597" s="58"/>
      <c r="DV597" s="58"/>
      <c r="DW597" s="58"/>
      <c r="DX597" s="58"/>
      <c r="DY597" s="58"/>
      <c r="DZ597" s="58"/>
      <c r="EA597" s="58"/>
      <c r="EB597" s="58"/>
      <c r="EC597" s="58"/>
      <c r="ED597" s="58"/>
      <c r="EE597" s="58"/>
      <c r="EF597" s="58"/>
      <c r="EG597" s="58"/>
      <c r="EH597" s="58"/>
      <c r="EI597" s="58"/>
      <c r="EJ597" s="58"/>
      <c r="EK597" s="58"/>
      <c r="EL597" s="58"/>
      <c r="EM597" s="58"/>
      <c r="EN597" s="58"/>
      <c r="EO597" s="58"/>
      <c r="EP597" s="58"/>
      <c r="EQ597" s="58"/>
      <c r="ER597" s="58"/>
      <c r="ES597" s="58"/>
      <c r="ET597" s="58"/>
      <c r="EU597" s="58"/>
      <c r="EV597" s="58"/>
      <c r="EW597" s="58"/>
      <c r="EX597" s="58"/>
      <c r="EY597" s="58"/>
      <c r="EZ597" s="58"/>
      <c r="FA597" s="58"/>
      <c r="FB597" s="58"/>
      <c r="FC597" s="58"/>
      <c r="FD597" s="58"/>
      <c r="FE597" s="58"/>
      <c r="FF597" s="58"/>
      <c r="FG597" s="58"/>
      <c r="FH597" s="58"/>
      <c r="FI597" s="58"/>
      <c r="FJ597" s="58"/>
      <c r="FK597" s="58"/>
      <c r="FL597" s="58"/>
      <c r="FM597" s="58"/>
      <c r="FN597" s="58"/>
      <c r="FO597" s="58"/>
      <c r="FP597" s="58"/>
      <c r="FQ597" s="58"/>
      <c r="FR597" s="58"/>
      <c r="FS597" s="58"/>
      <c r="FT597" s="58"/>
      <c r="FU597" s="58"/>
      <c r="FV597" s="58"/>
      <c r="FW597" s="58"/>
      <c r="FX597" s="58"/>
      <c r="FY597" s="58"/>
      <c r="FZ597" s="58"/>
      <c r="GA597" s="58"/>
      <c r="GB597" s="58"/>
      <c r="GC597" s="58"/>
      <c r="GD597" s="58"/>
      <c r="GE597" s="58"/>
      <c r="GF597" s="58"/>
      <c r="GG597" s="58"/>
      <c r="GH597" s="58"/>
      <c r="GI597" s="58"/>
      <c r="GJ597" s="58"/>
      <c r="GK597" s="58"/>
      <c r="GL597" s="58"/>
      <c r="GM597" s="58"/>
      <c r="GN597" s="58"/>
      <c r="GO597" s="58"/>
      <c r="GP597" s="58"/>
      <c r="GQ597" s="58"/>
      <c r="GR597" s="58"/>
      <c r="GS597" s="58"/>
      <c r="GT597" s="58"/>
      <c r="GU597" s="58"/>
      <c r="GV597" s="58"/>
      <c r="GW597" s="58"/>
      <c r="GX597" s="58"/>
      <c r="GY597" s="58"/>
      <c r="GZ597" s="58"/>
      <c r="HA597" s="58"/>
      <c r="HB597" s="58"/>
      <c r="HC597" s="58"/>
      <c r="HD597" s="58"/>
      <c r="HE597" s="58"/>
      <c r="HF597" s="58"/>
      <c r="HG597" s="58"/>
      <c r="HH597" s="58"/>
      <c r="HI597" s="58"/>
      <c r="HJ597" s="58"/>
      <c r="HK597" s="58"/>
      <c r="HL597" s="58"/>
      <c r="HM597" s="58"/>
      <c r="HN597" s="58"/>
      <c r="HO597" s="58"/>
      <c r="HP597" s="58"/>
      <c r="HQ597" s="58"/>
      <c r="HR597" s="58"/>
      <c r="HS597" s="58"/>
      <c r="HT597" s="58"/>
      <c r="HU597" s="58"/>
      <c r="HV597" s="58"/>
      <c r="HW597" s="58"/>
      <c r="HX597" s="58"/>
      <c r="HY597" s="58"/>
      <c r="HZ597" s="58"/>
      <c r="IA597" s="58"/>
      <c r="IB597" s="58"/>
      <c r="IC597" s="58"/>
      <c r="ID597" s="58"/>
      <c r="IE597" s="58"/>
      <c r="IF597" s="58"/>
      <c r="IG597" s="58"/>
      <c r="IH597" s="58"/>
      <c r="II597" s="58"/>
      <c r="IJ597" s="58"/>
      <c r="IK597" s="58"/>
      <c r="IL597" s="58"/>
      <c r="IM597" s="58"/>
      <c r="IN597" s="58"/>
      <c r="IO597" s="58"/>
      <c r="IP597" s="58"/>
      <c r="IQ597" s="58"/>
      <c r="IR597" s="58"/>
      <c r="IS597" s="58"/>
      <c r="IT597" s="58"/>
      <c r="IU597" s="58"/>
    </row>
    <row r="598" spans="1:255" s="840" customFormat="1">
      <c r="A598" s="78" t="s">
        <v>492</v>
      </c>
      <c r="B598" s="58">
        <v>0.121</v>
      </c>
      <c r="C598" s="58">
        <v>0.13600000000000001</v>
      </c>
      <c r="D598" s="58">
        <v>0.123</v>
      </c>
      <c r="E598" s="58">
        <v>0.13100000000000001</v>
      </c>
      <c r="F598" s="58">
        <v>0.13</v>
      </c>
      <c r="G598" s="58">
        <v>0.22</v>
      </c>
      <c r="H598" s="58">
        <v>0.26400000000000001</v>
      </c>
      <c r="I598" s="58">
        <v>0.308</v>
      </c>
      <c r="J598" s="58">
        <v>0.24</v>
      </c>
      <c r="K598" s="58">
        <v>0.28999999999999998</v>
      </c>
      <c r="L598" s="58">
        <v>0.31900000000000001</v>
      </c>
      <c r="M598" s="58">
        <v>0.29599999999999999</v>
      </c>
      <c r="N598" s="58">
        <v>0.312</v>
      </c>
      <c r="O598" s="58">
        <v>0.317</v>
      </c>
      <c r="P598" s="58">
        <v>0.36</v>
      </c>
      <c r="Q598" s="58">
        <v>0.36299999999999999</v>
      </c>
      <c r="R598" s="58">
        <v>0.36699999999999999</v>
      </c>
      <c r="S598" s="58">
        <v>0.39</v>
      </c>
      <c r="T598" s="58">
        <v>0.36099999999999999</v>
      </c>
      <c r="U598" s="58">
        <v>0.39800000000000002</v>
      </c>
      <c r="V598" s="58">
        <v>0.432</v>
      </c>
      <c r="W598" s="58">
        <v>0.29699999999999999</v>
      </c>
      <c r="X598" s="58">
        <v>0.3</v>
      </c>
      <c r="Y598" s="58">
        <v>0.36299999999999999</v>
      </c>
      <c r="Z598" s="58">
        <v>0.30499999999999999</v>
      </c>
      <c r="AA598" s="949">
        <v>0.58899999999999997</v>
      </c>
      <c r="AB598" s="949">
        <v>0.35499999999999998</v>
      </c>
      <c r="AC598" s="949">
        <v>0.307</v>
      </c>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58"/>
      <c r="CS598" s="58"/>
      <c r="CT598" s="58"/>
      <c r="CU598" s="58"/>
      <c r="CV598" s="58"/>
      <c r="CW598" s="58"/>
      <c r="CX598" s="58"/>
      <c r="CY598" s="58"/>
      <c r="CZ598" s="58"/>
      <c r="DA598" s="58"/>
      <c r="DB598" s="58"/>
      <c r="DC598" s="58"/>
      <c r="DD598" s="58"/>
      <c r="DE598" s="58"/>
      <c r="DF598" s="58"/>
      <c r="DG598" s="58"/>
      <c r="DH598" s="58"/>
      <c r="DI598" s="58"/>
      <c r="DJ598" s="58"/>
      <c r="DK598" s="58"/>
      <c r="DL598" s="58"/>
      <c r="DM598" s="58"/>
      <c r="DN598" s="58"/>
      <c r="DO598" s="58"/>
      <c r="DP598" s="58"/>
      <c r="DQ598" s="58"/>
      <c r="DR598" s="58"/>
      <c r="DS598" s="58"/>
      <c r="DT598" s="58"/>
      <c r="DU598" s="58"/>
      <c r="DV598" s="58"/>
      <c r="DW598" s="58"/>
      <c r="DX598" s="58"/>
      <c r="DY598" s="58"/>
      <c r="DZ598" s="58"/>
      <c r="EA598" s="58"/>
      <c r="EB598" s="58"/>
      <c r="EC598" s="58"/>
      <c r="ED598" s="58"/>
      <c r="EE598" s="58"/>
      <c r="EF598" s="58"/>
      <c r="EG598" s="58"/>
      <c r="EH598" s="58"/>
      <c r="EI598" s="58"/>
      <c r="EJ598" s="58"/>
      <c r="EK598" s="58"/>
      <c r="EL598" s="58"/>
      <c r="EM598" s="58"/>
      <c r="EN598" s="58"/>
      <c r="EO598" s="58"/>
      <c r="EP598" s="58"/>
      <c r="EQ598" s="58"/>
      <c r="ER598" s="58"/>
      <c r="ES598" s="58"/>
      <c r="ET598" s="58"/>
      <c r="EU598" s="58"/>
      <c r="EV598" s="58"/>
      <c r="EW598" s="58"/>
      <c r="EX598" s="58"/>
      <c r="EY598" s="58"/>
      <c r="EZ598" s="58"/>
      <c r="FA598" s="58"/>
      <c r="FB598" s="58"/>
      <c r="FC598" s="58"/>
      <c r="FD598" s="58"/>
      <c r="FE598" s="58"/>
      <c r="FF598" s="58"/>
      <c r="FG598" s="58"/>
      <c r="FH598" s="58"/>
      <c r="FI598" s="58"/>
      <c r="FJ598" s="58"/>
      <c r="FK598" s="58"/>
      <c r="FL598" s="58"/>
      <c r="FM598" s="58"/>
      <c r="FN598" s="58"/>
      <c r="FO598" s="58"/>
      <c r="FP598" s="58"/>
      <c r="FQ598" s="58"/>
      <c r="FR598" s="58"/>
      <c r="FS598" s="58"/>
      <c r="FT598" s="58"/>
      <c r="FU598" s="58"/>
      <c r="FV598" s="58"/>
      <c r="FW598" s="58"/>
      <c r="FX598" s="58"/>
      <c r="FY598" s="58"/>
      <c r="FZ598" s="58"/>
      <c r="GA598" s="58"/>
      <c r="GB598" s="58"/>
      <c r="GC598" s="58"/>
      <c r="GD598" s="58"/>
      <c r="GE598" s="58"/>
      <c r="GF598" s="58"/>
      <c r="GG598" s="58"/>
      <c r="GH598" s="58"/>
      <c r="GI598" s="58"/>
      <c r="GJ598" s="58"/>
      <c r="GK598" s="58"/>
      <c r="GL598" s="58"/>
      <c r="GM598" s="58"/>
      <c r="GN598" s="58"/>
      <c r="GO598" s="58"/>
      <c r="GP598" s="58"/>
      <c r="GQ598" s="58"/>
      <c r="GR598" s="58"/>
      <c r="GS598" s="58"/>
      <c r="GT598" s="58"/>
      <c r="GU598" s="58"/>
      <c r="GV598" s="58"/>
      <c r="GW598" s="58"/>
      <c r="GX598" s="58"/>
      <c r="GY598" s="58"/>
      <c r="GZ598" s="58"/>
      <c r="HA598" s="58"/>
      <c r="HB598" s="58"/>
      <c r="HC598" s="58"/>
      <c r="HD598" s="58"/>
      <c r="HE598" s="58"/>
      <c r="HF598" s="58"/>
      <c r="HG598" s="58"/>
      <c r="HH598" s="58"/>
      <c r="HI598" s="58"/>
      <c r="HJ598" s="58"/>
      <c r="HK598" s="58"/>
      <c r="HL598" s="58"/>
      <c r="HM598" s="58"/>
      <c r="HN598" s="58"/>
      <c r="HO598" s="58"/>
      <c r="HP598" s="58"/>
      <c r="HQ598" s="58"/>
      <c r="HR598" s="58"/>
      <c r="HS598" s="58"/>
      <c r="HT598" s="58"/>
      <c r="HU598" s="58"/>
      <c r="HV598" s="58"/>
      <c r="HW598" s="58"/>
      <c r="HX598" s="58"/>
      <c r="HY598" s="58"/>
      <c r="HZ598" s="58"/>
      <c r="IA598" s="58"/>
      <c r="IB598" s="58"/>
      <c r="IC598" s="58"/>
      <c r="ID598" s="58"/>
      <c r="IE598" s="58"/>
      <c r="IF598" s="58"/>
      <c r="IG598" s="58"/>
      <c r="IH598" s="58"/>
      <c r="II598" s="58"/>
      <c r="IJ598" s="58"/>
      <c r="IK598" s="58"/>
      <c r="IL598" s="58"/>
      <c r="IM598" s="58"/>
      <c r="IN598" s="58"/>
      <c r="IO598" s="58"/>
      <c r="IP598" s="58"/>
      <c r="IQ598" s="58"/>
      <c r="IR598" s="58"/>
      <c r="IS598" s="58"/>
      <c r="IT598" s="58"/>
      <c r="IU598" s="58"/>
    </row>
    <row r="599" spans="1:255" s="840" customFormat="1">
      <c r="A599" s="78" t="s">
        <v>493</v>
      </c>
      <c r="B599" s="58">
        <v>5.5E-2</v>
      </c>
      <c r="C599" s="58">
        <v>6.3E-2</v>
      </c>
      <c r="D599" s="58">
        <v>5.7000000000000002E-2</v>
      </c>
      <c r="E599" s="58">
        <v>0.06</v>
      </c>
      <c r="F599" s="58">
        <v>0.06</v>
      </c>
      <c r="G599" s="58">
        <v>0.10199999999999999</v>
      </c>
      <c r="H599" s="58">
        <v>0.124</v>
      </c>
      <c r="I599" s="58">
        <v>0.14299999999999999</v>
      </c>
      <c r="J599" s="58">
        <v>0.112</v>
      </c>
      <c r="K599" s="58">
        <v>0.13600000000000001</v>
      </c>
      <c r="L599" s="58">
        <v>0.14699999999999999</v>
      </c>
      <c r="M599" s="58">
        <v>0.13800000000000001</v>
      </c>
      <c r="N599" s="58">
        <v>0.14399999999999999</v>
      </c>
      <c r="O599" s="58">
        <v>0.14699999999999999</v>
      </c>
      <c r="P599" s="58">
        <v>0.16800000000000001</v>
      </c>
      <c r="Q599" s="58">
        <v>0.29199999999999998</v>
      </c>
      <c r="R599" s="58">
        <v>0.36399999999999999</v>
      </c>
      <c r="S599" s="58">
        <v>0.21199999999999999</v>
      </c>
      <c r="T599" s="58">
        <v>0.22600000000000001</v>
      </c>
      <c r="U599" s="58">
        <v>0.23200000000000001</v>
      </c>
      <c r="V599" s="58">
        <v>0.224</v>
      </c>
      <c r="W599" s="58">
        <v>0.19900000000000001</v>
      </c>
      <c r="X599" s="58">
        <v>0.18099999999999999</v>
      </c>
      <c r="Y599" s="58">
        <v>0.14299999999999999</v>
      </c>
      <c r="Z599" s="58">
        <v>0.159</v>
      </c>
      <c r="AA599" s="949">
        <v>0.185</v>
      </c>
      <c r="AB599" s="949">
        <v>0.14299999999999999</v>
      </c>
      <c r="AC599" s="949">
        <v>0.152</v>
      </c>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58"/>
      <c r="CS599" s="58"/>
      <c r="CT599" s="58"/>
      <c r="CU599" s="58"/>
      <c r="CV599" s="58"/>
      <c r="CW599" s="58"/>
      <c r="CX599" s="58"/>
      <c r="CY599" s="58"/>
      <c r="CZ599" s="58"/>
      <c r="DA599" s="58"/>
      <c r="DB599" s="58"/>
      <c r="DC599" s="58"/>
      <c r="DD599" s="58"/>
      <c r="DE599" s="58"/>
      <c r="DF599" s="58"/>
      <c r="DG599" s="58"/>
      <c r="DH599" s="58"/>
      <c r="DI599" s="58"/>
      <c r="DJ599" s="58"/>
      <c r="DK599" s="58"/>
      <c r="DL599" s="58"/>
      <c r="DM599" s="58"/>
      <c r="DN599" s="58"/>
      <c r="DO599" s="58"/>
      <c r="DP599" s="58"/>
      <c r="DQ599" s="58"/>
      <c r="DR599" s="58"/>
      <c r="DS599" s="58"/>
      <c r="DT599" s="58"/>
      <c r="DU599" s="58"/>
      <c r="DV599" s="58"/>
      <c r="DW599" s="58"/>
      <c r="DX599" s="58"/>
      <c r="DY599" s="58"/>
      <c r="DZ599" s="58"/>
      <c r="EA599" s="58"/>
      <c r="EB599" s="58"/>
      <c r="EC599" s="58"/>
      <c r="ED599" s="58"/>
      <c r="EE599" s="58"/>
      <c r="EF599" s="58"/>
      <c r="EG599" s="58"/>
      <c r="EH599" s="58"/>
      <c r="EI599" s="58"/>
      <c r="EJ599" s="58"/>
      <c r="EK599" s="58"/>
      <c r="EL599" s="58"/>
      <c r="EM599" s="58"/>
      <c r="EN599" s="58"/>
      <c r="EO599" s="58"/>
      <c r="EP599" s="58"/>
      <c r="EQ599" s="58"/>
      <c r="ER599" s="58"/>
      <c r="ES599" s="58"/>
      <c r="ET599" s="58"/>
      <c r="EU599" s="58"/>
      <c r="EV599" s="58"/>
      <c r="EW599" s="58"/>
      <c r="EX599" s="58"/>
      <c r="EY599" s="58"/>
      <c r="EZ599" s="58"/>
      <c r="FA599" s="58"/>
      <c r="FB599" s="58"/>
      <c r="FC599" s="58"/>
      <c r="FD599" s="58"/>
      <c r="FE599" s="58"/>
      <c r="FF599" s="58"/>
      <c r="FG599" s="58"/>
      <c r="FH599" s="58"/>
      <c r="FI599" s="58"/>
      <c r="FJ599" s="58"/>
      <c r="FK599" s="58"/>
      <c r="FL599" s="58"/>
      <c r="FM599" s="58"/>
      <c r="FN599" s="58"/>
      <c r="FO599" s="58"/>
      <c r="FP599" s="58"/>
      <c r="FQ599" s="58"/>
      <c r="FR599" s="58"/>
      <c r="FS599" s="58"/>
      <c r="FT599" s="58"/>
      <c r="FU599" s="58"/>
      <c r="FV599" s="58"/>
      <c r="FW599" s="58"/>
      <c r="FX599" s="58"/>
      <c r="FY599" s="58"/>
      <c r="FZ599" s="58"/>
      <c r="GA599" s="58"/>
      <c r="GB599" s="58"/>
      <c r="GC599" s="58"/>
      <c r="GD599" s="58"/>
      <c r="GE599" s="58"/>
      <c r="GF599" s="58"/>
      <c r="GG599" s="58"/>
      <c r="GH599" s="58"/>
      <c r="GI599" s="58"/>
      <c r="GJ599" s="58"/>
      <c r="GK599" s="58"/>
      <c r="GL599" s="58"/>
      <c r="GM599" s="58"/>
      <c r="GN599" s="58"/>
      <c r="GO599" s="58"/>
      <c r="GP599" s="58"/>
      <c r="GQ599" s="58"/>
      <c r="GR599" s="58"/>
      <c r="GS599" s="58"/>
      <c r="GT599" s="58"/>
      <c r="GU599" s="58"/>
      <c r="GV599" s="58"/>
      <c r="GW599" s="58"/>
      <c r="GX599" s="58"/>
      <c r="GY599" s="58"/>
      <c r="GZ599" s="58"/>
      <c r="HA599" s="58"/>
      <c r="HB599" s="58"/>
      <c r="HC599" s="58"/>
      <c r="HD599" s="58"/>
      <c r="HE599" s="58"/>
      <c r="HF599" s="58"/>
      <c r="HG599" s="58"/>
      <c r="HH599" s="58"/>
      <c r="HI599" s="58"/>
      <c r="HJ599" s="58"/>
      <c r="HK599" s="58"/>
      <c r="HL599" s="58"/>
      <c r="HM599" s="58"/>
      <c r="HN599" s="58"/>
      <c r="HO599" s="58"/>
      <c r="HP599" s="58"/>
      <c r="HQ599" s="58"/>
      <c r="HR599" s="58"/>
      <c r="HS599" s="58"/>
      <c r="HT599" s="58"/>
      <c r="HU599" s="58"/>
      <c r="HV599" s="58"/>
      <c r="HW599" s="58"/>
      <c r="HX599" s="58"/>
      <c r="HY599" s="58"/>
      <c r="HZ599" s="58"/>
      <c r="IA599" s="58"/>
      <c r="IB599" s="58"/>
      <c r="IC599" s="58"/>
      <c r="ID599" s="58"/>
      <c r="IE599" s="58"/>
      <c r="IF599" s="58"/>
      <c r="IG599" s="58"/>
      <c r="IH599" s="58"/>
      <c r="II599" s="58"/>
      <c r="IJ599" s="58"/>
      <c r="IK599" s="58"/>
      <c r="IL599" s="58"/>
      <c r="IM599" s="58"/>
      <c r="IN599" s="58"/>
      <c r="IO599" s="58"/>
      <c r="IP599" s="58"/>
      <c r="IQ599" s="58"/>
      <c r="IR599" s="58"/>
      <c r="IS599" s="58"/>
      <c r="IT599" s="58"/>
      <c r="IU599" s="58"/>
    </row>
    <row r="600" spans="1:255" s="840" customFormat="1">
      <c r="A600" s="78" t="s">
        <v>494</v>
      </c>
      <c r="B600" s="58">
        <v>4.9000000000000002E-2</v>
      </c>
      <c r="C600" s="58">
        <v>5.5E-2</v>
      </c>
      <c r="D600" s="58">
        <v>0.05</v>
      </c>
      <c r="E600" s="58">
        <v>5.2999999999999999E-2</v>
      </c>
      <c r="F600" s="58">
        <v>5.1999999999999998E-2</v>
      </c>
      <c r="G600" s="58">
        <v>8.8999999999999996E-2</v>
      </c>
      <c r="H600" s="58">
        <v>0.108</v>
      </c>
      <c r="I600" s="58">
        <v>0.125</v>
      </c>
      <c r="J600" s="58">
        <v>9.7000000000000003E-2</v>
      </c>
      <c r="K600" s="58">
        <v>0.11799999999999999</v>
      </c>
      <c r="L600" s="58">
        <v>0.13</v>
      </c>
      <c r="M600" s="58">
        <v>0.12</v>
      </c>
      <c r="N600" s="58">
        <v>0.127</v>
      </c>
      <c r="O600" s="58">
        <v>0.128</v>
      </c>
      <c r="P600" s="58">
        <v>0.14599999999999999</v>
      </c>
      <c r="Q600" s="58">
        <v>9.8000000000000004E-2</v>
      </c>
      <c r="R600" s="58">
        <v>9.0999999999999998E-2</v>
      </c>
      <c r="S600" s="58">
        <v>0.10199999999999999</v>
      </c>
      <c r="T600" s="58">
        <v>4.4999999999999998E-2</v>
      </c>
      <c r="U600" s="58">
        <v>0.05</v>
      </c>
      <c r="V600" s="58">
        <v>4.2000000000000003E-2</v>
      </c>
      <c r="W600" s="58">
        <v>4.9000000000000002E-2</v>
      </c>
      <c r="X600" s="58">
        <v>0.08</v>
      </c>
      <c r="Y600" s="58">
        <v>4.8000000000000001E-2</v>
      </c>
      <c r="Z600" s="58">
        <v>6.2E-2</v>
      </c>
      <c r="AA600" s="949">
        <v>5.3999999999999999E-2</v>
      </c>
      <c r="AB600" s="949">
        <v>4.7E-2</v>
      </c>
      <c r="AC600" s="949">
        <v>0.06</v>
      </c>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58"/>
      <c r="CS600" s="58"/>
      <c r="CT600" s="58"/>
      <c r="CU600" s="58"/>
      <c r="CV600" s="58"/>
      <c r="CW600" s="58"/>
      <c r="CX600" s="58"/>
      <c r="CY600" s="58"/>
      <c r="CZ600" s="58"/>
      <c r="DA600" s="58"/>
      <c r="DB600" s="58"/>
      <c r="DC600" s="58"/>
      <c r="DD600" s="58"/>
      <c r="DE600" s="58"/>
      <c r="DF600" s="58"/>
      <c r="DG600" s="58"/>
      <c r="DH600" s="58"/>
      <c r="DI600" s="58"/>
      <c r="DJ600" s="58"/>
      <c r="DK600" s="58"/>
      <c r="DL600" s="58"/>
      <c r="DM600" s="58"/>
      <c r="DN600" s="58"/>
      <c r="DO600" s="58"/>
      <c r="DP600" s="58"/>
      <c r="DQ600" s="58"/>
      <c r="DR600" s="58"/>
      <c r="DS600" s="58"/>
      <c r="DT600" s="58"/>
      <c r="DU600" s="58"/>
      <c r="DV600" s="58"/>
      <c r="DW600" s="58"/>
      <c r="DX600" s="58"/>
      <c r="DY600" s="58"/>
      <c r="DZ600" s="58"/>
      <c r="EA600" s="58"/>
      <c r="EB600" s="58"/>
      <c r="EC600" s="58"/>
      <c r="ED600" s="58"/>
      <c r="EE600" s="58"/>
      <c r="EF600" s="58"/>
      <c r="EG600" s="58"/>
      <c r="EH600" s="58"/>
      <c r="EI600" s="58"/>
      <c r="EJ600" s="58"/>
      <c r="EK600" s="58"/>
      <c r="EL600" s="58"/>
      <c r="EM600" s="58"/>
      <c r="EN600" s="58"/>
      <c r="EO600" s="58"/>
      <c r="EP600" s="58"/>
      <c r="EQ600" s="58"/>
      <c r="ER600" s="58"/>
      <c r="ES600" s="58"/>
      <c r="ET600" s="58"/>
      <c r="EU600" s="58"/>
      <c r="EV600" s="58"/>
      <c r="EW600" s="58"/>
      <c r="EX600" s="58"/>
      <c r="EY600" s="58"/>
      <c r="EZ600" s="58"/>
      <c r="FA600" s="58"/>
      <c r="FB600" s="58"/>
      <c r="FC600" s="58"/>
      <c r="FD600" s="58"/>
      <c r="FE600" s="58"/>
      <c r="FF600" s="58"/>
      <c r="FG600" s="58"/>
      <c r="FH600" s="58"/>
      <c r="FI600" s="58"/>
      <c r="FJ600" s="58"/>
      <c r="FK600" s="58"/>
      <c r="FL600" s="58"/>
      <c r="FM600" s="58"/>
      <c r="FN600" s="58"/>
      <c r="FO600" s="58"/>
      <c r="FP600" s="58"/>
      <c r="FQ600" s="58"/>
      <c r="FR600" s="58"/>
      <c r="FS600" s="58"/>
      <c r="FT600" s="58"/>
      <c r="FU600" s="58"/>
      <c r="FV600" s="58"/>
      <c r="FW600" s="58"/>
      <c r="FX600" s="58"/>
      <c r="FY600" s="58"/>
      <c r="FZ600" s="58"/>
      <c r="GA600" s="58"/>
      <c r="GB600" s="58"/>
      <c r="GC600" s="58"/>
      <c r="GD600" s="58"/>
      <c r="GE600" s="58"/>
      <c r="GF600" s="58"/>
      <c r="GG600" s="58"/>
      <c r="GH600" s="58"/>
      <c r="GI600" s="58"/>
      <c r="GJ600" s="58"/>
      <c r="GK600" s="58"/>
      <c r="GL600" s="58"/>
      <c r="GM600" s="58"/>
      <c r="GN600" s="58"/>
      <c r="GO600" s="58"/>
      <c r="GP600" s="58"/>
      <c r="GQ600" s="58"/>
      <c r="GR600" s="58"/>
      <c r="GS600" s="58"/>
      <c r="GT600" s="58"/>
      <c r="GU600" s="58"/>
      <c r="GV600" s="58"/>
      <c r="GW600" s="58"/>
      <c r="GX600" s="58"/>
      <c r="GY600" s="58"/>
      <c r="GZ600" s="58"/>
      <c r="HA600" s="58"/>
      <c r="HB600" s="58"/>
      <c r="HC600" s="58"/>
      <c r="HD600" s="58"/>
      <c r="HE600" s="58"/>
      <c r="HF600" s="58"/>
      <c r="HG600" s="58"/>
      <c r="HH600" s="58"/>
      <c r="HI600" s="58"/>
      <c r="HJ600" s="58"/>
      <c r="HK600" s="58"/>
      <c r="HL600" s="58"/>
      <c r="HM600" s="58"/>
      <c r="HN600" s="58"/>
      <c r="HO600" s="58"/>
      <c r="HP600" s="58"/>
      <c r="HQ600" s="58"/>
      <c r="HR600" s="58"/>
      <c r="HS600" s="58"/>
      <c r="HT600" s="58"/>
      <c r="HU600" s="58"/>
      <c r="HV600" s="58"/>
      <c r="HW600" s="58"/>
      <c r="HX600" s="58"/>
      <c r="HY600" s="58"/>
      <c r="HZ600" s="58"/>
      <c r="IA600" s="58"/>
      <c r="IB600" s="58"/>
      <c r="IC600" s="58"/>
      <c r="ID600" s="58"/>
      <c r="IE600" s="58"/>
      <c r="IF600" s="58"/>
      <c r="IG600" s="58"/>
      <c r="IH600" s="58"/>
      <c r="II600" s="58"/>
      <c r="IJ600" s="58"/>
      <c r="IK600" s="58"/>
      <c r="IL600" s="58"/>
      <c r="IM600" s="58"/>
      <c r="IN600" s="58"/>
      <c r="IO600" s="58"/>
      <c r="IP600" s="58"/>
      <c r="IQ600" s="58"/>
      <c r="IR600" s="58"/>
      <c r="IS600" s="58"/>
      <c r="IT600" s="58"/>
      <c r="IU600" s="58"/>
    </row>
    <row r="601" spans="1:255" s="840" customFormat="1">
      <c r="A601" s="78" t="s">
        <v>495</v>
      </c>
      <c r="B601" s="58"/>
      <c r="C601" s="58"/>
      <c r="D601" s="58"/>
      <c r="E601" s="58"/>
      <c r="F601" s="58"/>
      <c r="G601" s="58">
        <v>1E-3</v>
      </c>
      <c r="H601" s="58">
        <v>1E-3</v>
      </c>
      <c r="I601" s="58">
        <v>1E-3</v>
      </c>
      <c r="J601" s="58">
        <v>1E-3</v>
      </c>
      <c r="K601" s="58">
        <v>1E-3</v>
      </c>
      <c r="L601" s="58">
        <v>1E-3</v>
      </c>
      <c r="M601" s="58">
        <v>1E-3</v>
      </c>
      <c r="N601" s="58">
        <v>1E-3</v>
      </c>
      <c r="O601" s="58">
        <v>1E-3</v>
      </c>
      <c r="P601" s="58">
        <v>1E-3</v>
      </c>
      <c r="Q601" s="58">
        <v>1E-3</v>
      </c>
      <c r="R601" s="58">
        <v>2E-3</v>
      </c>
      <c r="S601" s="58">
        <v>2E-3</v>
      </c>
      <c r="T601" s="58">
        <v>2E-3</v>
      </c>
      <c r="U601" s="58">
        <v>3.0000000000000001E-3</v>
      </c>
      <c r="V601" s="58">
        <v>5.0000000000000001E-3</v>
      </c>
      <c r="W601" s="58">
        <v>4.0000000000000001E-3</v>
      </c>
      <c r="X601" s="58">
        <v>3.0000000000000001E-3</v>
      </c>
      <c r="Y601" s="58">
        <v>3.0000000000000001E-3</v>
      </c>
      <c r="Z601" s="58">
        <v>3.0000000000000001E-3</v>
      </c>
      <c r="AA601" s="949">
        <v>2E-3</v>
      </c>
      <c r="AB601" s="949">
        <v>1E-3</v>
      </c>
      <c r="AC601" s="949">
        <v>2E-3</v>
      </c>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c r="CO601" s="58"/>
      <c r="CP601" s="58"/>
      <c r="CQ601" s="58"/>
      <c r="CR601" s="58"/>
      <c r="CS601" s="58"/>
      <c r="CT601" s="58"/>
      <c r="CU601" s="58"/>
      <c r="CV601" s="58"/>
      <c r="CW601" s="58"/>
      <c r="CX601" s="58"/>
      <c r="CY601" s="58"/>
      <c r="CZ601" s="58"/>
      <c r="DA601" s="58"/>
      <c r="DB601" s="58"/>
      <c r="DC601" s="58"/>
      <c r="DD601" s="58"/>
      <c r="DE601" s="58"/>
      <c r="DF601" s="58"/>
      <c r="DG601" s="58"/>
      <c r="DH601" s="58"/>
      <c r="DI601" s="58"/>
      <c r="DJ601" s="58"/>
      <c r="DK601" s="58"/>
      <c r="DL601" s="58"/>
      <c r="DM601" s="58"/>
      <c r="DN601" s="58"/>
      <c r="DO601" s="58"/>
      <c r="DP601" s="58"/>
      <c r="DQ601" s="58"/>
      <c r="DR601" s="58"/>
      <c r="DS601" s="58"/>
      <c r="DT601" s="58"/>
      <c r="DU601" s="58"/>
      <c r="DV601" s="58"/>
      <c r="DW601" s="58"/>
      <c r="DX601" s="58"/>
      <c r="DY601" s="58"/>
      <c r="DZ601" s="58"/>
      <c r="EA601" s="58"/>
      <c r="EB601" s="58"/>
      <c r="EC601" s="58"/>
      <c r="ED601" s="58"/>
      <c r="EE601" s="58"/>
      <c r="EF601" s="58"/>
      <c r="EG601" s="58"/>
      <c r="EH601" s="58"/>
      <c r="EI601" s="58"/>
      <c r="EJ601" s="58"/>
      <c r="EK601" s="58"/>
      <c r="EL601" s="58"/>
      <c r="EM601" s="58"/>
      <c r="EN601" s="58"/>
      <c r="EO601" s="58"/>
      <c r="EP601" s="58"/>
      <c r="EQ601" s="58"/>
      <c r="ER601" s="58"/>
      <c r="ES601" s="58"/>
      <c r="ET601" s="58"/>
      <c r="EU601" s="58"/>
      <c r="EV601" s="58"/>
      <c r="EW601" s="58"/>
      <c r="EX601" s="58"/>
      <c r="EY601" s="58"/>
      <c r="EZ601" s="58"/>
      <c r="FA601" s="58"/>
      <c r="FB601" s="58"/>
      <c r="FC601" s="58"/>
      <c r="FD601" s="58"/>
      <c r="FE601" s="58"/>
      <c r="FF601" s="58"/>
      <c r="FG601" s="58"/>
      <c r="FH601" s="58"/>
      <c r="FI601" s="58"/>
      <c r="FJ601" s="58"/>
      <c r="FK601" s="58"/>
      <c r="FL601" s="58"/>
      <c r="FM601" s="58"/>
      <c r="FN601" s="58"/>
      <c r="FO601" s="58"/>
      <c r="FP601" s="58"/>
      <c r="FQ601" s="58"/>
      <c r="FR601" s="58"/>
      <c r="FS601" s="58"/>
      <c r="FT601" s="58"/>
      <c r="FU601" s="58"/>
      <c r="FV601" s="58"/>
      <c r="FW601" s="58"/>
      <c r="FX601" s="58"/>
      <c r="FY601" s="58"/>
      <c r="FZ601" s="58"/>
      <c r="GA601" s="58"/>
      <c r="GB601" s="58"/>
      <c r="GC601" s="58"/>
      <c r="GD601" s="58"/>
      <c r="GE601" s="58"/>
      <c r="GF601" s="58"/>
      <c r="GG601" s="58"/>
      <c r="GH601" s="58"/>
      <c r="GI601" s="58"/>
      <c r="GJ601" s="58"/>
      <c r="GK601" s="58"/>
      <c r="GL601" s="58"/>
      <c r="GM601" s="58"/>
      <c r="GN601" s="58"/>
      <c r="GO601" s="58"/>
      <c r="GP601" s="58"/>
      <c r="GQ601" s="58"/>
      <c r="GR601" s="58"/>
      <c r="GS601" s="58"/>
      <c r="GT601" s="58"/>
      <c r="GU601" s="58"/>
      <c r="GV601" s="58"/>
      <c r="GW601" s="58"/>
      <c r="GX601" s="58"/>
      <c r="GY601" s="58"/>
      <c r="GZ601" s="58"/>
      <c r="HA601" s="58"/>
      <c r="HB601" s="58"/>
      <c r="HC601" s="58"/>
      <c r="HD601" s="58"/>
      <c r="HE601" s="58"/>
      <c r="HF601" s="58"/>
      <c r="HG601" s="58"/>
      <c r="HH601" s="58"/>
      <c r="HI601" s="58"/>
      <c r="HJ601" s="58"/>
      <c r="HK601" s="58"/>
      <c r="HL601" s="58"/>
      <c r="HM601" s="58"/>
      <c r="HN601" s="58"/>
      <c r="HO601" s="58"/>
      <c r="HP601" s="58"/>
      <c r="HQ601" s="58"/>
      <c r="HR601" s="58"/>
      <c r="HS601" s="58"/>
      <c r="HT601" s="58"/>
      <c r="HU601" s="58"/>
      <c r="HV601" s="58"/>
      <c r="HW601" s="58"/>
      <c r="HX601" s="58"/>
      <c r="HY601" s="58"/>
      <c r="HZ601" s="58"/>
      <c r="IA601" s="58"/>
      <c r="IB601" s="58"/>
      <c r="IC601" s="58"/>
      <c r="ID601" s="58"/>
      <c r="IE601" s="58"/>
      <c r="IF601" s="58"/>
      <c r="IG601" s="58"/>
      <c r="IH601" s="58"/>
      <c r="II601" s="58"/>
      <c r="IJ601" s="58"/>
      <c r="IK601" s="58"/>
      <c r="IL601" s="58"/>
      <c r="IM601" s="58"/>
      <c r="IN601" s="58"/>
      <c r="IO601" s="58"/>
      <c r="IP601" s="58"/>
      <c r="IQ601" s="58"/>
      <c r="IR601" s="58"/>
      <c r="IS601" s="58"/>
      <c r="IT601" s="58"/>
      <c r="IU601" s="58"/>
    </row>
    <row r="602" spans="1:255" s="840" customFormat="1">
      <c r="A602" s="78" t="s">
        <v>496</v>
      </c>
      <c r="B602" s="58">
        <v>0.46400000000000002</v>
      </c>
      <c r="C602" s="58">
        <v>0.52100000000000002</v>
      </c>
      <c r="D602" s="58">
        <v>0.46700000000000003</v>
      </c>
      <c r="E602" s="58">
        <v>0.503</v>
      </c>
      <c r="F602" s="58">
        <v>0.5</v>
      </c>
      <c r="G602" s="58">
        <v>0.84299999999999997</v>
      </c>
      <c r="H602" s="58">
        <v>1.01</v>
      </c>
      <c r="I602" s="58">
        <v>1.1779999999999999</v>
      </c>
      <c r="J602" s="58">
        <v>0.91700000000000004</v>
      </c>
      <c r="K602" s="58">
        <v>1.1120000000000001</v>
      </c>
      <c r="L602" s="58">
        <v>1.222</v>
      </c>
      <c r="M602" s="58">
        <v>1.135</v>
      </c>
      <c r="N602" s="58">
        <v>1.194</v>
      </c>
      <c r="O602" s="58">
        <v>1.2110000000000001</v>
      </c>
      <c r="P602" s="58">
        <v>1.377</v>
      </c>
      <c r="Q602" s="58">
        <v>1.8859999999999999</v>
      </c>
      <c r="R602" s="58">
        <v>1.8320000000000001</v>
      </c>
      <c r="S602" s="58">
        <v>1.944</v>
      </c>
      <c r="T602" s="58">
        <v>2.1269999999999998</v>
      </c>
      <c r="U602" s="58">
        <v>2.085</v>
      </c>
      <c r="V602" s="58">
        <v>2.1139999999999999</v>
      </c>
      <c r="W602" s="58">
        <v>2.2589999999999999</v>
      </c>
      <c r="X602" s="58">
        <v>2.1469999999999998</v>
      </c>
      <c r="Y602" s="58">
        <v>2.0529999999999999</v>
      </c>
      <c r="Z602" s="58">
        <v>2.1240000000000001</v>
      </c>
      <c r="AA602" s="949">
        <v>2.3079999999999998</v>
      </c>
      <c r="AB602" s="949">
        <v>2.2730000000000001</v>
      </c>
      <c r="AC602" s="949">
        <v>2.4940000000000002</v>
      </c>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58"/>
      <c r="CS602" s="58"/>
      <c r="CT602" s="58"/>
      <c r="CU602" s="58"/>
      <c r="CV602" s="58"/>
      <c r="CW602" s="58"/>
      <c r="CX602" s="58"/>
      <c r="CY602" s="58"/>
      <c r="CZ602" s="58"/>
      <c r="DA602" s="58"/>
      <c r="DB602" s="58"/>
      <c r="DC602" s="58"/>
      <c r="DD602" s="58"/>
      <c r="DE602" s="58"/>
      <c r="DF602" s="58"/>
      <c r="DG602" s="58"/>
      <c r="DH602" s="58"/>
      <c r="DI602" s="58"/>
      <c r="DJ602" s="58"/>
      <c r="DK602" s="58"/>
      <c r="DL602" s="58"/>
      <c r="DM602" s="58"/>
      <c r="DN602" s="58"/>
      <c r="DO602" s="58"/>
      <c r="DP602" s="58"/>
      <c r="DQ602" s="58"/>
      <c r="DR602" s="58"/>
      <c r="DS602" s="58"/>
      <c r="DT602" s="58"/>
      <c r="DU602" s="58"/>
      <c r="DV602" s="58"/>
      <c r="DW602" s="58"/>
      <c r="DX602" s="58"/>
      <c r="DY602" s="58"/>
      <c r="DZ602" s="58"/>
      <c r="EA602" s="58"/>
      <c r="EB602" s="58"/>
      <c r="EC602" s="58"/>
      <c r="ED602" s="58"/>
      <c r="EE602" s="58"/>
      <c r="EF602" s="58"/>
      <c r="EG602" s="58"/>
      <c r="EH602" s="58"/>
      <c r="EI602" s="58"/>
      <c r="EJ602" s="58"/>
      <c r="EK602" s="58"/>
      <c r="EL602" s="58"/>
      <c r="EM602" s="58"/>
      <c r="EN602" s="58"/>
      <c r="EO602" s="58"/>
      <c r="EP602" s="58"/>
      <c r="EQ602" s="58"/>
      <c r="ER602" s="58"/>
      <c r="ES602" s="58"/>
      <c r="ET602" s="58"/>
      <c r="EU602" s="58"/>
      <c r="EV602" s="58"/>
      <c r="EW602" s="58"/>
      <c r="EX602" s="58"/>
      <c r="EY602" s="58"/>
      <c r="EZ602" s="58"/>
      <c r="FA602" s="58"/>
      <c r="FB602" s="58"/>
      <c r="FC602" s="58"/>
      <c r="FD602" s="58"/>
      <c r="FE602" s="58"/>
      <c r="FF602" s="58"/>
      <c r="FG602" s="58"/>
      <c r="FH602" s="58"/>
      <c r="FI602" s="58"/>
      <c r="FJ602" s="58"/>
      <c r="FK602" s="58"/>
      <c r="FL602" s="58"/>
      <c r="FM602" s="58"/>
      <c r="FN602" s="58"/>
      <c r="FO602" s="58"/>
      <c r="FP602" s="58"/>
      <c r="FQ602" s="58"/>
      <c r="FR602" s="58"/>
      <c r="FS602" s="58"/>
      <c r="FT602" s="58"/>
      <c r="FU602" s="58"/>
      <c r="FV602" s="58"/>
      <c r="FW602" s="58"/>
      <c r="FX602" s="58"/>
      <c r="FY602" s="58"/>
      <c r="FZ602" s="58"/>
      <c r="GA602" s="58"/>
      <c r="GB602" s="58"/>
      <c r="GC602" s="58"/>
      <c r="GD602" s="58"/>
      <c r="GE602" s="58"/>
      <c r="GF602" s="58"/>
      <c r="GG602" s="58"/>
      <c r="GH602" s="58"/>
      <c r="GI602" s="58"/>
      <c r="GJ602" s="58"/>
      <c r="GK602" s="58"/>
      <c r="GL602" s="58"/>
      <c r="GM602" s="58"/>
      <c r="GN602" s="58"/>
      <c r="GO602" s="58"/>
      <c r="GP602" s="58"/>
      <c r="GQ602" s="58"/>
      <c r="GR602" s="58"/>
      <c r="GS602" s="58"/>
      <c r="GT602" s="58"/>
      <c r="GU602" s="58"/>
      <c r="GV602" s="58"/>
      <c r="GW602" s="58"/>
      <c r="GX602" s="58"/>
      <c r="GY602" s="58"/>
      <c r="GZ602" s="58"/>
      <c r="HA602" s="58"/>
      <c r="HB602" s="58"/>
      <c r="HC602" s="58"/>
      <c r="HD602" s="58"/>
      <c r="HE602" s="58"/>
      <c r="HF602" s="58"/>
      <c r="HG602" s="58"/>
      <c r="HH602" s="58"/>
      <c r="HI602" s="58"/>
      <c r="HJ602" s="58"/>
      <c r="HK602" s="58"/>
      <c r="HL602" s="58"/>
      <c r="HM602" s="58"/>
      <c r="HN602" s="58"/>
      <c r="HO602" s="58"/>
      <c r="HP602" s="58"/>
      <c r="HQ602" s="58"/>
      <c r="HR602" s="58"/>
      <c r="HS602" s="58"/>
      <c r="HT602" s="58"/>
      <c r="HU602" s="58"/>
      <c r="HV602" s="58"/>
      <c r="HW602" s="58"/>
      <c r="HX602" s="58"/>
      <c r="HY602" s="58"/>
      <c r="HZ602" s="58"/>
      <c r="IA602" s="58"/>
      <c r="IB602" s="58"/>
      <c r="IC602" s="58"/>
      <c r="ID602" s="58"/>
      <c r="IE602" s="58"/>
      <c r="IF602" s="58"/>
      <c r="IG602" s="58"/>
      <c r="IH602" s="58"/>
      <c r="II602" s="58"/>
      <c r="IJ602" s="58"/>
      <c r="IK602" s="58"/>
      <c r="IL602" s="58"/>
      <c r="IM602" s="58"/>
      <c r="IN602" s="58"/>
      <c r="IO602" s="58"/>
      <c r="IP602" s="58"/>
      <c r="IQ602" s="58"/>
      <c r="IR602" s="58"/>
      <c r="IS602" s="58"/>
      <c r="IT602" s="58"/>
      <c r="IU602" s="58"/>
    </row>
    <row r="603" spans="1:255" s="840" customFormat="1">
      <c r="A603" s="78" t="s">
        <v>497</v>
      </c>
      <c r="B603" s="58"/>
      <c r="C603" s="58"/>
      <c r="D603" s="58"/>
      <c r="E603" s="58"/>
      <c r="F603" s="58"/>
      <c r="G603" s="58"/>
      <c r="H603" s="58"/>
      <c r="I603" s="58"/>
      <c r="J603" s="58"/>
      <c r="K603" s="58"/>
      <c r="L603" s="58"/>
      <c r="M603" s="58"/>
      <c r="N603" s="58"/>
      <c r="O603" s="58"/>
      <c r="P603" s="58"/>
      <c r="Q603" s="58"/>
      <c r="R603" s="58"/>
      <c r="S603" s="58"/>
      <c r="T603" s="58"/>
      <c r="U603" s="58"/>
      <c r="V603" s="58"/>
      <c r="W603" s="58">
        <v>1E-3</v>
      </c>
      <c r="X603" s="58">
        <v>1E-3</v>
      </c>
      <c r="Y603" s="58">
        <v>8.9999999999999993E-3</v>
      </c>
      <c r="Z603" s="58">
        <v>2.9000000000000001E-2</v>
      </c>
      <c r="AA603" s="949">
        <v>5.0000000000000001E-3</v>
      </c>
      <c r="AB603" s="949">
        <v>0.01</v>
      </c>
      <c r="AC603" s="949">
        <v>2.5999999999999999E-2</v>
      </c>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58"/>
      <c r="CS603" s="58"/>
      <c r="CT603" s="58"/>
      <c r="CU603" s="58"/>
      <c r="CV603" s="58"/>
      <c r="CW603" s="58"/>
      <c r="CX603" s="58"/>
      <c r="CY603" s="58"/>
      <c r="CZ603" s="58"/>
      <c r="DA603" s="58"/>
      <c r="DB603" s="58"/>
      <c r="DC603" s="58"/>
      <c r="DD603" s="58"/>
      <c r="DE603" s="58"/>
      <c r="DF603" s="58"/>
      <c r="DG603" s="58"/>
      <c r="DH603" s="58"/>
      <c r="DI603" s="58"/>
      <c r="DJ603" s="58"/>
      <c r="DK603" s="58"/>
      <c r="DL603" s="58"/>
      <c r="DM603" s="58"/>
      <c r="DN603" s="58"/>
      <c r="DO603" s="58"/>
      <c r="DP603" s="58"/>
      <c r="DQ603" s="58"/>
      <c r="DR603" s="58"/>
      <c r="DS603" s="58"/>
      <c r="DT603" s="58"/>
      <c r="DU603" s="58"/>
      <c r="DV603" s="58"/>
      <c r="DW603" s="58"/>
      <c r="DX603" s="58"/>
      <c r="DY603" s="58"/>
      <c r="DZ603" s="58"/>
      <c r="EA603" s="58"/>
      <c r="EB603" s="58"/>
      <c r="EC603" s="58"/>
      <c r="ED603" s="58"/>
      <c r="EE603" s="58"/>
      <c r="EF603" s="58"/>
      <c r="EG603" s="58"/>
      <c r="EH603" s="58"/>
      <c r="EI603" s="58"/>
      <c r="EJ603" s="58"/>
      <c r="EK603" s="58"/>
      <c r="EL603" s="58"/>
      <c r="EM603" s="58"/>
      <c r="EN603" s="58"/>
      <c r="EO603" s="58"/>
      <c r="EP603" s="58"/>
      <c r="EQ603" s="58"/>
      <c r="ER603" s="58"/>
      <c r="ES603" s="58"/>
      <c r="ET603" s="58"/>
      <c r="EU603" s="58"/>
      <c r="EV603" s="58"/>
      <c r="EW603" s="58"/>
      <c r="EX603" s="58"/>
      <c r="EY603" s="58"/>
      <c r="EZ603" s="58"/>
      <c r="FA603" s="58"/>
      <c r="FB603" s="58"/>
      <c r="FC603" s="58"/>
      <c r="FD603" s="58"/>
      <c r="FE603" s="58"/>
      <c r="FF603" s="58"/>
      <c r="FG603" s="58"/>
      <c r="FH603" s="58"/>
      <c r="FI603" s="58"/>
      <c r="FJ603" s="58"/>
      <c r="FK603" s="58"/>
      <c r="FL603" s="58"/>
      <c r="FM603" s="58"/>
      <c r="FN603" s="58"/>
      <c r="FO603" s="58"/>
      <c r="FP603" s="58"/>
      <c r="FQ603" s="58"/>
      <c r="FR603" s="58"/>
      <c r="FS603" s="58"/>
      <c r="FT603" s="58"/>
      <c r="FU603" s="58"/>
      <c r="FV603" s="58"/>
      <c r="FW603" s="58"/>
      <c r="FX603" s="58"/>
      <c r="FY603" s="58"/>
      <c r="FZ603" s="58"/>
      <c r="GA603" s="58"/>
      <c r="GB603" s="58"/>
      <c r="GC603" s="58"/>
      <c r="GD603" s="58"/>
      <c r="GE603" s="58"/>
      <c r="GF603" s="58"/>
      <c r="GG603" s="58"/>
      <c r="GH603" s="58"/>
      <c r="GI603" s="58"/>
      <c r="GJ603" s="58"/>
      <c r="GK603" s="58"/>
      <c r="GL603" s="58"/>
      <c r="GM603" s="58"/>
      <c r="GN603" s="58"/>
      <c r="GO603" s="58"/>
      <c r="GP603" s="58"/>
      <c r="GQ603" s="58"/>
      <c r="GR603" s="58"/>
      <c r="GS603" s="58"/>
      <c r="GT603" s="58"/>
      <c r="GU603" s="58"/>
      <c r="GV603" s="58"/>
      <c r="GW603" s="58"/>
      <c r="GX603" s="58"/>
      <c r="GY603" s="58"/>
      <c r="GZ603" s="58"/>
      <c r="HA603" s="58"/>
      <c r="HB603" s="58"/>
      <c r="HC603" s="58"/>
      <c r="HD603" s="58"/>
      <c r="HE603" s="58"/>
      <c r="HF603" s="58"/>
      <c r="HG603" s="58"/>
      <c r="HH603" s="58"/>
      <c r="HI603" s="58"/>
      <c r="HJ603" s="58"/>
      <c r="HK603" s="58"/>
      <c r="HL603" s="58"/>
      <c r="HM603" s="58"/>
      <c r="HN603" s="58"/>
      <c r="HO603" s="58"/>
      <c r="HP603" s="58"/>
      <c r="HQ603" s="58"/>
      <c r="HR603" s="58"/>
      <c r="HS603" s="58"/>
      <c r="HT603" s="58"/>
      <c r="HU603" s="58"/>
      <c r="HV603" s="58"/>
      <c r="HW603" s="58"/>
      <c r="HX603" s="58"/>
      <c r="HY603" s="58"/>
      <c r="HZ603" s="58"/>
      <c r="IA603" s="58"/>
      <c r="IB603" s="58"/>
      <c r="IC603" s="58"/>
      <c r="ID603" s="58"/>
      <c r="IE603" s="58"/>
      <c r="IF603" s="58"/>
      <c r="IG603" s="58"/>
      <c r="IH603" s="58"/>
      <c r="II603" s="58"/>
      <c r="IJ603" s="58"/>
      <c r="IK603" s="58"/>
      <c r="IL603" s="58"/>
      <c r="IM603" s="58"/>
      <c r="IN603" s="58"/>
      <c r="IO603" s="58"/>
      <c r="IP603" s="58"/>
      <c r="IQ603" s="58"/>
      <c r="IR603" s="58"/>
      <c r="IS603" s="58"/>
      <c r="IT603" s="58"/>
      <c r="IU603" s="58"/>
    </row>
    <row r="604" spans="1:255" s="840" customFormat="1">
      <c r="A604" s="78" t="s">
        <v>498</v>
      </c>
      <c r="B604" s="58">
        <v>0.34699999999999998</v>
      </c>
      <c r="C604" s="58">
        <v>0.39200000000000002</v>
      </c>
      <c r="D604" s="58">
        <v>0.35</v>
      </c>
      <c r="E604" s="58">
        <v>0.376</v>
      </c>
      <c r="F604" s="58">
        <v>0.375</v>
      </c>
      <c r="G604" s="58">
        <v>0.63200000000000001</v>
      </c>
      <c r="H604" s="58">
        <v>0.75800000000000001</v>
      </c>
      <c r="I604" s="58">
        <v>0.88400000000000001</v>
      </c>
      <c r="J604" s="58">
        <v>0.68700000000000006</v>
      </c>
      <c r="K604" s="58">
        <v>0.83399999999999996</v>
      </c>
      <c r="L604" s="58">
        <v>0.91600000000000004</v>
      </c>
      <c r="M604" s="58">
        <v>0.85199999999999998</v>
      </c>
      <c r="N604" s="58">
        <v>0.89500000000000002</v>
      </c>
      <c r="O604" s="58">
        <v>0.90900000000000003</v>
      </c>
      <c r="P604" s="58">
        <v>1.0329999999999999</v>
      </c>
      <c r="Q604" s="58">
        <v>0.81799999999999995</v>
      </c>
      <c r="R604" s="58">
        <v>0.59</v>
      </c>
      <c r="S604" s="58">
        <v>0.34</v>
      </c>
      <c r="T604" s="58">
        <v>0.36</v>
      </c>
      <c r="U604" s="58">
        <v>0.34100000000000003</v>
      </c>
      <c r="V604" s="58">
        <v>0.33400000000000002</v>
      </c>
      <c r="W604" s="58">
        <v>0.379</v>
      </c>
      <c r="X604" s="58">
        <v>0.378</v>
      </c>
      <c r="Y604" s="58">
        <v>0.38</v>
      </c>
      <c r="Z604" s="58">
        <v>0.42399999999999999</v>
      </c>
      <c r="AA604" s="949">
        <v>0.78200000000000003</v>
      </c>
      <c r="AB604" s="949">
        <v>0.41099999999999998</v>
      </c>
      <c r="AC604" s="949">
        <v>0.40100000000000002</v>
      </c>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58"/>
      <c r="CS604" s="58"/>
      <c r="CT604" s="58"/>
      <c r="CU604" s="58"/>
      <c r="CV604" s="58"/>
      <c r="CW604" s="58"/>
      <c r="CX604" s="58"/>
      <c r="CY604" s="58"/>
      <c r="CZ604" s="58"/>
      <c r="DA604" s="58"/>
      <c r="DB604" s="58"/>
      <c r="DC604" s="58"/>
      <c r="DD604" s="58"/>
      <c r="DE604" s="58"/>
      <c r="DF604" s="58"/>
      <c r="DG604" s="58"/>
      <c r="DH604" s="58"/>
      <c r="DI604" s="58"/>
      <c r="DJ604" s="58"/>
      <c r="DK604" s="58"/>
      <c r="DL604" s="58"/>
      <c r="DM604" s="58"/>
      <c r="DN604" s="58"/>
      <c r="DO604" s="58"/>
      <c r="DP604" s="58"/>
      <c r="DQ604" s="58"/>
      <c r="DR604" s="58"/>
      <c r="DS604" s="58"/>
      <c r="DT604" s="58"/>
      <c r="DU604" s="58"/>
      <c r="DV604" s="58"/>
      <c r="DW604" s="58"/>
      <c r="DX604" s="58"/>
      <c r="DY604" s="58"/>
      <c r="DZ604" s="58"/>
      <c r="EA604" s="58"/>
      <c r="EB604" s="58"/>
      <c r="EC604" s="58"/>
      <c r="ED604" s="58"/>
      <c r="EE604" s="58"/>
      <c r="EF604" s="58"/>
      <c r="EG604" s="58"/>
      <c r="EH604" s="58"/>
      <c r="EI604" s="58"/>
      <c r="EJ604" s="58"/>
      <c r="EK604" s="58"/>
      <c r="EL604" s="58"/>
      <c r="EM604" s="58"/>
      <c r="EN604" s="58"/>
      <c r="EO604" s="58"/>
      <c r="EP604" s="58"/>
      <c r="EQ604" s="58"/>
      <c r="ER604" s="58"/>
      <c r="ES604" s="58"/>
      <c r="ET604" s="58"/>
      <c r="EU604" s="58"/>
      <c r="EV604" s="58"/>
      <c r="EW604" s="58"/>
      <c r="EX604" s="58"/>
      <c r="EY604" s="58"/>
      <c r="EZ604" s="58"/>
      <c r="FA604" s="58"/>
      <c r="FB604" s="58"/>
      <c r="FC604" s="58"/>
      <c r="FD604" s="58"/>
      <c r="FE604" s="58"/>
      <c r="FF604" s="58"/>
      <c r="FG604" s="58"/>
      <c r="FH604" s="58"/>
      <c r="FI604" s="58"/>
      <c r="FJ604" s="58"/>
      <c r="FK604" s="58"/>
      <c r="FL604" s="58"/>
      <c r="FM604" s="58"/>
      <c r="FN604" s="58"/>
      <c r="FO604" s="58"/>
      <c r="FP604" s="58"/>
      <c r="FQ604" s="58"/>
      <c r="FR604" s="58"/>
      <c r="FS604" s="58"/>
      <c r="FT604" s="58"/>
      <c r="FU604" s="58"/>
      <c r="FV604" s="58"/>
      <c r="FW604" s="58"/>
      <c r="FX604" s="58"/>
      <c r="FY604" s="58"/>
      <c r="FZ604" s="58"/>
      <c r="GA604" s="58"/>
      <c r="GB604" s="58"/>
      <c r="GC604" s="58"/>
      <c r="GD604" s="58"/>
      <c r="GE604" s="58"/>
      <c r="GF604" s="58"/>
      <c r="GG604" s="58"/>
      <c r="GH604" s="58"/>
      <c r="GI604" s="58"/>
      <c r="GJ604" s="58"/>
      <c r="GK604" s="58"/>
      <c r="GL604" s="58"/>
      <c r="GM604" s="58"/>
      <c r="GN604" s="58"/>
      <c r="GO604" s="58"/>
      <c r="GP604" s="58"/>
      <c r="GQ604" s="58"/>
      <c r="GR604" s="58"/>
      <c r="GS604" s="58"/>
      <c r="GT604" s="58"/>
      <c r="GU604" s="58"/>
      <c r="GV604" s="58"/>
      <c r="GW604" s="58"/>
      <c r="GX604" s="58"/>
      <c r="GY604" s="58"/>
      <c r="GZ604" s="58"/>
      <c r="HA604" s="58"/>
      <c r="HB604" s="58"/>
      <c r="HC604" s="58"/>
      <c r="HD604" s="58"/>
      <c r="HE604" s="58"/>
      <c r="HF604" s="58"/>
      <c r="HG604" s="58"/>
      <c r="HH604" s="58"/>
      <c r="HI604" s="58"/>
      <c r="HJ604" s="58"/>
      <c r="HK604" s="58"/>
      <c r="HL604" s="58"/>
      <c r="HM604" s="58"/>
      <c r="HN604" s="58"/>
      <c r="HO604" s="58"/>
      <c r="HP604" s="58"/>
      <c r="HQ604" s="58"/>
      <c r="HR604" s="58"/>
      <c r="HS604" s="58"/>
      <c r="HT604" s="58"/>
      <c r="HU604" s="58"/>
      <c r="HV604" s="58"/>
      <c r="HW604" s="58"/>
      <c r="HX604" s="58"/>
      <c r="HY604" s="58"/>
      <c r="HZ604" s="58"/>
      <c r="IA604" s="58"/>
      <c r="IB604" s="58"/>
      <c r="IC604" s="58"/>
      <c r="ID604" s="58"/>
      <c r="IE604" s="58"/>
      <c r="IF604" s="58"/>
      <c r="IG604" s="58"/>
      <c r="IH604" s="58"/>
      <c r="II604" s="58"/>
      <c r="IJ604" s="58"/>
      <c r="IK604" s="58"/>
      <c r="IL604" s="58"/>
      <c r="IM604" s="58"/>
      <c r="IN604" s="58"/>
      <c r="IO604" s="58"/>
      <c r="IP604" s="58"/>
      <c r="IQ604" s="58"/>
      <c r="IR604" s="58"/>
      <c r="IS604" s="58"/>
      <c r="IT604" s="58"/>
      <c r="IU604" s="58"/>
    </row>
    <row r="605" spans="1:255" s="840" customFormat="1">
      <c r="A605" s="78" t="s">
        <v>499</v>
      </c>
      <c r="B605" s="58"/>
      <c r="C605" s="58"/>
      <c r="D605" s="58"/>
      <c r="E605" s="58"/>
      <c r="F605" s="58"/>
      <c r="G605" s="58"/>
      <c r="H605" s="58"/>
      <c r="I605" s="58"/>
      <c r="J605" s="58"/>
      <c r="K605" s="58"/>
      <c r="L605" s="58"/>
      <c r="M605" s="58"/>
      <c r="N605" s="58"/>
      <c r="O605" s="58"/>
      <c r="P605" s="58"/>
      <c r="Q605" s="58"/>
      <c r="R605" s="58"/>
      <c r="S605" s="58"/>
      <c r="T605" s="58">
        <v>1.0999999999999999E-2</v>
      </c>
      <c r="U605" s="58">
        <v>0.01</v>
      </c>
      <c r="V605" s="58">
        <v>1.7999999999999999E-2</v>
      </c>
      <c r="W605" s="58">
        <v>1.7000000000000001E-2</v>
      </c>
      <c r="X605" s="58">
        <v>1.4999999999999999E-2</v>
      </c>
      <c r="Y605" s="58">
        <v>1.7999999999999999E-2</v>
      </c>
      <c r="Z605" s="58">
        <v>2.1999999999999999E-2</v>
      </c>
      <c r="AA605" s="949">
        <v>2.5999999999999999E-2</v>
      </c>
      <c r="AB605" s="949">
        <v>2.3E-2</v>
      </c>
      <c r="AC605" s="949">
        <v>2.3E-2</v>
      </c>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58"/>
      <c r="CS605" s="58"/>
      <c r="CT605" s="58"/>
      <c r="CU605" s="58"/>
      <c r="CV605" s="58"/>
      <c r="CW605" s="58"/>
      <c r="CX605" s="58"/>
      <c r="CY605" s="58"/>
      <c r="CZ605" s="58"/>
      <c r="DA605" s="58"/>
      <c r="DB605" s="58"/>
      <c r="DC605" s="58"/>
      <c r="DD605" s="58"/>
      <c r="DE605" s="58"/>
      <c r="DF605" s="58"/>
      <c r="DG605" s="58"/>
      <c r="DH605" s="58"/>
      <c r="DI605" s="58"/>
      <c r="DJ605" s="58"/>
      <c r="DK605" s="58"/>
      <c r="DL605" s="58"/>
      <c r="DM605" s="58"/>
      <c r="DN605" s="58"/>
      <c r="DO605" s="58"/>
      <c r="DP605" s="58"/>
      <c r="DQ605" s="58"/>
      <c r="DR605" s="58"/>
      <c r="DS605" s="58"/>
      <c r="DT605" s="58"/>
      <c r="DU605" s="58"/>
      <c r="DV605" s="58"/>
      <c r="DW605" s="58"/>
      <c r="DX605" s="58"/>
      <c r="DY605" s="58"/>
      <c r="DZ605" s="58"/>
      <c r="EA605" s="58"/>
      <c r="EB605" s="58"/>
      <c r="EC605" s="58"/>
      <c r="ED605" s="58"/>
      <c r="EE605" s="58"/>
      <c r="EF605" s="58"/>
      <c r="EG605" s="58"/>
      <c r="EH605" s="58"/>
      <c r="EI605" s="58"/>
      <c r="EJ605" s="58"/>
      <c r="EK605" s="58"/>
      <c r="EL605" s="58"/>
      <c r="EM605" s="58"/>
      <c r="EN605" s="58"/>
      <c r="EO605" s="58"/>
      <c r="EP605" s="58"/>
      <c r="EQ605" s="58"/>
      <c r="ER605" s="58"/>
      <c r="ES605" s="58"/>
      <c r="ET605" s="58"/>
      <c r="EU605" s="58"/>
      <c r="EV605" s="58"/>
      <c r="EW605" s="58"/>
      <c r="EX605" s="58"/>
      <c r="EY605" s="58"/>
      <c r="EZ605" s="58"/>
      <c r="FA605" s="58"/>
      <c r="FB605" s="58"/>
      <c r="FC605" s="58"/>
      <c r="FD605" s="58"/>
      <c r="FE605" s="58"/>
      <c r="FF605" s="58"/>
      <c r="FG605" s="58"/>
      <c r="FH605" s="58"/>
      <c r="FI605" s="58"/>
      <c r="FJ605" s="58"/>
      <c r="FK605" s="58"/>
      <c r="FL605" s="58"/>
      <c r="FM605" s="58"/>
      <c r="FN605" s="58"/>
      <c r="FO605" s="58"/>
      <c r="FP605" s="58"/>
      <c r="FQ605" s="58"/>
      <c r="FR605" s="58"/>
      <c r="FS605" s="58"/>
      <c r="FT605" s="58"/>
      <c r="FU605" s="58"/>
      <c r="FV605" s="58"/>
      <c r="FW605" s="58"/>
      <c r="FX605" s="58"/>
      <c r="FY605" s="58"/>
      <c r="FZ605" s="58"/>
      <c r="GA605" s="58"/>
      <c r="GB605" s="58"/>
      <c r="GC605" s="58"/>
      <c r="GD605" s="58"/>
      <c r="GE605" s="58"/>
      <c r="GF605" s="58"/>
      <c r="GG605" s="58"/>
      <c r="GH605" s="58"/>
      <c r="GI605" s="58"/>
      <c r="GJ605" s="58"/>
      <c r="GK605" s="58"/>
      <c r="GL605" s="58"/>
      <c r="GM605" s="58"/>
      <c r="GN605" s="58"/>
      <c r="GO605" s="58"/>
      <c r="GP605" s="58"/>
      <c r="GQ605" s="58"/>
      <c r="GR605" s="58"/>
      <c r="GS605" s="58"/>
      <c r="GT605" s="58"/>
      <c r="GU605" s="58"/>
      <c r="GV605" s="58"/>
      <c r="GW605" s="58"/>
      <c r="GX605" s="58"/>
      <c r="GY605" s="58"/>
      <c r="GZ605" s="58"/>
      <c r="HA605" s="58"/>
      <c r="HB605" s="58"/>
      <c r="HC605" s="58"/>
      <c r="HD605" s="58"/>
      <c r="HE605" s="58"/>
      <c r="HF605" s="58"/>
      <c r="HG605" s="58"/>
      <c r="HH605" s="58"/>
      <c r="HI605" s="58"/>
      <c r="HJ605" s="58"/>
      <c r="HK605" s="58"/>
      <c r="HL605" s="58"/>
      <c r="HM605" s="58"/>
      <c r="HN605" s="58"/>
      <c r="HO605" s="58"/>
      <c r="HP605" s="58"/>
      <c r="HQ605" s="58"/>
      <c r="HR605" s="58"/>
      <c r="HS605" s="58"/>
      <c r="HT605" s="58"/>
      <c r="HU605" s="58"/>
      <c r="HV605" s="58"/>
      <c r="HW605" s="58"/>
      <c r="HX605" s="58"/>
      <c r="HY605" s="58"/>
      <c r="HZ605" s="58"/>
      <c r="IA605" s="58"/>
      <c r="IB605" s="58"/>
      <c r="IC605" s="58"/>
      <c r="ID605" s="58"/>
      <c r="IE605" s="58"/>
      <c r="IF605" s="58"/>
      <c r="IG605" s="58"/>
      <c r="IH605" s="58"/>
      <c r="II605" s="58"/>
      <c r="IJ605" s="58"/>
      <c r="IK605" s="58"/>
      <c r="IL605" s="58"/>
      <c r="IM605" s="58"/>
      <c r="IN605" s="58"/>
      <c r="IO605" s="58"/>
      <c r="IP605" s="58"/>
      <c r="IQ605" s="58"/>
      <c r="IR605" s="58"/>
      <c r="IS605" s="58"/>
      <c r="IT605" s="58"/>
      <c r="IU605" s="58"/>
    </row>
    <row r="606" spans="1:255" s="840" customFormat="1">
      <c r="A606" s="78" t="s">
        <v>500</v>
      </c>
      <c r="B606" s="58">
        <v>2E-3</v>
      </c>
      <c r="C606" s="58">
        <v>2E-3</v>
      </c>
      <c r="D606" s="58">
        <v>2E-3</v>
      </c>
      <c r="E606" s="58">
        <v>2E-3</v>
      </c>
      <c r="F606" s="58">
        <v>2E-3</v>
      </c>
      <c r="G606" s="58">
        <v>3.0000000000000001E-3</v>
      </c>
      <c r="H606" s="58">
        <v>4.0000000000000001E-3</v>
      </c>
      <c r="I606" s="58">
        <v>4.0000000000000001E-3</v>
      </c>
      <c r="J606" s="58">
        <v>3.0000000000000001E-3</v>
      </c>
      <c r="K606" s="58">
        <v>4.0000000000000001E-3</v>
      </c>
      <c r="L606" s="58">
        <v>4.0000000000000001E-3</v>
      </c>
      <c r="M606" s="58">
        <v>4.0000000000000001E-3</v>
      </c>
      <c r="N606" s="58">
        <v>4.0000000000000001E-3</v>
      </c>
      <c r="O606" s="58">
        <v>5.0000000000000001E-3</v>
      </c>
      <c r="P606" s="58">
        <v>5.0000000000000001E-3</v>
      </c>
      <c r="Q606" s="58">
        <v>6.0000000000000001E-3</v>
      </c>
      <c r="R606" s="58">
        <v>5.0000000000000001E-3</v>
      </c>
      <c r="S606" s="58">
        <v>8.0000000000000002E-3</v>
      </c>
      <c r="T606" s="58">
        <v>1.4E-2</v>
      </c>
      <c r="U606" s="58">
        <v>1.9E-2</v>
      </c>
      <c r="V606" s="58">
        <v>1.7000000000000001E-2</v>
      </c>
      <c r="W606" s="58">
        <v>3.1E-2</v>
      </c>
      <c r="X606" s="58">
        <v>3.4000000000000002E-2</v>
      </c>
      <c r="Y606" s="58">
        <v>2.8000000000000001E-2</v>
      </c>
      <c r="Z606" s="58">
        <v>3.2000000000000001E-2</v>
      </c>
      <c r="AA606" s="949">
        <v>4.1000000000000002E-2</v>
      </c>
      <c r="AB606" s="949">
        <v>4.1000000000000002E-2</v>
      </c>
      <c r="AC606" s="949">
        <v>3.9E-2</v>
      </c>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58"/>
      <c r="CS606" s="58"/>
      <c r="CT606" s="58"/>
      <c r="CU606" s="58"/>
      <c r="CV606" s="58"/>
      <c r="CW606" s="58"/>
      <c r="CX606" s="58"/>
      <c r="CY606" s="58"/>
      <c r="CZ606" s="58"/>
      <c r="DA606" s="58"/>
      <c r="DB606" s="58"/>
      <c r="DC606" s="58"/>
      <c r="DD606" s="58"/>
      <c r="DE606" s="58"/>
      <c r="DF606" s="58"/>
      <c r="DG606" s="58"/>
      <c r="DH606" s="58"/>
      <c r="DI606" s="58"/>
      <c r="DJ606" s="58"/>
      <c r="DK606" s="58"/>
      <c r="DL606" s="58"/>
      <c r="DM606" s="58"/>
      <c r="DN606" s="58"/>
      <c r="DO606" s="58"/>
      <c r="DP606" s="58"/>
      <c r="DQ606" s="58"/>
      <c r="DR606" s="58"/>
      <c r="DS606" s="58"/>
      <c r="DT606" s="58"/>
      <c r="DU606" s="58"/>
      <c r="DV606" s="58"/>
      <c r="DW606" s="58"/>
      <c r="DX606" s="58"/>
      <c r="DY606" s="58"/>
      <c r="DZ606" s="58"/>
      <c r="EA606" s="58"/>
      <c r="EB606" s="58"/>
      <c r="EC606" s="58"/>
      <c r="ED606" s="58"/>
      <c r="EE606" s="58"/>
      <c r="EF606" s="58"/>
      <c r="EG606" s="58"/>
      <c r="EH606" s="58"/>
      <c r="EI606" s="58"/>
      <c r="EJ606" s="58"/>
      <c r="EK606" s="58"/>
      <c r="EL606" s="58"/>
      <c r="EM606" s="58"/>
      <c r="EN606" s="58"/>
      <c r="EO606" s="58"/>
      <c r="EP606" s="58"/>
      <c r="EQ606" s="58"/>
      <c r="ER606" s="58"/>
      <c r="ES606" s="58"/>
      <c r="ET606" s="58"/>
      <c r="EU606" s="58"/>
      <c r="EV606" s="58"/>
      <c r="EW606" s="58"/>
      <c r="EX606" s="58"/>
      <c r="EY606" s="58"/>
      <c r="EZ606" s="58"/>
      <c r="FA606" s="58"/>
      <c r="FB606" s="58"/>
      <c r="FC606" s="58"/>
      <c r="FD606" s="58"/>
      <c r="FE606" s="58"/>
      <c r="FF606" s="58"/>
      <c r="FG606" s="58"/>
      <c r="FH606" s="58"/>
      <c r="FI606" s="58"/>
      <c r="FJ606" s="58"/>
      <c r="FK606" s="58"/>
      <c r="FL606" s="58"/>
      <c r="FM606" s="58"/>
      <c r="FN606" s="58"/>
      <c r="FO606" s="58"/>
      <c r="FP606" s="58"/>
      <c r="FQ606" s="58"/>
      <c r="FR606" s="58"/>
      <c r="FS606" s="58"/>
      <c r="FT606" s="58"/>
      <c r="FU606" s="58"/>
      <c r="FV606" s="58"/>
      <c r="FW606" s="58"/>
      <c r="FX606" s="58"/>
      <c r="FY606" s="58"/>
      <c r="FZ606" s="58"/>
      <c r="GA606" s="58"/>
      <c r="GB606" s="58"/>
      <c r="GC606" s="58"/>
      <c r="GD606" s="58"/>
      <c r="GE606" s="58"/>
      <c r="GF606" s="58"/>
      <c r="GG606" s="58"/>
      <c r="GH606" s="58"/>
      <c r="GI606" s="58"/>
      <c r="GJ606" s="58"/>
      <c r="GK606" s="58"/>
      <c r="GL606" s="58"/>
      <c r="GM606" s="58"/>
      <c r="GN606" s="58"/>
      <c r="GO606" s="58"/>
      <c r="GP606" s="58"/>
      <c r="GQ606" s="58"/>
      <c r="GR606" s="58"/>
      <c r="GS606" s="58"/>
      <c r="GT606" s="58"/>
      <c r="GU606" s="58"/>
      <c r="GV606" s="58"/>
      <c r="GW606" s="58"/>
      <c r="GX606" s="58"/>
      <c r="GY606" s="58"/>
      <c r="GZ606" s="58"/>
      <c r="HA606" s="58"/>
      <c r="HB606" s="58"/>
      <c r="HC606" s="58"/>
      <c r="HD606" s="58"/>
      <c r="HE606" s="58"/>
      <c r="HF606" s="58"/>
      <c r="HG606" s="58"/>
      <c r="HH606" s="58"/>
      <c r="HI606" s="58"/>
      <c r="HJ606" s="58"/>
      <c r="HK606" s="58"/>
      <c r="HL606" s="58"/>
      <c r="HM606" s="58"/>
      <c r="HN606" s="58"/>
      <c r="HO606" s="58"/>
      <c r="HP606" s="58"/>
      <c r="HQ606" s="58"/>
      <c r="HR606" s="58"/>
      <c r="HS606" s="58"/>
      <c r="HT606" s="58"/>
      <c r="HU606" s="58"/>
      <c r="HV606" s="58"/>
      <c r="HW606" s="58"/>
      <c r="HX606" s="58"/>
      <c r="HY606" s="58"/>
      <c r="HZ606" s="58"/>
      <c r="IA606" s="58"/>
      <c r="IB606" s="58"/>
      <c r="IC606" s="58"/>
      <c r="ID606" s="58"/>
      <c r="IE606" s="58"/>
      <c r="IF606" s="58"/>
      <c r="IG606" s="58"/>
      <c r="IH606" s="58"/>
      <c r="II606" s="58"/>
      <c r="IJ606" s="58"/>
      <c r="IK606" s="58"/>
      <c r="IL606" s="58"/>
      <c r="IM606" s="58"/>
      <c r="IN606" s="58"/>
      <c r="IO606" s="58"/>
      <c r="IP606" s="58"/>
      <c r="IQ606" s="58"/>
      <c r="IR606" s="58"/>
      <c r="IS606" s="58"/>
      <c r="IT606" s="58"/>
      <c r="IU606" s="58"/>
    </row>
    <row r="607" spans="1:255" s="840" customFormat="1">
      <c r="A607" s="78" t="s">
        <v>501</v>
      </c>
      <c r="B607" s="58">
        <v>0.14799999999999999</v>
      </c>
      <c r="C607" s="58">
        <v>0.155</v>
      </c>
      <c r="D607" s="58">
        <v>0.115</v>
      </c>
      <c r="E607" s="58">
        <v>0.122</v>
      </c>
      <c r="F607" s="58">
        <v>0.126</v>
      </c>
      <c r="G607" s="58">
        <v>0.25900000000000001</v>
      </c>
      <c r="H607" s="58">
        <v>0.46500000000000002</v>
      </c>
      <c r="I607" s="58">
        <v>0.71699999999999997</v>
      </c>
      <c r="J607" s="58">
        <v>0.46500000000000002</v>
      </c>
      <c r="K607" s="58">
        <v>0.47699999999999998</v>
      </c>
      <c r="L607" s="58">
        <v>0.60499999999999998</v>
      </c>
      <c r="M607" s="58">
        <v>0.57099999999999995</v>
      </c>
      <c r="N607" s="58">
        <v>0.63500000000000001</v>
      </c>
      <c r="O607" s="58">
        <v>0.69</v>
      </c>
      <c r="P607" s="58">
        <v>1.234</v>
      </c>
      <c r="Q607" s="58">
        <v>1.05</v>
      </c>
      <c r="R607" s="58">
        <v>1.3</v>
      </c>
      <c r="S607" s="58">
        <v>0.77500000000000002</v>
      </c>
      <c r="T607" s="58">
        <v>0.88500000000000001</v>
      </c>
      <c r="U607" s="58">
        <v>0.85699999999999998</v>
      </c>
      <c r="V607" s="58">
        <v>0.87</v>
      </c>
      <c r="W607" s="58">
        <v>0.91200000000000003</v>
      </c>
      <c r="X607" s="58">
        <v>1.036</v>
      </c>
      <c r="Y607" s="58">
        <v>1.286</v>
      </c>
      <c r="Z607" s="58">
        <v>1.0920000000000001</v>
      </c>
      <c r="AA607" s="949">
        <v>1.1200000000000001</v>
      </c>
      <c r="AB607" s="949">
        <v>1.147</v>
      </c>
      <c r="AC607" s="949">
        <v>1.123</v>
      </c>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58"/>
      <c r="CS607" s="58"/>
      <c r="CT607" s="58"/>
      <c r="CU607" s="58"/>
      <c r="CV607" s="58"/>
      <c r="CW607" s="58"/>
      <c r="CX607" s="58"/>
      <c r="CY607" s="58"/>
      <c r="CZ607" s="58"/>
      <c r="DA607" s="58"/>
      <c r="DB607" s="58"/>
      <c r="DC607" s="58"/>
      <c r="DD607" s="58"/>
      <c r="DE607" s="58"/>
      <c r="DF607" s="58"/>
      <c r="DG607" s="58"/>
      <c r="DH607" s="58"/>
      <c r="DI607" s="58"/>
      <c r="DJ607" s="58"/>
      <c r="DK607" s="58"/>
      <c r="DL607" s="58"/>
      <c r="DM607" s="58"/>
      <c r="DN607" s="58"/>
      <c r="DO607" s="58"/>
      <c r="DP607" s="58"/>
      <c r="DQ607" s="58"/>
      <c r="DR607" s="58"/>
      <c r="DS607" s="58"/>
      <c r="DT607" s="58"/>
      <c r="DU607" s="58"/>
      <c r="DV607" s="58"/>
      <c r="DW607" s="58"/>
      <c r="DX607" s="58"/>
      <c r="DY607" s="58"/>
      <c r="DZ607" s="58"/>
      <c r="EA607" s="58"/>
      <c r="EB607" s="58"/>
      <c r="EC607" s="58"/>
      <c r="ED607" s="58"/>
      <c r="EE607" s="58"/>
      <c r="EF607" s="58"/>
      <c r="EG607" s="58"/>
      <c r="EH607" s="58"/>
      <c r="EI607" s="58"/>
      <c r="EJ607" s="58"/>
      <c r="EK607" s="58"/>
      <c r="EL607" s="58"/>
      <c r="EM607" s="58"/>
      <c r="EN607" s="58"/>
      <c r="EO607" s="58"/>
      <c r="EP607" s="58"/>
      <c r="EQ607" s="58"/>
      <c r="ER607" s="58"/>
      <c r="ES607" s="58"/>
      <c r="ET607" s="58"/>
      <c r="EU607" s="58"/>
      <c r="EV607" s="58"/>
      <c r="EW607" s="58"/>
      <c r="EX607" s="58"/>
      <c r="EY607" s="58"/>
      <c r="EZ607" s="58"/>
      <c r="FA607" s="58"/>
      <c r="FB607" s="58"/>
      <c r="FC607" s="58"/>
      <c r="FD607" s="58"/>
      <c r="FE607" s="58"/>
      <c r="FF607" s="58"/>
      <c r="FG607" s="58"/>
      <c r="FH607" s="58"/>
      <c r="FI607" s="58"/>
      <c r="FJ607" s="58"/>
      <c r="FK607" s="58"/>
      <c r="FL607" s="58"/>
      <c r="FM607" s="58"/>
      <c r="FN607" s="58"/>
      <c r="FO607" s="58"/>
      <c r="FP607" s="58"/>
      <c r="FQ607" s="58"/>
      <c r="FR607" s="58"/>
      <c r="FS607" s="58"/>
      <c r="FT607" s="58"/>
      <c r="FU607" s="58"/>
      <c r="FV607" s="58"/>
      <c r="FW607" s="58"/>
      <c r="FX607" s="58"/>
      <c r="FY607" s="58"/>
      <c r="FZ607" s="58"/>
      <c r="GA607" s="58"/>
      <c r="GB607" s="58"/>
      <c r="GC607" s="58"/>
      <c r="GD607" s="58"/>
      <c r="GE607" s="58"/>
      <c r="GF607" s="58"/>
      <c r="GG607" s="58"/>
      <c r="GH607" s="58"/>
      <c r="GI607" s="58"/>
      <c r="GJ607" s="58"/>
      <c r="GK607" s="58"/>
      <c r="GL607" s="58"/>
      <c r="GM607" s="58"/>
      <c r="GN607" s="58"/>
      <c r="GO607" s="58"/>
      <c r="GP607" s="58"/>
      <c r="GQ607" s="58"/>
      <c r="GR607" s="58"/>
      <c r="GS607" s="58"/>
      <c r="GT607" s="58"/>
      <c r="GU607" s="58"/>
      <c r="GV607" s="58"/>
      <c r="GW607" s="58"/>
      <c r="GX607" s="58"/>
      <c r="GY607" s="58"/>
      <c r="GZ607" s="58"/>
      <c r="HA607" s="58"/>
      <c r="HB607" s="58"/>
      <c r="HC607" s="58"/>
      <c r="HD607" s="58"/>
      <c r="HE607" s="58"/>
      <c r="HF607" s="58"/>
      <c r="HG607" s="58"/>
      <c r="HH607" s="58"/>
      <c r="HI607" s="58"/>
      <c r="HJ607" s="58"/>
      <c r="HK607" s="58"/>
      <c r="HL607" s="58"/>
      <c r="HM607" s="58"/>
      <c r="HN607" s="58"/>
      <c r="HO607" s="58"/>
      <c r="HP607" s="58"/>
      <c r="HQ607" s="58"/>
      <c r="HR607" s="58"/>
      <c r="HS607" s="58"/>
      <c r="HT607" s="58"/>
      <c r="HU607" s="58"/>
      <c r="HV607" s="58"/>
      <c r="HW607" s="58"/>
      <c r="HX607" s="58"/>
      <c r="HY607" s="58"/>
      <c r="HZ607" s="58"/>
      <c r="IA607" s="58"/>
      <c r="IB607" s="58"/>
      <c r="IC607" s="58"/>
      <c r="ID607" s="58"/>
      <c r="IE607" s="58"/>
      <c r="IF607" s="58"/>
      <c r="IG607" s="58"/>
      <c r="IH607" s="58"/>
      <c r="II607" s="58"/>
      <c r="IJ607" s="58"/>
      <c r="IK607" s="58"/>
      <c r="IL607" s="58"/>
      <c r="IM607" s="58"/>
      <c r="IN607" s="58"/>
      <c r="IO607" s="58"/>
      <c r="IP607" s="58"/>
      <c r="IQ607" s="58"/>
      <c r="IR607" s="58"/>
      <c r="IS607" s="58"/>
      <c r="IT607" s="58"/>
      <c r="IU607" s="58"/>
    </row>
    <row r="608" spans="1:255" s="840" customFormat="1">
      <c r="A608" s="78" t="s">
        <v>502</v>
      </c>
      <c r="B608" s="58">
        <v>2.3E-2</v>
      </c>
      <c r="C608" s="58">
        <v>2.5000000000000001E-2</v>
      </c>
      <c r="D608" s="58">
        <v>1.7999999999999999E-2</v>
      </c>
      <c r="E608" s="58">
        <v>1.9E-2</v>
      </c>
      <c r="F608" s="58">
        <v>0.02</v>
      </c>
      <c r="G608" s="58">
        <v>4.1000000000000002E-2</v>
      </c>
      <c r="H608" s="58">
        <v>7.2999999999999995E-2</v>
      </c>
      <c r="I608" s="58">
        <v>0.112</v>
      </c>
      <c r="J608" s="58">
        <v>7.2999999999999995E-2</v>
      </c>
      <c r="K608" s="58">
        <v>7.4999999999999997E-2</v>
      </c>
      <c r="L608" s="58">
        <v>9.5000000000000001E-2</v>
      </c>
      <c r="M608" s="58">
        <v>0.09</v>
      </c>
      <c r="N608" s="58">
        <v>0.1</v>
      </c>
      <c r="O608" s="58">
        <v>0.109</v>
      </c>
      <c r="P608" s="58">
        <v>0.19400000000000001</v>
      </c>
      <c r="Q608" s="58">
        <v>0.19700000000000001</v>
      </c>
      <c r="R608" s="58">
        <v>0.26800000000000002</v>
      </c>
      <c r="S608" s="58">
        <v>0.27400000000000002</v>
      </c>
      <c r="T608" s="58">
        <v>0.26900000000000002</v>
      </c>
      <c r="U608" s="58">
        <v>0.307</v>
      </c>
      <c r="V608" s="58">
        <v>0.32</v>
      </c>
      <c r="W608" s="58">
        <v>0.34200000000000003</v>
      </c>
      <c r="X608" s="58">
        <v>0.35199999999999998</v>
      </c>
      <c r="Y608" s="58">
        <v>0.27400000000000002</v>
      </c>
      <c r="Z608" s="58">
        <v>0.29399999999999998</v>
      </c>
      <c r="AA608" s="949">
        <v>0.27700000000000002</v>
      </c>
      <c r="AB608" s="949">
        <v>0.315</v>
      </c>
      <c r="AC608" s="949">
        <v>0.34799999999999998</v>
      </c>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W608" s="58"/>
      <c r="DX608" s="58"/>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c r="FB608" s="58"/>
      <c r="FC608" s="58"/>
      <c r="FD608" s="58"/>
      <c r="FE608" s="58"/>
      <c r="FF608" s="58"/>
      <c r="FG608" s="58"/>
      <c r="FH608" s="58"/>
      <c r="FI608" s="58"/>
      <c r="FJ608" s="58"/>
      <c r="FK608" s="58"/>
      <c r="FL608" s="58"/>
      <c r="FM608" s="58"/>
      <c r="FN608" s="58"/>
      <c r="FO608" s="58"/>
      <c r="FP608" s="58"/>
      <c r="FQ608" s="58"/>
      <c r="FR608" s="58"/>
      <c r="FS608" s="58"/>
      <c r="FT608" s="58"/>
      <c r="FU608" s="58"/>
      <c r="FV608" s="58"/>
      <c r="FW608" s="58"/>
      <c r="FX608" s="58"/>
      <c r="FY608" s="58"/>
      <c r="FZ608" s="58"/>
      <c r="GA608" s="58"/>
      <c r="GB608" s="58"/>
      <c r="GC608" s="58"/>
      <c r="GD608" s="58"/>
      <c r="GE608" s="58"/>
      <c r="GF608" s="58"/>
      <c r="GG608" s="58"/>
      <c r="GH608" s="58"/>
      <c r="GI608" s="58"/>
      <c r="GJ608" s="58"/>
      <c r="GK608" s="58"/>
      <c r="GL608" s="58"/>
      <c r="GM608" s="58"/>
      <c r="GN608" s="58"/>
      <c r="GO608" s="58"/>
      <c r="GP608" s="58"/>
      <c r="GQ608" s="58"/>
      <c r="GR608" s="58"/>
      <c r="GS608" s="58"/>
      <c r="GT608" s="58"/>
      <c r="GU608" s="58"/>
      <c r="GV608" s="58"/>
      <c r="GW608" s="58"/>
      <c r="GX608" s="58"/>
      <c r="GY608" s="58"/>
      <c r="GZ608" s="58"/>
      <c r="HA608" s="58"/>
      <c r="HB608" s="58"/>
      <c r="HC608" s="58"/>
      <c r="HD608" s="58"/>
      <c r="HE608" s="58"/>
      <c r="HF608" s="58"/>
      <c r="HG608" s="58"/>
      <c r="HH608" s="58"/>
      <c r="HI608" s="58"/>
      <c r="HJ608" s="58"/>
      <c r="HK608" s="58"/>
      <c r="HL608" s="58"/>
      <c r="HM608" s="58"/>
      <c r="HN608" s="58"/>
      <c r="HO608" s="58"/>
      <c r="HP608" s="58"/>
      <c r="HQ608" s="58"/>
      <c r="HR608" s="58"/>
      <c r="HS608" s="58"/>
      <c r="HT608" s="58"/>
      <c r="HU608" s="58"/>
      <c r="HV608" s="58"/>
      <c r="HW608" s="58"/>
      <c r="HX608" s="58"/>
      <c r="HY608" s="58"/>
      <c r="HZ608" s="58"/>
      <c r="IA608" s="58"/>
      <c r="IB608" s="58"/>
      <c r="IC608" s="58"/>
      <c r="ID608" s="58"/>
      <c r="IE608" s="58"/>
      <c r="IF608" s="58"/>
      <c r="IG608" s="58"/>
      <c r="IH608" s="58"/>
      <c r="II608" s="58"/>
      <c r="IJ608" s="58"/>
      <c r="IK608" s="58"/>
      <c r="IL608" s="58"/>
      <c r="IM608" s="58"/>
      <c r="IN608" s="58"/>
      <c r="IO608" s="58"/>
      <c r="IP608" s="58"/>
      <c r="IQ608" s="58"/>
      <c r="IR608" s="58"/>
      <c r="IS608" s="58"/>
      <c r="IT608" s="58"/>
      <c r="IU608" s="58"/>
    </row>
    <row r="609" spans="1:255" s="840" customFormat="1">
      <c r="A609" s="78" t="s">
        <v>503</v>
      </c>
      <c r="B609" s="58">
        <v>3.6999999999999998E-2</v>
      </c>
      <c r="C609" s="58">
        <v>3.9E-2</v>
      </c>
      <c r="D609" s="58">
        <v>2.9000000000000001E-2</v>
      </c>
      <c r="E609" s="58">
        <v>3.1E-2</v>
      </c>
      <c r="F609" s="58">
        <v>3.1E-2</v>
      </c>
      <c r="G609" s="58">
        <v>6.5000000000000002E-2</v>
      </c>
      <c r="H609" s="58">
        <v>0.11700000000000001</v>
      </c>
      <c r="I609" s="58">
        <v>0.18</v>
      </c>
      <c r="J609" s="58">
        <v>0.11700000000000001</v>
      </c>
      <c r="K609" s="58">
        <v>0.12</v>
      </c>
      <c r="L609" s="58">
        <v>0.152</v>
      </c>
      <c r="M609" s="58">
        <v>0.14399999999999999</v>
      </c>
      <c r="N609" s="58">
        <v>0.159</v>
      </c>
      <c r="O609" s="58">
        <v>0.17299999999999999</v>
      </c>
      <c r="P609" s="58">
        <v>0.31</v>
      </c>
      <c r="Q609" s="58">
        <v>0.186</v>
      </c>
      <c r="R609" s="58">
        <v>0.17299999999999999</v>
      </c>
      <c r="S609" s="58">
        <v>0.17100000000000001</v>
      </c>
      <c r="T609" s="58">
        <v>0.18</v>
      </c>
      <c r="U609" s="58">
        <v>0.17100000000000001</v>
      </c>
      <c r="V609" s="58">
        <v>0.19700000000000001</v>
      </c>
      <c r="W609" s="58">
        <v>0.214</v>
      </c>
      <c r="X609" s="58">
        <v>0.19700000000000001</v>
      </c>
      <c r="Y609" s="58">
        <v>0.19600000000000001</v>
      </c>
      <c r="Z609" s="58">
        <v>0.187</v>
      </c>
      <c r="AA609" s="949">
        <v>0.21199999999999999</v>
      </c>
      <c r="AB609" s="949">
        <v>0.16900000000000001</v>
      </c>
      <c r="AC609" s="949">
        <v>0.156</v>
      </c>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58"/>
      <c r="BJ609" s="58"/>
      <c r="BK609" s="58"/>
      <c r="BL609" s="58"/>
      <c r="BM609" s="58"/>
      <c r="BN609" s="58"/>
      <c r="BO609" s="58"/>
      <c r="BP609" s="58"/>
      <c r="BQ609" s="58"/>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58"/>
      <c r="CP609" s="58"/>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c r="DM609" s="58"/>
      <c r="DN609" s="58"/>
      <c r="DO609" s="58"/>
      <c r="DP609" s="58"/>
      <c r="DQ609" s="58"/>
      <c r="DR609" s="58"/>
      <c r="DS609" s="58"/>
      <c r="DT609" s="58"/>
      <c r="DU609" s="58"/>
      <c r="DV609" s="58"/>
      <c r="DW609" s="58"/>
      <c r="DX609" s="58"/>
      <c r="DY609" s="58"/>
      <c r="DZ609" s="58"/>
      <c r="EA609" s="58"/>
      <c r="EB609" s="58"/>
      <c r="EC609" s="58"/>
      <c r="ED609" s="58"/>
      <c r="EE609" s="58"/>
      <c r="EF609" s="58"/>
      <c r="EG609" s="58"/>
      <c r="EH609" s="58"/>
      <c r="EI609" s="58"/>
      <c r="EJ609" s="58"/>
      <c r="EK609" s="58"/>
      <c r="EL609" s="58"/>
      <c r="EM609" s="58"/>
      <c r="EN609" s="58"/>
      <c r="EO609" s="58"/>
      <c r="EP609" s="58"/>
      <c r="EQ609" s="58"/>
      <c r="ER609" s="58"/>
      <c r="ES609" s="58"/>
      <c r="ET609" s="58"/>
      <c r="EU609" s="58"/>
      <c r="EV609" s="58"/>
      <c r="EW609" s="58"/>
      <c r="EX609" s="58"/>
      <c r="EY609" s="58"/>
      <c r="EZ609" s="58"/>
      <c r="FA609" s="58"/>
      <c r="FB609" s="58"/>
      <c r="FC609" s="58"/>
      <c r="FD609" s="58"/>
      <c r="FE609" s="58"/>
      <c r="FF609" s="58"/>
      <c r="FG609" s="58"/>
      <c r="FH609" s="58"/>
      <c r="FI609" s="58"/>
      <c r="FJ609" s="58"/>
      <c r="FK609" s="58"/>
      <c r="FL609" s="58"/>
      <c r="FM609" s="58"/>
      <c r="FN609" s="58"/>
      <c r="FO609" s="58"/>
      <c r="FP609" s="58"/>
      <c r="FQ609" s="58"/>
      <c r="FR609" s="58"/>
      <c r="FS609" s="58"/>
      <c r="FT609" s="58"/>
      <c r="FU609" s="58"/>
      <c r="FV609" s="58"/>
      <c r="FW609" s="58"/>
      <c r="FX609" s="58"/>
      <c r="FY609" s="58"/>
      <c r="FZ609" s="58"/>
      <c r="GA609" s="58"/>
      <c r="GB609" s="58"/>
      <c r="GC609" s="58"/>
      <c r="GD609" s="58"/>
      <c r="GE609" s="58"/>
      <c r="GF609" s="58"/>
      <c r="GG609" s="58"/>
      <c r="GH609" s="58"/>
      <c r="GI609" s="58"/>
      <c r="GJ609" s="58"/>
      <c r="GK609" s="58"/>
      <c r="GL609" s="58"/>
      <c r="GM609" s="58"/>
      <c r="GN609" s="58"/>
      <c r="GO609" s="58"/>
      <c r="GP609" s="58"/>
      <c r="GQ609" s="58"/>
      <c r="GR609" s="58"/>
      <c r="GS609" s="58"/>
      <c r="GT609" s="58"/>
      <c r="GU609" s="58"/>
      <c r="GV609" s="58"/>
      <c r="GW609" s="58"/>
      <c r="GX609" s="58"/>
      <c r="GY609" s="58"/>
      <c r="GZ609" s="58"/>
      <c r="HA609" s="58"/>
      <c r="HB609" s="58"/>
      <c r="HC609" s="58"/>
      <c r="HD609" s="58"/>
      <c r="HE609" s="58"/>
      <c r="HF609" s="58"/>
      <c r="HG609" s="58"/>
      <c r="HH609" s="58"/>
      <c r="HI609" s="58"/>
      <c r="HJ609" s="58"/>
      <c r="HK609" s="58"/>
      <c r="HL609" s="58"/>
      <c r="HM609" s="58"/>
      <c r="HN609" s="58"/>
      <c r="HO609" s="58"/>
      <c r="HP609" s="58"/>
      <c r="HQ609" s="58"/>
      <c r="HR609" s="58"/>
      <c r="HS609" s="58"/>
      <c r="HT609" s="58"/>
      <c r="HU609" s="58"/>
      <c r="HV609" s="58"/>
      <c r="HW609" s="58"/>
      <c r="HX609" s="58"/>
      <c r="HY609" s="58"/>
      <c r="HZ609" s="58"/>
      <c r="IA609" s="58"/>
      <c r="IB609" s="58"/>
      <c r="IC609" s="58"/>
      <c r="ID609" s="58"/>
      <c r="IE609" s="58"/>
      <c r="IF609" s="58"/>
      <c r="IG609" s="58"/>
      <c r="IH609" s="58"/>
      <c r="II609" s="58"/>
      <c r="IJ609" s="58"/>
      <c r="IK609" s="58"/>
      <c r="IL609" s="58"/>
      <c r="IM609" s="58"/>
      <c r="IN609" s="58"/>
      <c r="IO609" s="58"/>
      <c r="IP609" s="58"/>
      <c r="IQ609" s="58"/>
      <c r="IR609" s="58"/>
      <c r="IS609" s="58"/>
      <c r="IT609" s="58"/>
      <c r="IU609" s="58"/>
    </row>
    <row r="610" spans="1:255" s="840" customFormat="1">
      <c r="A610" s="78" t="s">
        <v>504</v>
      </c>
      <c r="B610" s="58">
        <v>8.2000000000000003E-2</v>
      </c>
      <c r="C610" s="58">
        <v>8.5999999999999993E-2</v>
      </c>
      <c r="D610" s="58">
        <v>6.4000000000000001E-2</v>
      </c>
      <c r="E610" s="58">
        <v>6.8000000000000005E-2</v>
      </c>
      <c r="F610" s="58">
        <v>7.0000000000000007E-2</v>
      </c>
      <c r="G610" s="58">
        <v>0.14499999999999999</v>
      </c>
      <c r="H610" s="58">
        <v>0.25900000000000001</v>
      </c>
      <c r="I610" s="58">
        <v>0.39900000000000002</v>
      </c>
      <c r="J610" s="58">
        <v>0.25800000000000001</v>
      </c>
      <c r="K610" s="58">
        <v>0.26500000000000001</v>
      </c>
      <c r="L610" s="58">
        <v>0.33700000000000002</v>
      </c>
      <c r="M610" s="58">
        <v>0.317</v>
      </c>
      <c r="N610" s="58">
        <v>0.35399999999999998</v>
      </c>
      <c r="O610" s="58">
        <v>0.38400000000000001</v>
      </c>
      <c r="P610" s="58">
        <v>0.68600000000000005</v>
      </c>
      <c r="Q610" s="58">
        <v>0.63300000000000001</v>
      </c>
      <c r="R610" s="58">
        <v>0.81799999999999995</v>
      </c>
      <c r="S610" s="58">
        <v>0.31</v>
      </c>
      <c r="T610" s="58">
        <v>0.41</v>
      </c>
      <c r="U610" s="58">
        <v>0.35299999999999998</v>
      </c>
      <c r="V610" s="58">
        <v>0.33100000000000002</v>
      </c>
      <c r="W610" s="58">
        <v>0.33200000000000002</v>
      </c>
      <c r="X610" s="58">
        <v>0.46500000000000002</v>
      </c>
      <c r="Y610" s="58">
        <v>0.78600000000000003</v>
      </c>
      <c r="Z610" s="58">
        <v>0.57799999999999996</v>
      </c>
      <c r="AA610" s="949">
        <v>0.60499999999999998</v>
      </c>
      <c r="AB610" s="949">
        <v>0.63500000000000001</v>
      </c>
      <c r="AC610" s="949">
        <v>0.59199999999999997</v>
      </c>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c r="BH610" s="58"/>
      <c r="BI610" s="58"/>
      <c r="BJ610" s="58"/>
      <c r="BK610" s="58"/>
      <c r="BL610" s="58"/>
      <c r="BM610" s="58"/>
      <c r="BN610" s="58"/>
      <c r="BO610" s="58"/>
      <c r="BP610" s="58"/>
      <c r="BQ610" s="58"/>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58"/>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c r="DM610" s="58"/>
      <c r="DN610" s="58"/>
      <c r="DO610" s="58"/>
      <c r="DP610" s="58"/>
      <c r="DQ610" s="58"/>
      <c r="DR610" s="58"/>
      <c r="DS610" s="58"/>
      <c r="DT610" s="58"/>
      <c r="DU610" s="58"/>
      <c r="DV610" s="58"/>
      <c r="DW610" s="58"/>
      <c r="DX610" s="58"/>
      <c r="DY610" s="58"/>
      <c r="DZ610" s="58"/>
      <c r="EA610" s="58"/>
      <c r="EB610" s="58"/>
      <c r="EC610" s="58"/>
      <c r="ED610" s="58"/>
      <c r="EE610" s="58"/>
      <c r="EF610" s="58"/>
      <c r="EG610" s="58"/>
      <c r="EH610" s="58"/>
      <c r="EI610" s="58"/>
      <c r="EJ610" s="58"/>
      <c r="EK610" s="58"/>
      <c r="EL610" s="58"/>
      <c r="EM610" s="58"/>
      <c r="EN610" s="58"/>
      <c r="EO610" s="58"/>
      <c r="EP610" s="58"/>
      <c r="EQ610" s="58"/>
      <c r="ER610" s="58"/>
      <c r="ES610" s="58"/>
      <c r="ET610" s="58"/>
      <c r="EU610" s="58"/>
      <c r="EV610" s="58"/>
      <c r="EW610" s="58"/>
      <c r="EX610" s="58"/>
      <c r="EY610" s="58"/>
      <c r="EZ610" s="58"/>
      <c r="FA610" s="58"/>
      <c r="FB610" s="58"/>
      <c r="FC610" s="58"/>
      <c r="FD610" s="58"/>
      <c r="FE610" s="58"/>
      <c r="FF610" s="58"/>
      <c r="FG610" s="58"/>
      <c r="FH610" s="58"/>
      <c r="FI610" s="58"/>
      <c r="FJ610" s="58"/>
      <c r="FK610" s="58"/>
      <c r="FL610" s="58"/>
      <c r="FM610" s="58"/>
      <c r="FN610" s="58"/>
      <c r="FO610" s="58"/>
      <c r="FP610" s="58"/>
      <c r="FQ610" s="58"/>
      <c r="FR610" s="58"/>
      <c r="FS610" s="58"/>
      <c r="FT610" s="58"/>
      <c r="FU610" s="58"/>
      <c r="FV610" s="58"/>
      <c r="FW610" s="58"/>
      <c r="FX610" s="58"/>
      <c r="FY610" s="58"/>
      <c r="FZ610" s="58"/>
      <c r="GA610" s="58"/>
      <c r="GB610" s="58"/>
      <c r="GC610" s="58"/>
      <c r="GD610" s="58"/>
      <c r="GE610" s="58"/>
      <c r="GF610" s="58"/>
      <c r="GG610" s="58"/>
      <c r="GH610" s="58"/>
      <c r="GI610" s="58"/>
      <c r="GJ610" s="58"/>
      <c r="GK610" s="58"/>
      <c r="GL610" s="58"/>
      <c r="GM610" s="58"/>
      <c r="GN610" s="58"/>
      <c r="GO610" s="58"/>
      <c r="GP610" s="58"/>
      <c r="GQ610" s="58"/>
      <c r="GR610" s="58"/>
      <c r="GS610" s="58"/>
      <c r="GT610" s="58"/>
      <c r="GU610" s="58"/>
      <c r="GV610" s="58"/>
      <c r="GW610" s="58"/>
      <c r="GX610" s="58"/>
      <c r="GY610" s="58"/>
      <c r="GZ610" s="58"/>
      <c r="HA610" s="58"/>
      <c r="HB610" s="58"/>
      <c r="HC610" s="58"/>
      <c r="HD610" s="58"/>
      <c r="HE610" s="58"/>
      <c r="HF610" s="58"/>
      <c r="HG610" s="58"/>
      <c r="HH610" s="58"/>
      <c r="HI610" s="58"/>
      <c r="HJ610" s="58"/>
      <c r="HK610" s="58"/>
      <c r="HL610" s="58"/>
      <c r="HM610" s="58"/>
      <c r="HN610" s="58"/>
      <c r="HO610" s="58"/>
      <c r="HP610" s="58"/>
      <c r="HQ610" s="58"/>
      <c r="HR610" s="58"/>
      <c r="HS610" s="58"/>
      <c r="HT610" s="58"/>
      <c r="HU610" s="58"/>
      <c r="HV610" s="58"/>
      <c r="HW610" s="58"/>
      <c r="HX610" s="58"/>
      <c r="HY610" s="58"/>
      <c r="HZ610" s="58"/>
      <c r="IA610" s="58"/>
      <c r="IB610" s="58"/>
      <c r="IC610" s="58"/>
      <c r="ID610" s="58"/>
      <c r="IE610" s="58"/>
      <c r="IF610" s="58"/>
      <c r="IG610" s="58"/>
      <c r="IH610" s="58"/>
      <c r="II610" s="58"/>
      <c r="IJ610" s="58"/>
      <c r="IK610" s="58"/>
      <c r="IL610" s="58"/>
      <c r="IM610" s="58"/>
      <c r="IN610" s="58"/>
      <c r="IO610" s="58"/>
      <c r="IP610" s="58"/>
      <c r="IQ610" s="58"/>
      <c r="IR610" s="58"/>
      <c r="IS610" s="58"/>
      <c r="IT610" s="58"/>
      <c r="IU610" s="58"/>
    </row>
    <row r="611" spans="1:255" s="840" customFormat="1">
      <c r="A611" s="78" t="s">
        <v>505</v>
      </c>
      <c r="B611" s="58">
        <v>5.0000000000000001E-3</v>
      </c>
      <c r="C611" s="58">
        <v>5.0000000000000001E-3</v>
      </c>
      <c r="D611" s="58">
        <v>4.0000000000000001E-3</v>
      </c>
      <c r="E611" s="58">
        <v>4.0000000000000001E-3</v>
      </c>
      <c r="F611" s="58">
        <v>5.0000000000000001E-3</v>
      </c>
      <c r="G611" s="58">
        <v>8.9999999999999993E-3</v>
      </c>
      <c r="H611" s="58">
        <v>1.6E-2</v>
      </c>
      <c r="I611" s="58">
        <v>2.5000000000000001E-2</v>
      </c>
      <c r="J611" s="58">
        <v>1.7000000000000001E-2</v>
      </c>
      <c r="K611" s="58">
        <v>1.7000000000000001E-2</v>
      </c>
      <c r="L611" s="58">
        <v>2.1000000000000001E-2</v>
      </c>
      <c r="M611" s="58">
        <v>0.02</v>
      </c>
      <c r="N611" s="58">
        <v>2.1999999999999999E-2</v>
      </c>
      <c r="O611" s="58">
        <v>2.4E-2</v>
      </c>
      <c r="P611" s="58">
        <v>4.2999999999999997E-2</v>
      </c>
      <c r="Q611" s="58">
        <v>3.3000000000000002E-2</v>
      </c>
      <c r="R611" s="58">
        <v>3.9E-2</v>
      </c>
      <c r="S611" s="58">
        <v>1.9E-2</v>
      </c>
      <c r="T611" s="58">
        <v>2.5000000000000001E-2</v>
      </c>
      <c r="U611" s="58">
        <v>2.4E-2</v>
      </c>
      <c r="V611" s="58">
        <v>0.02</v>
      </c>
      <c r="W611" s="58">
        <v>2.1000000000000001E-2</v>
      </c>
      <c r="X611" s="58">
        <v>2.1000000000000001E-2</v>
      </c>
      <c r="Y611" s="58">
        <v>2.8000000000000001E-2</v>
      </c>
      <c r="Z611" s="58">
        <v>3.1E-2</v>
      </c>
      <c r="AA611" s="949">
        <v>2.4E-2</v>
      </c>
      <c r="AB611" s="949">
        <v>2.5999999999999999E-2</v>
      </c>
      <c r="AC611" s="949">
        <v>2.4E-2</v>
      </c>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c r="EK611" s="58"/>
      <c r="EL611" s="58"/>
      <c r="EM611" s="58"/>
      <c r="EN611" s="58"/>
      <c r="EO611" s="58"/>
      <c r="EP611" s="58"/>
      <c r="EQ611" s="58"/>
      <c r="ER611" s="58"/>
      <c r="ES611" s="58"/>
      <c r="ET611" s="58"/>
      <c r="EU611" s="58"/>
      <c r="EV611" s="58"/>
      <c r="EW611" s="58"/>
      <c r="EX611" s="58"/>
      <c r="EY611" s="58"/>
      <c r="EZ611" s="58"/>
      <c r="FA611" s="58"/>
      <c r="FB611" s="58"/>
      <c r="FC611" s="58"/>
      <c r="FD611" s="58"/>
      <c r="FE611" s="58"/>
      <c r="FF611" s="58"/>
      <c r="FG611" s="58"/>
      <c r="FH611" s="58"/>
      <c r="FI611" s="58"/>
      <c r="FJ611" s="58"/>
      <c r="FK611" s="58"/>
      <c r="FL611" s="58"/>
      <c r="FM611" s="58"/>
      <c r="FN611" s="58"/>
      <c r="FO611" s="58"/>
      <c r="FP611" s="58"/>
      <c r="FQ611" s="58"/>
      <c r="FR611" s="58"/>
      <c r="FS611" s="58"/>
      <c r="FT611" s="58"/>
      <c r="FU611" s="58"/>
      <c r="FV611" s="58"/>
      <c r="FW611" s="58"/>
      <c r="FX611" s="58"/>
      <c r="FY611" s="58"/>
      <c r="FZ611" s="58"/>
      <c r="GA611" s="58"/>
      <c r="GB611" s="58"/>
      <c r="GC611" s="58"/>
      <c r="GD611" s="58"/>
      <c r="GE611" s="58"/>
      <c r="GF611" s="58"/>
      <c r="GG611" s="58"/>
      <c r="GH611" s="58"/>
      <c r="GI611" s="58"/>
      <c r="GJ611" s="58"/>
      <c r="GK611" s="58"/>
      <c r="GL611" s="58"/>
      <c r="GM611" s="58"/>
      <c r="GN611" s="58"/>
      <c r="GO611" s="58"/>
      <c r="GP611" s="58"/>
      <c r="GQ611" s="58"/>
      <c r="GR611" s="58"/>
      <c r="GS611" s="58"/>
      <c r="GT611" s="58"/>
      <c r="GU611" s="58"/>
      <c r="GV611" s="58"/>
      <c r="GW611" s="58"/>
      <c r="GX611" s="58"/>
      <c r="GY611" s="58"/>
      <c r="GZ611" s="58"/>
      <c r="HA611" s="58"/>
      <c r="HB611" s="58"/>
      <c r="HC611" s="58"/>
      <c r="HD611" s="58"/>
      <c r="HE611" s="58"/>
      <c r="HF611" s="58"/>
      <c r="HG611" s="58"/>
      <c r="HH611" s="58"/>
      <c r="HI611" s="58"/>
      <c r="HJ611" s="58"/>
      <c r="HK611" s="58"/>
      <c r="HL611" s="58"/>
      <c r="HM611" s="58"/>
      <c r="HN611" s="58"/>
      <c r="HO611" s="58"/>
      <c r="HP611" s="58"/>
      <c r="HQ611" s="58"/>
      <c r="HR611" s="58"/>
      <c r="HS611" s="58"/>
      <c r="HT611" s="58"/>
      <c r="HU611" s="58"/>
      <c r="HV611" s="58"/>
      <c r="HW611" s="58"/>
      <c r="HX611" s="58"/>
      <c r="HY611" s="58"/>
      <c r="HZ611" s="58"/>
      <c r="IA611" s="58"/>
      <c r="IB611" s="58"/>
      <c r="IC611" s="58"/>
      <c r="ID611" s="58"/>
      <c r="IE611" s="58"/>
      <c r="IF611" s="58"/>
      <c r="IG611" s="58"/>
      <c r="IH611" s="58"/>
      <c r="II611" s="58"/>
      <c r="IJ611" s="58"/>
      <c r="IK611" s="58"/>
      <c r="IL611" s="58"/>
      <c r="IM611" s="58"/>
      <c r="IN611" s="58"/>
      <c r="IO611" s="58"/>
      <c r="IP611" s="58"/>
      <c r="IQ611" s="58"/>
      <c r="IR611" s="58"/>
      <c r="IS611" s="58"/>
      <c r="IT611" s="58"/>
      <c r="IU611" s="58"/>
    </row>
    <row r="612" spans="1:255" s="840" customFormat="1">
      <c r="A612" s="78" t="s">
        <v>506</v>
      </c>
      <c r="B612" s="58"/>
      <c r="C612" s="58"/>
      <c r="D612" s="58"/>
      <c r="E612" s="58"/>
      <c r="F612" s="58"/>
      <c r="G612" s="58"/>
      <c r="H612" s="58"/>
      <c r="I612" s="58">
        <v>1E-3</v>
      </c>
      <c r="J612" s="58"/>
      <c r="K612" s="58"/>
      <c r="L612" s="58"/>
      <c r="M612" s="58"/>
      <c r="N612" s="58"/>
      <c r="O612" s="58"/>
      <c r="P612" s="58"/>
      <c r="Q612" s="58"/>
      <c r="R612" s="58"/>
      <c r="S612" s="58"/>
      <c r="T612" s="58"/>
      <c r="U612" s="58">
        <v>1E-3</v>
      </c>
      <c r="V612" s="58">
        <v>1E-3</v>
      </c>
      <c r="W612" s="58">
        <v>1E-3</v>
      </c>
      <c r="X612" s="58">
        <v>1E-3</v>
      </c>
      <c r="Y612" s="58"/>
      <c r="Z612" s="58"/>
      <c r="AA612" s="949"/>
      <c r="AB612" s="949"/>
      <c r="AC612" s="949"/>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58"/>
      <c r="EE612" s="58"/>
      <c r="EF612" s="58"/>
      <c r="EG612" s="58"/>
      <c r="EH612" s="58"/>
      <c r="EI612" s="58"/>
      <c r="EJ612" s="58"/>
      <c r="EK612" s="58"/>
      <c r="EL612" s="58"/>
      <c r="EM612" s="58"/>
      <c r="EN612" s="58"/>
      <c r="EO612" s="58"/>
      <c r="EP612" s="58"/>
      <c r="EQ612" s="58"/>
      <c r="ER612" s="58"/>
      <c r="ES612" s="58"/>
      <c r="ET612" s="58"/>
      <c r="EU612" s="58"/>
      <c r="EV612" s="58"/>
      <c r="EW612" s="58"/>
      <c r="EX612" s="58"/>
      <c r="EY612" s="58"/>
      <c r="EZ612" s="58"/>
      <c r="FA612" s="58"/>
      <c r="FB612" s="58"/>
      <c r="FC612" s="58"/>
      <c r="FD612" s="58"/>
      <c r="FE612" s="58"/>
      <c r="FF612" s="58"/>
      <c r="FG612" s="58"/>
      <c r="FH612" s="58"/>
      <c r="FI612" s="58"/>
      <c r="FJ612" s="58"/>
      <c r="FK612" s="58"/>
      <c r="FL612" s="58"/>
      <c r="FM612" s="58"/>
      <c r="FN612" s="58"/>
      <c r="FO612" s="58"/>
      <c r="FP612" s="58"/>
      <c r="FQ612" s="58"/>
      <c r="FR612" s="58"/>
      <c r="FS612" s="58"/>
      <c r="FT612" s="58"/>
      <c r="FU612" s="58"/>
      <c r="FV612" s="58"/>
      <c r="FW612" s="58"/>
      <c r="FX612" s="58"/>
      <c r="FY612" s="58"/>
      <c r="FZ612" s="58"/>
      <c r="GA612" s="58"/>
      <c r="GB612" s="58"/>
      <c r="GC612" s="58"/>
      <c r="GD612" s="58"/>
      <c r="GE612" s="58"/>
      <c r="GF612" s="58"/>
      <c r="GG612" s="58"/>
      <c r="GH612" s="58"/>
      <c r="GI612" s="58"/>
      <c r="GJ612" s="58"/>
      <c r="GK612" s="58"/>
      <c r="GL612" s="58"/>
      <c r="GM612" s="58"/>
      <c r="GN612" s="58"/>
      <c r="GO612" s="58"/>
      <c r="GP612" s="58"/>
      <c r="GQ612" s="58"/>
      <c r="GR612" s="58"/>
      <c r="GS612" s="58"/>
      <c r="GT612" s="58"/>
      <c r="GU612" s="58"/>
      <c r="GV612" s="58"/>
      <c r="GW612" s="58"/>
      <c r="GX612" s="58"/>
      <c r="GY612" s="58"/>
      <c r="GZ612" s="58"/>
      <c r="HA612" s="58"/>
      <c r="HB612" s="58"/>
      <c r="HC612" s="58"/>
      <c r="HD612" s="58"/>
      <c r="HE612" s="58"/>
      <c r="HF612" s="58"/>
      <c r="HG612" s="58"/>
      <c r="HH612" s="58"/>
      <c r="HI612" s="58"/>
      <c r="HJ612" s="58"/>
      <c r="HK612" s="58"/>
      <c r="HL612" s="58"/>
      <c r="HM612" s="58"/>
      <c r="HN612" s="58"/>
      <c r="HO612" s="58"/>
      <c r="HP612" s="58"/>
      <c r="HQ612" s="58"/>
      <c r="HR612" s="58"/>
      <c r="HS612" s="58"/>
      <c r="HT612" s="58"/>
      <c r="HU612" s="58"/>
      <c r="HV612" s="58"/>
      <c r="HW612" s="58"/>
      <c r="HX612" s="58"/>
      <c r="HY612" s="58"/>
      <c r="HZ612" s="58"/>
      <c r="IA612" s="58"/>
      <c r="IB612" s="58"/>
      <c r="IC612" s="58"/>
      <c r="ID612" s="58"/>
      <c r="IE612" s="58"/>
      <c r="IF612" s="58"/>
      <c r="IG612" s="58"/>
      <c r="IH612" s="58"/>
      <c r="II612" s="58"/>
      <c r="IJ612" s="58"/>
      <c r="IK612" s="58"/>
      <c r="IL612" s="58"/>
      <c r="IM612" s="58"/>
      <c r="IN612" s="58"/>
      <c r="IO612" s="58"/>
      <c r="IP612" s="58"/>
      <c r="IQ612" s="58"/>
      <c r="IR612" s="58"/>
      <c r="IS612" s="58"/>
      <c r="IT612" s="58"/>
      <c r="IU612" s="58"/>
    </row>
    <row r="613" spans="1:255" s="840" customFormat="1">
      <c r="A613" s="78" t="s">
        <v>507</v>
      </c>
      <c r="B613" s="58"/>
      <c r="C613" s="58"/>
      <c r="D613" s="58"/>
      <c r="E613" s="58"/>
      <c r="F613" s="58"/>
      <c r="G613" s="58"/>
      <c r="H613" s="58"/>
      <c r="I613" s="58"/>
      <c r="J613" s="58"/>
      <c r="K613" s="58"/>
      <c r="L613" s="58"/>
      <c r="M613" s="58"/>
      <c r="N613" s="58"/>
      <c r="O613" s="58"/>
      <c r="P613" s="58">
        <v>1E-3</v>
      </c>
      <c r="Q613" s="58">
        <v>1E-3</v>
      </c>
      <c r="R613" s="58">
        <v>1E-3</v>
      </c>
      <c r="S613" s="58">
        <v>1E-3</v>
      </c>
      <c r="T613" s="58">
        <v>1E-3</v>
      </c>
      <c r="U613" s="58">
        <v>2E-3</v>
      </c>
      <c r="V613" s="58">
        <v>2E-3</v>
      </c>
      <c r="W613" s="58">
        <v>2E-3</v>
      </c>
      <c r="X613" s="58">
        <v>1E-3</v>
      </c>
      <c r="Y613" s="58">
        <v>1E-3</v>
      </c>
      <c r="Z613" s="58">
        <v>2E-3</v>
      </c>
      <c r="AA613" s="949">
        <v>2E-3</v>
      </c>
      <c r="AB613" s="949">
        <v>1E-3</v>
      </c>
      <c r="AC613" s="949">
        <v>1E-3</v>
      </c>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J613" s="58"/>
      <c r="CK613" s="58"/>
      <c r="CL613" s="58"/>
      <c r="CM613" s="58"/>
      <c r="CN613" s="58"/>
      <c r="CO613" s="58"/>
      <c r="CP613" s="58"/>
      <c r="CQ613" s="58"/>
      <c r="CR613" s="58"/>
      <c r="CS613" s="58"/>
      <c r="CT613" s="58"/>
      <c r="CU613" s="58"/>
      <c r="CV613" s="58"/>
      <c r="CW613" s="58"/>
      <c r="CX613" s="58"/>
      <c r="CY613" s="58"/>
      <c r="CZ613" s="58"/>
      <c r="DA613" s="58"/>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c r="EC613" s="58"/>
      <c r="ED613" s="58"/>
      <c r="EE613" s="58"/>
      <c r="EF613" s="58"/>
      <c r="EG613" s="58"/>
      <c r="EH613" s="58"/>
      <c r="EI613" s="58"/>
      <c r="EJ613" s="58"/>
      <c r="EK613" s="58"/>
      <c r="EL613" s="58"/>
      <c r="EM613" s="58"/>
      <c r="EN613" s="58"/>
      <c r="EO613" s="58"/>
      <c r="EP613" s="58"/>
      <c r="EQ613" s="58"/>
      <c r="ER613" s="58"/>
      <c r="ES613" s="58"/>
      <c r="ET613" s="58"/>
      <c r="EU613" s="58"/>
      <c r="EV613" s="58"/>
      <c r="EW613" s="58"/>
      <c r="EX613" s="58"/>
      <c r="EY613" s="58"/>
      <c r="EZ613" s="58"/>
      <c r="FA613" s="58"/>
      <c r="FB613" s="58"/>
      <c r="FC613" s="58"/>
      <c r="FD613" s="58"/>
      <c r="FE613" s="58"/>
      <c r="FF613" s="58"/>
      <c r="FG613" s="58"/>
      <c r="FH613" s="58"/>
      <c r="FI613" s="58"/>
      <c r="FJ613" s="58"/>
      <c r="FK613" s="58"/>
      <c r="FL613" s="58"/>
      <c r="FM613" s="58"/>
      <c r="FN613" s="58"/>
      <c r="FO613" s="58"/>
      <c r="FP613" s="58"/>
      <c r="FQ613" s="58"/>
      <c r="FR613" s="58"/>
      <c r="FS613" s="58"/>
      <c r="FT613" s="58"/>
      <c r="FU613" s="58"/>
      <c r="FV613" s="58"/>
      <c r="FW613" s="58"/>
      <c r="FX613" s="58"/>
      <c r="FY613" s="58"/>
      <c r="FZ613" s="58"/>
      <c r="GA613" s="58"/>
      <c r="GB613" s="58"/>
      <c r="GC613" s="58"/>
      <c r="GD613" s="58"/>
      <c r="GE613" s="58"/>
      <c r="GF613" s="58"/>
      <c r="GG613" s="58"/>
      <c r="GH613" s="58"/>
      <c r="GI613" s="58"/>
      <c r="GJ613" s="58"/>
      <c r="GK613" s="58"/>
      <c r="GL613" s="58"/>
      <c r="GM613" s="58"/>
      <c r="GN613" s="58"/>
      <c r="GO613" s="58"/>
      <c r="GP613" s="58"/>
      <c r="GQ613" s="58"/>
      <c r="GR613" s="58"/>
      <c r="GS613" s="58"/>
      <c r="GT613" s="58"/>
      <c r="GU613" s="58"/>
      <c r="GV613" s="58"/>
      <c r="GW613" s="58"/>
      <c r="GX613" s="58"/>
      <c r="GY613" s="58"/>
      <c r="GZ613" s="58"/>
      <c r="HA613" s="58"/>
      <c r="HB613" s="58"/>
      <c r="HC613" s="58"/>
      <c r="HD613" s="58"/>
      <c r="HE613" s="58"/>
      <c r="HF613" s="58"/>
      <c r="HG613" s="58"/>
      <c r="HH613" s="58"/>
      <c r="HI613" s="58"/>
      <c r="HJ613" s="58"/>
      <c r="HK613" s="58"/>
      <c r="HL613" s="58"/>
      <c r="HM613" s="58"/>
      <c r="HN613" s="58"/>
      <c r="HO613" s="58"/>
      <c r="HP613" s="58"/>
      <c r="HQ613" s="58"/>
      <c r="HR613" s="58"/>
      <c r="HS613" s="58"/>
      <c r="HT613" s="58"/>
      <c r="HU613" s="58"/>
      <c r="HV613" s="58"/>
      <c r="HW613" s="58"/>
      <c r="HX613" s="58"/>
      <c r="HY613" s="58"/>
      <c r="HZ613" s="58"/>
      <c r="IA613" s="58"/>
      <c r="IB613" s="58"/>
      <c r="IC613" s="58"/>
      <c r="ID613" s="58"/>
      <c r="IE613" s="58"/>
      <c r="IF613" s="58"/>
      <c r="IG613" s="58"/>
      <c r="IH613" s="58"/>
      <c r="II613" s="58"/>
      <c r="IJ613" s="58"/>
      <c r="IK613" s="58"/>
      <c r="IL613" s="58"/>
      <c r="IM613" s="58"/>
      <c r="IN613" s="58"/>
      <c r="IO613" s="58"/>
      <c r="IP613" s="58"/>
      <c r="IQ613" s="58"/>
      <c r="IR613" s="58"/>
      <c r="IS613" s="58"/>
      <c r="IT613" s="58"/>
      <c r="IU613" s="58"/>
    </row>
    <row r="614" spans="1:255" s="840" customFormat="1">
      <c r="A614" s="78" t="s">
        <v>508</v>
      </c>
      <c r="B614" s="58">
        <v>0.70499999999999996</v>
      </c>
      <c r="C614" s="58">
        <v>0.749</v>
      </c>
      <c r="D614" s="58">
        <v>0.66</v>
      </c>
      <c r="E614" s="58">
        <v>0.76700000000000002</v>
      </c>
      <c r="F614" s="58">
        <v>0.76500000000000001</v>
      </c>
      <c r="G614" s="58">
        <v>1.161</v>
      </c>
      <c r="H614" s="58">
        <v>1.397</v>
      </c>
      <c r="I614" s="58">
        <v>1.71</v>
      </c>
      <c r="J614" s="58">
        <v>1.526</v>
      </c>
      <c r="K614" s="58">
        <v>1.3779999999999999</v>
      </c>
      <c r="L614" s="58">
        <v>1.5409999999999999</v>
      </c>
      <c r="M614" s="58">
        <v>1.482</v>
      </c>
      <c r="N614" s="58">
        <v>1.597</v>
      </c>
      <c r="O614" s="58">
        <v>1.597</v>
      </c>
      <c r="P614" s="58">
        <v>1.7709999999999999</v>
      </c>
      <c r="Q614" s="58">
        <v>1.298</v>
      </c>
      <c r="R614" s="58">
        <v>0.54900000000000004</v>
      </c>
      <c r="S614" s="58">
        <v>0.35199999999999998</v>
      </c>
      <c r="T614" s="58">
        <v>0.442</v>
      </c>
      <c r="U614" s="58">
        <v>0.316</v>
      </c>
      <c r="V614" s="58">
        <v>0.371</v>
      </c>
      <c r="W614" s="58">
        <v>0.41699999999999998</v>
      </c>
      <c r="X614" s="58">
        <v>0.38800000000000001</v>
      </c>
      <c r="Y614" s="58">
        <v>0.318</v>
      </c>
      <c r="Z614" s="58">
        <v>0.30599999999999999</v>
      </c>
      <c r="AA614" s="949">
        <v>0.33100000000000002</v>
      </c>
      <c r="AB614" s="949">
        <v>0.28299999999999997</v>
      </c>
      <c r="AC614" s="949">
        <v>0.32600000000000001</v>
      </c>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J614" s="58"/>
      <c r="CK614" s="58"/>
      <c r="CL614" s="58"/>
      <c r="CM614" s="58"/>
      <c r="CN614" s="58"/>
      <c r="CO614" s="58"/>
      <c r="CP614" s="58"/>
      <c r="CQ614" s="58"/>
      <c r="CR614" s="58"/>
      <c r="CS614" s="58"/>
      <c r="CT614" s="58"/>
      <c r="CU614" s="58"/>
      <c r="CV614" s="58"/>
      <c r="CW614" s="58"/>
      <c r="CX614" s="58"/>
      <c r="CY614" s="58"/>
      <c r="CZ614" s="58"/>
      <c r="DA614" s="58"/>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c r="EC614" s="58"/>
      <c r="ED614" s="58"/>
      <c r="EE614" s="58"/>
      <c r="EF614" s="58"/>
      <c r="EG614" s="58"/>
      <c r="EH614" s="58"/>
      <c r="EI614" s="58"/>
      <c r="EJ614" s="58"/>
      <c r="EK614" s="58"/>
      <c r="EL614" s="58"/>
      <c r="EM614" s="58"/>
      <c r="EN614" s="58"/>
      <c r="EO614" s="58"/>
      <c r="EP614" s="58"/>
      <c r="EQ614" s="58"/>
      <c r="ER614" s="58"/>
      <c r="ES614" s="58"/>
      <c r="ET614" s="58"/>
      <c r="EU614" s="58"/>
      <c r="EV614" s="58"/>
      <c r="EW614" s="58"/>
      <c r="EX614" s="58"/>
      <c r="EY614" s="58"/>
      <c r="EZ614" s="58"/>
      <c r="FA614" s="58"/>
      <c r="FB614" s="58"/>
      <c r="FC614" s="58"/>
      <c r="FD614" s="58"/>
      <c r="FE614" s="58"/>
      <c r="FF614" s="58"/>
      <c r="FG614" s="58"/>
      <c r="FH614" s="58"/>
      <c r="FI614" s="58"/>
      <c r="FJ614" s="58"/>
      <c r="FK614" s="58"/>
      <c r="FL614" s="58"/>
      <c r="FM614" s="58"/>
      <c r="FN614" s="58"/>
      <c r="FO614" s="58"/>
      <c r="FP614" s="58"/>
      <c r="FQ614" s="58"/>
      <c r="FR614" s="58"/>
      <c r="FS614" s="58"/>
      <c r="FT614" s="58"/>
      <c r="FU614" s="58"/>
      <c r="FV614" s="58"/>
      <c r="FW614" s="58"/>
      <c r="FX614" s="58"/>
      <c r="FY614" s="58"/>
      <c r="FZ614" s="58"/>
      <c r="GA614" s="58"/>
      <c r="GB614" s="58"/>
      <c r="GC614" s="58"/>
      <c r="GD614" s="58"/>
      <c r="GE614" s="58"/>
      <c r="GF614" s="58"/>
      <c r="GG614" s="58"/>
      <c r="GH614" s="58"/>
      <c r="GI614" s="58"/>
      <c r="GJ614" s="58"/>
      <c r="GK614" s="58"/>
      <c r="GL614" s="58"/>
      <c r="GM614" s="58"/>
      <c r="GN614" s="58"/>
      <c r="GO614" s="58"/>
      <c r="GP614" s="58"/>
      <c r="GQ614" s="58"/>
      <c r="GR614" s="58"/>
      <c r="GS614" s="58"/>
      <c r="GT614" s="58"/>
      <c r="GU614" s="58"/>
      <c r="GV614" s="58"/>
      <c r="GW614" s="58"/>
      <c r="GX614" s="58"/>
      <c r="GY614" s="58"/>
      <c r="GZ614" s="58"/>
      <c r="HA614" s="58"/>
      <c r="HB614" s="58"/>
      <c r="HC614" s="58"/>
      <c r="HD614" s="58"/>
      <c r="HE614" s="58"/>
      <c r="HF614" s="58"/>
      <c r="HG614" s="58"/>
      <c r="HH614" s="58"/>
      <c r="HI614" s="58"/>
      <c r="HJ614" s="58"/>
      <c r="HK614" s="58"/>
      <c r="HL614" s="58"/>
      <c r="HM614" s="58"/>
      <c r="HN614" s="58"/>
      <c r="HO614" s="58"/>
      <c r="HP614" s="58"/>
      <c r="HQ614" s="58"/>
      <c r="HR614" s="58"/>
      <c r="HS614" s="58"/>
      <c r="HT614" s="58"/>
      <c r="HU614" s="58"/>
      <c r="HV614" s="58"/>
      <c r="HW614" s="58"/>
      <c r="HX614" s="58"/>
      <c r="HY614" s="58"/>
      <c r="HZ614" s="58"/>
      <c r="IA614" s="58"/>
      <c r="IB614" s="58"/>
      <c r="IC614" s="58"/>
      <c r="ID614" s="58"/>
      <c r="IE614" s="58"/>
      <c r="IF614" s="58"/>
      <c r="IG614" s="58"/>
      <c r="IH614" s="58"/>
      <c r="II614" s="58"/>
      <c r="IJ614" s="58"/>
      <c r="IK614" s="58"/>
      <c r="IL614" s="58"/>
      <c r="IM614" s="58"/>
      <c r="IN614" s="58"/>
      <c r="IO614" s="58"/>
      <c r="IP614" s="58"/>
      <c r="IQ614" s="58"/>
      <c r="IR614" s="58"/>
      <c r="IS614" s="58"/>
      <c r="IT614" s="58"/>
      <c r="IU614" s="58"/>
    </row>
    <row r="615" spans="1:255" s="840" customFormat="1">
      <c r="A615" s="78" t="s">
        <v>509</v>
      </c>
      <c r="B615" s="58">
        <v>0.128</v>
      </c>
      <c r="C615" s="58">
        <v>0.129</v>
      </c>
      <c r="D615" s="58">
        <v>0.10299999999999999</v>
      </c>
      <c r="E615" s="58">
        <v>0.13900000000000001</v>
      </c>
      <c r="F615" s="58">
        <v>0.14199999999999999</v>
      </c>
      <c r="G615" s="58">
        <v>0.29099999999999998</v>
      </c>
      <c r="H615" s="58">
        <v>0.374</v>
      </c>
      <c r="I615" s="58">
        <v>0.47599999999999998</v>
      </c>
      <c r="J615" s="58">
        <v>0.40300000000000002</v>
      </c>
      <c r="K615" s="58">
        <v>0.34200000000000003</v>
      </c>
      <c r="L615" s="58">
        <v>0.39200000000000002</v>
      </c>
      <c r="M615" s="58">
        <v>0.35199999999999998</v>
      </c>
      <c r="N615" s="58">
        <v>0.38500000000000001</v>
      </c>
      <c r="O615" s="58">
        <v>0.379</v>
      </c>
      <c r="P615" s="58">
        <v>0.41599999999999998</v>
      </c>
      <c r="Q615" s="58">
        <v>0.505</v>
      </c>
      <c r="R615" s="58">
        <v>1.7000000000000001E-2</v>
      </c>
      <c r="S615" s="58">
        <v>1.4999999999999999E-2</v>
      </c>
      <c r="T615" s="58">
        <v>9.1999999999999998E-2</v>
      </c>
      <c r="U615" s="58">
        <v>1.6E-2</v>
      </c>
      <c r="V615" s="58">
        <v>5.6000000000000001E-2</v>
      </c>
      <c r="W615" s="58">
        <v>7.0000000000000007E-2</v>
      </c>
      <c r="X615" s="58">
        <v>5.2999999999999999E-2</v>
      </c>
      <c r="Y615" s="58">
        <v>1.2999999999999999E-2</v>
      </c>
      <c r="Z615" s="58">
        <v>1.0999999999999999E-2</v>
      </c>
      <c r="AA615" s="949">
        <v>1.2999999999999999E-2</v>
      </c>
      <c r="AB615" s="949">
        <v>1.4E-2</v>
      </c>
      <c r="AC615" s="949">
        <v>1.4E-2</v>
      </c>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J615" s="58"/>
      <c r="CK615" s="58"/>
      <c r="CL615" s="58"/>
      <c r="CM615" s="58"/>
      <c r="CN615" s="58"/>
      <c r="CO615" s="58"/>
      <c r="CP615" s="58"/>
      <c r="CQ615" s="58"/>
      <c r="CR615" s="58"/>
      <c r="CS615" s="58"/>
      <c r="CT615" s="58"/>
      <c r="CU615" s="58"/>
      <c r="CV615" s="58"/>
      <c r="CW615" s="58"/>
      <c r="CX615" s="58"/>
      <c r="CY615" s="58"/>
      <c r="CZ615" s="58"/>
      <c r="DA615" s="58"/>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c r="EC615" s="58"/>
      <c r="ED615" s="58"/>
      <c r="EE615" s="58"/>
      <c r="EF615" s="58"/>
      <c r="EG615" s="58"/>
      <c r="EH615" s="58"/>
      <c r="EI615" s="58"/>
      <c r="EJ615" s="58"/>
      <c r="EK615" s="58"/>
      <c r="EL615" s="58"/>
      <c r="EM615" s="58"/>
      <c r="EN615" s="58"/>
      <c r="EO615" s="58"/>
      <c r="EP615" s="58"/>
      <c r="EQ615" s="58"/>
      <c r="ER615" s="58"/>
      <c r="ES615" s="58"/>
      <c r="ET615" s="58"/>
      <c r="EU615" s="58"/>
      <c r="EV615" s="58"/>
      <c r="EW615" s="58"/>
      <c r="EX615" s="58"/>
      <c r="EY615" s="58"/>
      <c r="EZ615" s="58"/>
      <c r="FA615" s="58"/>
      <c r="FB615" s="58"/>
      <c r="FC615" s="58"/>
      <c r="FD615" s="58"/>
      <c r="FE615" s="58"/>
      <c r="FF615" s="58"/>
      <c r="FG615" s="58"/>
      <c r="FH615" s="58"/>
      <c r="FI615" s="58"/>
      <c r="FJ615" s="58"/>
      <c r="FK615" s="58"/>
      <c r="FL615" s="58"/>
      <c r="FM615" s="58"/>
      <c r="FN615" s="58"/>
      <c r="FO615" s="58"/>
      <c r="FP615" s="58"/>
      <c r="FQ615" s="58"/>
      <c r="FR615" s="58"/>
      <c r="FS615" s="58"/>
      <c r="FT615" s="58"/>
      <c r="FU615" s="58"/>
      <c r="FV615" s="58"/>
      <c r="FW615" s="58"/>
      <c r="FX615" s="58"/>
      <c r="FY615" s="58"/>
      <c r="FZ615" s="58"/>
      <c r="GA615" s="58"/>
      <c r="GB615" s="58"/>
      <c r="GC615" s="58"/>
      <c r="GD615" s="58"/>
      <c r="GE615" s="58"/>
      <c r="GF615" s="58"/>
      <c r="GG615" s="58"/>
      <c r="GH615" s="58"/>
      <c r="GI615" s="58"/>
      <c r="GJ615" s="58"/>
      <c r="GK615" s="58"/>
      <c r="GL615" s="58"/>
      <c r="GM615" s="58"/>
      <c r="GN615" s="58"/>
      <c r="GO615" s="58"/>
      <c r="GP615" s="58"/>
      <c r="GQ615" s="58"/>
      <c r="GR615" s="58"/>
      <c r="GS615" s="58"/>
      <c r="GT615" s="58"/>
      <c r="GU615" s="58"/>
      <c r="GV615" s="58"/>
      <c r="GW615" s="58"/>
      <c r="GX615" s="58"/>
      <c r="GY615" s="58"/>
      <c r="GZ615" s="58"/>
      <c r="HA615" s="58"/>
      <c r="HB615" s="58"/>
      <c r="HC615" s="58"/>
      <c r="HD615" s="58"/>
      <c r="HE615" s="58"/>
      <c r="HF615" s="58"/>
      <c r="HG615" s="58"/>
      <c r="HH615" s="58"/>
      <c r="HI615" s="58"/>
      <c r="HJ615" s="58"/>
      <c r="HK615" s="58"/>
      <c r="HL615" s="58"/>
      <c r="HM615" s="58"/>
      <c r="HN615" s="58"/>
      <c r="HO615" s="58"/>
      <c r="HP615" s="58"/>
      <c r="HQ615" s="58"/>
      <c r="HR615" s="58"/>
      <c r="HS615" s="58"/>
      <c r="HT615" s="58"/>
      <c r="HU615" s="58"/>
      <c r="HV615" s="58"/>
      <c r="HW615" s="58"/>
      <c r="HX615" s="58"/>
      <c r="HY615" s="58"/>
      <c r="HZ615" s="58"/>
      <c r="IA615" s="58"/>
      <c r="IB615" s="58"/>
      <c r="IC615" s="58"/>
      <c r="ID615" s="58"/>
      <c r="IE615" s="58"/>
      <c r="IF615" s="58"/>
      <c r="IG615" s="58"/>
      <c r="IH615" s="58"/>
      <c r="II615" s="58"/>
      <c r="IJ615" s="58"/>
      <c r="IK615" s="58"/>
      <c r="IL615" s="58"/>
      <c r="IM615" s="58"/>
      <c r="IN615" s="58"/>
      <c r="IO615" s="58"/>
      <c r="IP615" s="58"/>
      <c r="IQ615" s="58"/>
      <c r="IR615" s="58"/>
      <c r="IS615" s="58"/>
      <c r="IT615" s="58"/>
      <c r="IU615" s="58"/>
    </row>
    <row r="616" spans="1:255" s="840" customFormat="1">
      <c r="A616" s="78" t="s">
        <v>510</v>
      </c>
      <c r="B616" s="58">
        <v>0.14399999999999999</v>
      </c>
      <c r="C616" s="58">
        <v>0.155</v>
      </c>
      <c r="D616" s="58">
        <v>0.124</v>
      </c>
      <c r="E616" s="58">
        <v>0.16</v>
      </c>
      <c r="F616" s="58">
        <v>0.16200000000000001</v>
      </c>
      <c r="G616" s="58">
        <v>0.33600000000000002</v>
      </c>
      <c r="H616" s="58">
        <v>0.42899999999999999</v>
      </c>
      <c r="I616" s="58">
        <v>0.55500000000000005</v>
      </c>
      <c r="J616" s="58">
        <v>0.46700000000000003</v>
      </c>
      <c r="K616" s="58">
        <v>0.39100000000000001</v>
      </c>
      <c r="L616" s="58">
        <v>0.44400000000000001</v>
      </c>
      <c r="M616" s="58">
        <v>0.40400000000000003</v>
      </c>
      <c r="N616" s="58">
        <v>0.44</v>
      </c>
      <c r="O616" s="58">
        <v>0.438</v>
      </c>
      <c r="P616" s="58">
        <v>0.48199999999999998</v>
      </c>
      <c r="Q616" s="58">
        <v>0.39800000000000002</v>
      </c>
      <c r="R616" s="58">
        <v>0.38300000000000001</v>
      </c>
      <c r="S616" s="58">
        <v>0.20100000000000001</v>
      </c>
      <c r="T616" s="58">
        <v>0.21299999999999999</v>
      </c>
      <c r="U616" s="58">
        <v>0.155</v>
      </c>
      <c r="V616" s="58">
        <v>0.16500000000000001</v>
      </c>
      <c r="W616" s="58">
        <v>0.16700000000000001</v>
      </c>
      <c r="X616" s="58">
        <v>0.18</v>
      </c>
      <c r="Y616" s="58">
        <v>0.15</v>
      </c>
      <c r="Z616" s="58">
        <v>0.14299999999999999</v>
      </c>
      <c r="AA616" s="949">
        <v>0.14699999999999999</v>
      </c>
      <c r="AB616" s="949">
        <v>0.14799999999999999</v>
      </c>
      <c r="AC616" s="949">
        <v>0.191</v>
      </c>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J616" s="58"/>
      <c r="CK616" s="58"/>
      <c r="CL616" s="58"/>
      <c r="CM616" s="58"/>
      <c r="CN616" s="58"/>
      <c r="CO616" s="58"/>
      <c r="CP616" s="58"/>
      <c r="CQ616" s="58"/>
      <c r="CR616" s="58"/>
      <c r="CS616" s="58"/>
      <c r="CT616" s="58"/>
      <c r="CU616" s="58"/>
      <c r="CV616" s="58"/>
      <c r="CW616" s="58"/>
      <c r="CX616" s="58"/>
      <c r="CY616" s="58"/>
      <c r="CZ616" s="58"/>
      <c r="DA616" s="5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c r="EC616" s="58"/>
      <c r="ED616" s="58"/>
      <c r="EE616" s="58"/>
      <c r="EF616" s="58"/>
      <c r="EG616" s="58"/>
      <c r="EH616" s="58"/>
      <c r="EI616" s="58"/>
      <c r="EJ616" s="58"/>
      <c r="EK616" s="58"/>
      <c r="EL616" s="58"/>
      <c r="EM616" s="58"/>
      <c r="EN616" s="58"/>
      <c r="EO616" s="58"/>
      <c r="EP616" s="58"/>
      <c r="EQ616" s="58"/>
      <c r="ER616" s="58"/>
      <c r="ES616" s="58"/>
      <c r="ET616" s="58"/>
      <c r="EU616" s="58"/>
      <c r="EV616" s="58"/>
      <c r="EW616" s="58"/>
      <c r="EX616" s="58"/>
      <c r="EY616" s="58"/>
      <c r="EZ616" s="58"/>
      <c r="FA616" s="58"/>
      <c r="FB616" s="58"/>
      <c r="FC616" s="58"/>
      <c r="FD616" s="58"/>
      <c r="FE616" s="58"/>
      <c r="FF616" s="58"/>
      <c r="FG616" s="58"/>
      <c r="FH616" s="58"/>
      <c r="FI616" s="58"/>
      <c r="FJ616" s="58"/>
      <c r="FK616" s="58"/>
      <c r="FL616" s="58"/>
      <c r="FM616" s="58"/>
      <c r="FN616" s="58"/>
      <c r="FO616" s="58"/>
      <c r="FP616" s="58"/>
      <c r="FQ616" s="58"/>
      <c r="FR616" s="58"/>
      <c r="FS616" s="58"/>
      <c r="FT616" s="58"/>
      <c r="FU616" s="58"/>
      <c r="FV616" s="58"/>
      <c r="FW616" s="58"/>
      <c r="FX616" s="58"/>
      <c r="FY616" s="58"/>
      <c r="FZ616" s="58"/>
      <c r="GA616" s="58"/>
      <c r="GB616" s="58"/>
      <c r="GC616" s="58"/>
      <c r="GD616" s="58"/>
      <c r="GE616" s="58"/>
      <c r="GF616" s="58"/>
      <c r="GG616" s="58"/>
      <c r="GH616" s="58"/>
      <c r="GI616" s="58"/>
      <c r="GJ616" s="58"/>
      <c r="GK616" s="58"/>
      <c r="GL616" s="58"/>
      <c r="GM616" s="58"/>
      <c r="GN616" s="58"/>
      <c r="GO616" s="58"/>
      <c r="GP616" s="58"/>
      <c r="GQ616" s="58"/>
      <c r="GR616" s="58"/>
      <c r="GS616" s="58"/>
      <c r="GT616" s="58"/>
      <c r="GU616" s="58"/>
      <c r="GV616" s="58"/>
      <c r="GW616" s="58"/>
      <c r="GX616" s="58"/>
      <c r="GY616" s="58"/>
      <c r="GZ616" s="58"/>
      <c r="HA616" s="58"/>
      <c r="HB616" s="58"/>
      <c r="HC616" s="58"/>
      <c r="HD616" s="58"/>
      <c r="HE616" s="58"/>
      <c r="HF616" s="58"/>
      <c r="HG616" s="58"/>
      <c r="HH616" s="58"/>
      <c r="HI616" s="58"/>
      <c r="HJ616" s="58"/>
      <c r="HK616" s="58"/>
      <c r="HL616" s="58"/>
      <c r="HM616" s="58"/>
      <c r="HN616" s="58"/>
      <c r="HO616" s="58"/>
      <c r="HP616" s="58"/>
      <c r="HQ616" s="58"/>
      <c r="HR616" s="58"/>
      <c r="HS616" s="58"/>
      <c r="HT616" s="58"/>
      <c r="HU616" s="58"/>
      <c r="HV616" s="58"/>
      <c r="HW616" s="58"/>
      <c r="HX616" s="58"/>
      <c r="HY616" s="58"/>
      <c r="HZ616" s="58"/>
      <c r="IA616" s="58"/>
      <c r="IB616" s="58"/>
      <c r="IC616" s="58"/>
      <c r="ID616" s="58"/>
      <c r="IE616" s="58"/>
      <c r="IF616" s="58"/>
      <c r="IG616" s="58"/>
      <c r="IH616" s="58"/>
      <c r="II616" s="58"/>
      <c r="IJ616" s="58"/>
      <c r="IK616" s="58"/>
      <c r="IL616" s="58"/>
      <c r="IM616" s="58"/>
      <c r="IN616" s="58"/>
      <c r="IO616" s="58"/>
      <c r="IP616" s="58"/>
      <c r="IQ616" s="58"/>
      <c r="IR616" s="58"/>
      <c r="IS616" s="58"/>
      <c r="IT616" s="58"/>
      <c r="IU616" s="58"/>
    </row>
    <row r="617" spans="1:255" s="840" customFormat="1">
      <c r="A617" s="78" t="s">
        <v>511</v>
      </c>
      <c r="B617" s="58">
        <v>5.5E-2</v>
      </c>
      <c r="C617" s="58">
        <v>5.8999999999999997E-2</v>
      </c>
      <c r="D617" s="58">
        <v>4.7E-2</v>
      </c>
      <c r="E617" s="58">
        <v>0.06</v>
      </c>
      <c r="F617" s="58">
        <v>6.0999999999999999E-2</v>
      </c>
      <c r="G617" s="58">
        <v>0.127</v>
      </c>
      <c r="H617" s="58">
        <v>0.16200000000000001</v>
      </c>
      <c r="I617" s="58">
        <v>0.20799999999999999</v>
      </c>
      <c r="J617" s="58">
        <v>0.17599999999999999</v>
      </c>
      <c r="K617" s="58">
        <v>0.14699999999999999</v>
      </c>
      <c r="L617" s="58">
        <v>0.16700000000000001</v>
      </c>
      <c r="M617" s="58">
        <v>0.152</v>
      </c>
      <c r="N617" s="58">
        <v>0.16500000000000001</v>
      </c>
      <c r="O617" s="58">
        <v>0.16500000000000001</v>
      </c>
      <c r="P617" s="58">
        <v>0.18099999999999999</v>
      </c>
      <c r="Q617" s="58">
        <v>0.113</v>
      </c>
      <c r="R617" s="58">
        <v>0.14699999999999999</v>
      </c>
      <c r="S617" s="58">
        <v>0.13300000000000001</v>
      </c>
      <c r="T617" s="58">
        <v>0.13500000000000001</v>
      </c>
      <c r="U617" s="58">
        <v>0.14299999999999999</v>
      </c>
      <c r="V617" s="58">
        <v>0.14499999999999999</v>
      </c>
      <c r="W617" s="58">
        <v>0.17599999999999999</v>
      </c>
      <c r="X617" s="58">
        <v>0.151</v>
      </c>
      <c r="Y617" s="58">
        <v>0.153</v>
      </c>
      <c r="Z617" s="58">
        <v>0.14799999999999999</v>
      </c>
      <c r="AA617" s="949">
        <v>0.16700000000000001</v>
      </c>
      <c r="AB617" s="949">
        <v>0.11600000000000001</v>
      </c>
      <c r="AC617" s="949">
        <v>0.11600000000000001</v>
      </c>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J617" s="58"/>
      <c r="CK617" s="58"/>
      <c r="CL617" s="58"/>
      <c r="CM617" s="58"/>
      <c r="CN617" s="58"/>
      <c r="CO617" s="58"/>
      <c r="CP617" s="58"/>
      <c r="CQ617" s="58"/>
      <c r="CR617" s="58"/>
      <c r="CS617" s="58"/>
      <c r="CT617" s="58"/>
      <c r="CU617" s="58"/>
      <c r="CV617" s="58"/>
      <c r="CW617" s="58"/>
      <c r="CX617" s="58"/>
      <c r="CY617" s="58"/>
      <c r="CZ617" s="58"/>
      <c r="DA617" s="58"/>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c r="EC617" s="58"/>
      <c r="ED617" s="58"/>
      <c r="EE617" s="58"/>
      <c r="EF617" s="58"/>
      <c r="EG617" s="58"/>
      <c r="EH617" s="58"/>
      <c r="EI617" s="58"/>
      <c r="EJ617" s="58"/>
      <c r="EK617" s="58"/>
      <c r="EL617" s="58"/>
      <c r="EM617" s="58"/>
      <c r="EN617" s="58"/>
      <c r="EO617" s="58"/>
      <c r="EP617" s="58"/>
      <c r="EQ617" s="58"/>
      <c r="ER617" s="58"/>
      <c r="ES617" s="58"/>
      <c r="ET617" s="58"/>
      <c r="EU617" s="58"/>
      <c r="EV617" s="58"/>
      <c r="EW617" s="58"/>
      <c r="EX617" s="58"/>
      <c r="EY617" s="58"/>
      <c r="EZ617" s="58"/>
      <c r="FA617" s="58"/>
      <c r="FB617" s="58"/>
      <c r="FC617" s="58"/>
      <c r="FD617" s="58"/>
      <c r="FE617" s="58"/>
      <c r="FF617" s="58"/>
      <c r="FG617" s="58"/>
      <c r="FH617" s="58"/>
      <c r="FI617" s="58"/>
      <c r="FJ617" s="58"/>
      <c r="FK617" s="58"/>
      <c r="FL617" s="58"/>
      <c r="FM617" s="58"/>
      <c r="FN617" s="58"/>
      <c r="FO617" s="58"/>
      <c r="FP617" s="58"/>
      <c r="FQ617" s="58"/>
      <c r="FR617" s="58"/>
      <c r="FS617" s="58"/>
      <c r="FT617" s="58"/>
      <c r="FU617" s="58"/>
      <c r="FV617" s="58"/>
      <c r="FW617" s="58"/>
      <c r="FX617" s="58"/>
      <c r="FY617" s="58"/>
      <c r="FZ617" s="58"/>
      <c r="GA617" s="58"/>
      <c r="GB617" s="58"/>
      <c r="GC617" s="58"/>
      <c r="GD617" s="58"/>
      <c r="GE617" s="58"/>
      <c r="GF617" s="58"/>
      <c r="GG617" s="58"/>
      <c r="GH617" s="58"/>
      <c r="GI617" s="58"/>
      <c r="GJ617" s="58"/>
      <c r="GK617" s="58"/>
      <c r="GL617" s="58"/>
      <c r="GM617" s="58"/>
      <c r="GN617" s="58"/>
      <c r="GO617" s="58"/>
      <c r="GP617" s="58"/>
      <c r="GQ617" s="58"/>
      <c r="GR617" s="58"/>
      <c r="GS617" s="58"/>
      <c r="GT617" s="58"/>
      <c r="GU617" s="58"/>
      <c r="GV617" s="58"/>
      <c r="GW617" s="58"/>
      <c r="GX617" s="58"/>
      <c r="GY617" s="58"/>
      <c r="GZ617" s="58"/>
      <c r="HA617" s="58"/>
      <c r="HB617" s="58"/>
      <c r="HC617" s="58"/>
      <c r="HD617" s="58"/>
      <c r="HE617" s="58"/>
      <c r="HF617" s="58"/>
      <c r="HG617" s="58"/>
      <c r="HH617" s="58"/>
      <c r="HI617" s="58"/>
      <c r="HJ617" s="58"/>
      <c r="HK617" s="58"/>
      <c r="HL617" s="58"/>
      <c r="HM617" s="58"/>
      <c r="HN617" s="58"/>
      <c r="HO617" s="58"/>
      <c r="HP617" s="58"/>
      <c r="HQ617" s="58"/>
      <c r="HR617" s="58"/>
      <c r="HS617" s="58"/>
      <c r="HT617" s="58"/>
      <c r="HU617" s="58"/>
      <c r="HV617" s="58"/>
      <c r="HW617" s="58"/>
      <c r="HX617" s="58"/>
      <c r="HY617" s="58"/>
      <c r="HZ617" s="58"/>
      <c r="IA617" s="58"/>
      <c r="IB617" s="58"/>
      <c r="IC617" s="58"/>
      <c r="ID617" s="58"/>
      <c r="IE617" s="58"/>
      <c r="IF617" s="58"/>
      <c r="IG617" s="58"/>
      <c r="IH617" s="58"/>
      <c r="II617" s="58"/>
      <c r="IJ617" s="58"/>
      <c r="IK617" s="58"/>
      <c r="IL617" s="58"/>
      <c r="IM617" s="58"/>
      <c r="IN617" s="58"/>
      <c r="IO617" s="58"/>
      <c r="IP617" s="58"/>
      <c r="IQ617" s="58"/>
      <c r="IR617" s="58"/>
      <c r="IS617" s="58"/>
      <c r="IT617" s="58"/>
      <c r="IU617" s="58"/>
    </row>
    <row r="618" spans="1:255" s="840" customFormat="1">
      <c r="A618" s="78" t="s">
        <v>512</v>
      </c>
      <c r="B618" s="58"/>
      <c r="C618" s="58"/>
      <c r="D618" s="58"/>
      <c r="E618" s="58"/>
      <c r="F618" s="58"/>
      <c r="G618" s="58">
        <v>1E-3</v>
      </c>
      <c r="H618" s="58">
        <v>1E-3</v>
      </c>
      <c r="I618" s="58">
        <v>1E-3</v>
      </c>
      <c r="J618" s="58">
        <v>1E-3</v>
      </c>
      <c r="K618" s="58">
        <v>1E-3</v>
      </c>
      <c r="L618" s="58">
        <v>1E-3</v>
      </c>
      <c r="M618" s="58">
        <v>1E-3</v>
      </c>
      <c r="N618" s="58">
        <v>1E-3</v>
      </c>
      <c r="O618" s="58">
        <v>1E-3</v>
      </c>
      <c r="P618" s="58">
        <v>1E-3</v>
      </c>
      <c r="Q618" s="58">
        <v>1E-3</v>
      </c>
      <c r="R618" s="58"/>
      <c r="S618" s="58"/>
      <c r="T618" s="58">
        <v>1E-3</v>
      </c>
      <c r="U618" s="58">
        <v>1E-3</v>
      </c>
      <c r="V618" s="58">
        <v>2E-3</v>
      </c>
      <c r="W618" s="58"/>
      <c r="X618" s="58">
        <v>1E-3</v>
      </c>
      <c r="Y618" s="58"/>
      <c r="Z618" s="58"/>
      <c r="AA618" s="949"/>
      <c r="AB618" s="949"/>
      <c r="AC618" s="949"/>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J618" s="58"/>
      <c r="CK618" s="58"/>
      <c r="CL618" s="58"/>
      <c r="CM618" s="58"/>
      <c r="CN618" s="58"/>
      <c r="CO618" s="58"/>
      <c r="CP618" s="58"/>
      <c r="CQ618" s="58"/>
      <c r="CR618" s="58"/>
      <c r="CS618" s="58"/>
      <c r="CT618" s="58"/>
      <c r="CU618" s="58"/>
      <c r="CV618" s="58"/>
      <c r="CW618" s="58"/>
      <c r="CX618" s="58"/>
      <c r="CY618" s="58"/>
      <c r="CZ618" s="58"/>
      <c r="DA618" s="58"/>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c r="EA618" s="58"/>
      <c r="EB618" s="58"/>
      <c r="EC618" s="58"/>
      <c r="ED618" s="58"/>
      <c r="EE618" s="58"/>
      <c r="EF618" s="58"/>
      <c r="EG618" s="58"/>
      <c r="EH618" s="58"/>
      <c r="EI618" s="58"/>
      <c r="EJ618" s="58"/>
      <c r="EK618" s="58"/>
      <c r="EL618" s="58"/>
      <c r="EM618" s="58"/>
      <c r="EN618" s="58"/>
      <c r="EO618" s="58"/>
      <c r="EP618" s="58"/>
      <c r="EQ618" s="58"/>
      <c r="ER618" s="58"/>
      <c r="ES618" s="58"/>
      <c r="ET618" s="58"/>
      <c r="EU618" s="58"/>
      <c r="EV618" s="58"/>
      <c r="EW618" s="58"/>
      <c r="EX618" s="58"/>
      <c r="EY618" s="58"/>
      <c r="EZ618" s="58"/>
      <c r="FA618" s="58"/>
      <c r="FB618" s="58"/>
      <c r="FC618" s="58"/>
      <c r="FD618" s="58"/>
      <c r="FE618" s="58"/>
      <c r="FF618" s="58"/>
      <c r="FG618" s="58"/>
      <c r="FH618" s="58"/>
      <c r="FI618" s="58"/>
      <c r="FJ618" s="58"/>
      <c r="FK618" s="58"/>
      <c r="FL618" s="58"/>
      <c r="FM618" s="58"/>
      <c r="FN618" s="58"/>
      <c r="FO618" s="58"/>
      <c r="FP618" s="58"/>
      <c r="FQ618" s="58"/>
      <c r="FR618" s="58"/>
      <c r="FS618" s="58"/>
      <c r="FT618" s="58"/>
      <c r="FU618" s="58"/>
      <c r="FV618" s="58"/>
      <c r="FW618" s="58"/>
      <c r="FX618" s="58"/>
      <c r="FY618" s="58"/>
      <c r="FZ618" s="58"/>
      <c r="GA618" s="58"/>
      <c r="GB618" s="58"/>
      <c r="GC618" s="58"/>
      <c r="GD618" s="58"/>
      <c r="GE618" s="58"/>
      <c r="GF618" s="58"/>
      <c r="GG618" s="58"/>
      <c r="GH618" s="58"/>
      <c r="GI618" s="58"/>
      <c r="GJ618" s="58"/>
      <c r="GK618" s="58"/>
      <c r="GL618" s="58"/>
      <c r="GM618" s="58"/>
      <c r="GN618" s="58"/>
      <c r="GO618" s="58"/>
      <c r="GP618" s="58"/>
      <c r="GQ618" s="58"/>
      <c r="GR618" s="58"/>
      <c r="GS618" s="58"/>
      <c r="GT618" s="58"/>
      <c r="GU618" s="58"/>
      <c r="GV618" s="58"/>
      <c r="GW618" s="58"/>
      <c r="GX618" s="58"/>
      <c r="GY618" s="58"/>
      <c r="GZ618" s="58"/>
      <c r="HA618" s="58"/>
      <c r="HB618" s="58"/>
      <c r="HC618" s="58"/>
      <c r="HD618" s="58"/>
      <c r="HE618" s="58"/>
      <c r="HF618" s="58"/>
      <c r="HG618" s="58"/>
      <c r="HH618" s="58"/>
      <c r="HI618" s="58"/>
      <c r="HJ618" s="58"/>
      <c r="HK618" s="58"/>
      <c r="HL618" s="58"/>
      <c r="HM618" s="58"/>
      <c r="HN618" s="58"/>
      <c r="HO618" s="58"/>
      <c r="HP618" s="58"/>
      <c r="HQ618" s="58"/>
      <c r="HR618" s="58"/>
      <c r="HS618" s="58"/>
      <c r="HT618" s="58"/>
      <c r="HU618" s="58"/>
      <c r="HV618" s="58"/>
      <c r="HW618" s="58"/>
      <c r="HX618" s="58"/>
      <c r="HY618" s="58"/>
      <c r="HZ618" s="58"/>
      <c r="IA618" s="58"/>
      <c r="IB618" s="58"/>
      <c r="IC618" s="58"/>
      <c r="ID618" s="58"/>
      <c r="IE618" s="58"/>
      <c r="IF618" s="58"/>
      <c r="IG618" s="58"/>
      <c r="IH618" s="58"/>
      <c r="II618" s="58"/>
      <c r="IJ618" s="58"/>
      <c r="IK618" s="58"/>
      <c r="IL618" s="58"/>
      <c r="IM618" s="58"/>
      <c r="IN618" s="58"/>
      <c r="IO618" s="58"/>
      <c r="IP618" s="58"/>
      <c r="IQ618" s="58"/>
      <c r="IR618" s="58"/>
      <c r="IS618" s="58"/>
      <c r="IT618" s="58"/>
      <c r="IU618" s="58"/>
    </row>
    <row r="619" spans="1:255" s="840" customFormat="1">
      <c r="A619" s="78" t="s">
        <v>513</v>
      </c>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949"/>
      <c r="AB619" s="949"/>
      <c r="AC619" s="949"/>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J619" s="58"/>
      <c r="CK619" s="58"/>
      <c r="CL619" s="58"/>
      <c r="CM619" s="58"/>
      <c r="CN619" s="58"/>
      <c r="CO619" s="58"/>
      <c r="CP619" s="58"/>
      <c r="CQ619" s="58"/>
      <c r="CR619" s="58"/>
      <c r="CS619" s="58"/>
      <c r="CT619" s="58"/>
      <c r="CU619" s="58"/>
      <c r="CV619" s="58"/>
      <c r="CW619" s="58"/>
      <c r="CX619" s="58"/>
      <c r="CY619" s="58"/>
      <c r="CZ619" s="58"/>
      <c r="DA619" s="5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c r="EC619" s="58"/>
      <c r="ED619" s="58"/>
      <c r="EE619" s="58"/>
      <c r="EF619" s="58"/>
      <c r="EG619" s="58"/>
      <c r="EH619" s="58"/>
      <c r="EI619" s="58"/>
      <c r="EJ619" s="58"/>
      <c r="EK619" s="58"/>
      <c r="EL619" s="58"/>
      <c r="EM619" s="58"/>
      <c r="EN619" s="58"/>
      <c r="EO619" s="58"/>
      <c r="EP619" s="58"/>
      <c r="EQ619" s="58"/>
      <c r="ER619" s="58"/>
      <c r="ES619" s="58"/>
      <c r="ET619" s="58"/>
      <c r="EU619" s="58"/>
      <c r="EV619" s="58"/>
      <c r="EW619" s="58"/>
      <c r="EX619" s="58"/>
      <c r="EY619" s="58"/>
      <c r="EZ619" s="58"/>
      <c r="FA619" s="58"/>
      <c r="FB619" s="58"/>
      <c r="FC619" s="58"/>
      <c r="FD619" s="58"/>
      <c r="FE619" s="58"/>
      <c r="FF619" s="58"/>
      <c r="FG619" s="58"/>
      <c r="FH619" s="58"/>
      <c r="FI619" s="58"/>
      <c r="FJ619" s="58"/>
      <c r="FK619" s="58"/>
      <c r="FL619" s="58"/>
      <c r="FM619" s="58"/>
      <c r="FN619" s="58"/>
      <c r="FO619" s="58"/>
      <c r="FP619" s="58"/>
      <c r="FQ619" s="58"/>
      <c r="FR619" s="58"/>
      <c r="FS619" s="58"/>
      <c r="FT619" s="58"/>
      <c r="FU619" s="58"/>
      <c r="FV619" s="58"/>
      <c r="FW619" s="58"/>
      <c r="FX619" s="58"/>
      <c r="FY619" s="58"/>
      <c r="FZ619" s="58"/>
      <c r="GA619" s="58"/>
      <c r="GB619" s="58"/>
      <c r="GC619" s="58"/>
      <c r="GD619" s="58"/>
      <c r="GE619" s="58"/>
      <c r="GF619" s="58"/>
      <c r="GG619" s="58"/>
      <c r="GH619" s="58"/>
      <c r="GI619" s="58"/>
      <c r="GJ619" s="58"/>
      <c r="GK619" s="58"/>
      <c r="GL619" s="58"/>
      <c r="GM619" s="58"/>
      <c r="GN619" s="58"/>
      <c r="GO619" s="58"/>
      <c r="GP619" s="58"/>
      <c r="GQ619" s="58"/>
      <c r="GR619" s="58"/>
      <c r="GS619" s="58"/>
      <c r="GT619" s="58"/>
      <c r="GU619" s="58"/>
      <c r="GV619" s="58"/>
      <c r="GW619" s="58"/>
      <c r="GX619" s="58"/>
      <c r="GY619" s="58"/>
      <c r="GZ619" s="58"/>
      <c r="HA619" s="58"/>
      <c r="HB619" s="58"/>
      <c r="HC619" s="58"/>
      <c r="HD619" s="58"/>
      <c r="HE619" s="58"/>
      <c r="HF619" s="58"/>
      <c r="HG619" s="58"/>
      <c r="HH619" s="58"/>
      <c r="HI619" s="58"/>
      <c r="HJ619" s="58"/>
      <c r="HK619" s="58"/>
      <c r="HL619" s="58"/>
      <c r="HM619" s="58"/>
      <c r="HN619" s="58"/>
      <c r="HO619" s="58"/>
      <c r="HP619" s="58"/>
      <c r="HQ619" s="58"/>
      <c r="HR619" s="58"/>
      <c r="HS619" s="58"/>
      <c r="HT619" s="58"/>
      <c r="HU619" s="58"/>
      <c r="HV619" s="58"/>
      <c r="HW619" s="58"/>
      <c r="HX619" s="58"/>
      <c r="HY619" s="58"/>
      <c r="HZ619" s="58"/>
      <c r="IA619" s="58"/>
      <c r="IB619" s="58"/>
      <c r="IC619" s="58"/>
      <c r="ID619" s="58"/>
      <c r="IE619" s="58"/>
      <c r="IF619" s="58"/>
      <c r="IG619" s="58"/>
      <c r="IH619" s="58"/>
      <c r="II619" s="58"/>
      <c r="IJ619" s="58"/>
      <c r="IK619" s="58"/>
      <c r="IL619" s="58"/>
      <c r="IM619" s="58"/>
      <c r="IN619" s="58"/>
      <c r="IO619" s="58"/>
      <c r="IP619" s="58"/>
      <c r="IQ619" s="58"/>
      <c r="IR619" s="58"/>
      <c r="IS619" s="58"/>
      <c r="IT619" s="58"/>
      <c r="IU619" s="58"/>
    </row>
    <row r="620" spans="1:255" s="840" customFormat="1">
      <c r="A620" s="78" t="s">
        <v>514</v>
      </c>
      <c r="B620" s="58">
        <v>0.379</v>
      </c>
      <c r="C620" s="58">
        <v>0.40600000000000003</v>
      </c>
      <c r="D620" s="58">
        <v>0.38600000000000001</v>
      </c>
      <c r="E620" s="58">
        <v>0.40799999999999997</v>
      </c>
      <c r="F620" s="58">
        <v>0.40100000000000002</v>
      </c>
      <c r="G620" s="58">
        <v>0.40600000000000003</v>
      </c>
      <c r="H620" s="58">
        <v>0.432</v>
      </c>
      <c r="I620" s="58">
        <v>0.47</v>
      </c>
      <c r="J620" s="58">
        <v>0.47899999999999998</v>
      </c>
      <c r="K620" s="58">
        <v>0.497</v>
      </c>
      <c r="L620" s="58">
        <v>0.53600000000000003</v>
      </c>
      <c r="M620" s="58">
        <v>0.57299999999999995</v>
      </c>
      <c r="N620" s="58">
        <v>0.60599999999999998</v>
      </c>
      <c r="O620" s="58">
        <v>0.61399999999999999</v>
      </c>
      <c r="P620" s="58">
        <v>0.69099999999999995</v>
      </c>
      <c r="Q620" s="58">
        <v>0.28000000000000003</v>
      </c>
      <c r="R620" s="58">
        <v>2E-3</v>
      </c>
      <c r="S620" s="58">
        <v>3.0000000000000001E-3</v>
      </c>
      <c r="T620" s="58">
        <v>2E-3</v>
      </c>
      <c r="U620" s="58">
        <v>1E-3</v>
      </c>
      <c r="V620" s="58">
        <v>2E-3</v>
      </c>
      <c r="W620" s="58">
        <v>4.0000000000000001E-3</v>
      </c>
      <c r="X620" s="58">
        <v>3.0000000000000001E-3</v>
      </c>
      <c r="Y620" s="58">
        <v>2E-3</v>
      </c>
      <c r="Z620" s="58">
        <v>3.0000000000000001E-3</v>
      </c>
      <c r="AA620" s="949">
        <v>4.0000000000000001E-3</v>
      </c>
      <c r="AB620" s="949">
        <v>5.0000000000000001E-3</v>
      </c>
      <c r="AC620" s="949">
        <v>5.0000000000000001E-3</v>
      </c>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Q620" s="58"/>
      <c r="BR620" s="58"/>
      <c r="BS620" s="58"/>
      <c r="BT620" s="58"/>
      <c r="BU620" s="58"/>
      <c r="BV620" s="58"/>
      <c r="BW620" s="58"/>
      <c r="BX620" s="58"/>
      <c r="BY620" s="58"/>
      <c r="BZ620" s="58"/>
      <c r="CA620" s="58"/>
      <c r="CB620" s="58"/>
      <c r="CC620" s="58"/>
      <c r="CD620" s="58"/>
      <c r="CE620" s="58"/>
      <c r="CF620" s="58"/>
      <c r="CG620" s="58"/>
      <c r="CH620" s="58"/>
      <c r="CI620" s="58"/>
      <c r="CJ620" s="58"/>
      <c r="CK620" s="58"/>
      <c r="CL620" s="58"/>
      <c r="CM620" s="58"/>
      <c r="CN620" s="58"/>
      <c r="CO620" s="58"/>
      <c r="CP620" s="58"/>
      <c r="CQ620" s="58"/>
      <c r="CR620" s="58"/>
      <c r="CS620" s="58"/>
      <c r="CT620" s="58"/>
      <c r="CU620" s="58"/>
      <c r="CV620" s="58"/>
      <c r="CW620" s="58"/>
      <c r="CX620" s="58"/>
      <c r="CY620" s="58"/>
      <c r="CZ620" s="58"/>
      <c r="DA620" s="58"/>
      <c r="DB620" s="58"/>
      <c r="DC620" s="58"/>
      <c r="DD620" s="58"/>
      <c r="DE620" s="58"/>
      <c r="DF620" s="58"/>
      <c r="DG620" s="58"/>
      <c r="DH620" s="58"/>
      <c r="DI620" s="58"/>
      <c r="DJ620" s="58"/>
      <c r="DK620" s="58"/>
      <c r="DL620" s="58"/>
      <c r="DM620" s="58"/>
      <c r="DN620" s="58"/>
      <c r="DO620" s="58"/>
      <c r="DP620" s="58"/>
      <c r="DQ620" s="58"/>
      <c r="DR620" s="58"/>
      <c r="DS620" s="58"/>
      <c r="DT620" s="58"/>
      <c r="DU620" s="58"/>
      <c r="DV620" s="58"/>
      <c r="DW620" s="58"/>
      <c r="DX620" s="58"/>
      <c r="DY620" s="58"/>
      <c r="DZ620" s="58"/>
      <c r="EA620" s="58"/>
      <c r="EB620" s="58"/>
      <c r="EC620" s="58"/>
      <c r="ED620" s="58"/>
      <c r="EE620" s="58"/>
      <c r="EF620" s="58"/>
      <c r="EG620" s="58"/>
      <c r="EH620" s="58"/>
      <c r="EI620" s="58"/>
      <c r="EJ620" s="58"/>
      <c r="EK620" s="58"/>
      <c r="EL620" s="58"/>
      <c r="EM620" s="58"/>
      <c r="EN620" s="58"/>
      <c r="EO620" s="58"/>
      <c r="EP620" s="58"/>
      <c r="EQ620" s="58"/>
      <c r="ER620" s="58"/>
      <c r="ES620" s="58"/>
      <c r="ET620" s="58"/>
      <c r="EU620" s="58"/>
      <c r="EV620" s="58"/>
      <c r="EW620" s="58"/>
      <c r="EX620" s="58"/>
      <c r="EY620" s="58"/>
      <c r="EZ620" s="58"/>
      <c r="FA620" s="58"/>
      <c r="FB620" s="58"/>
      <c r="FC620" s="58"/>
      <c r="FD620" s="58"/>
      <c r="FE620" s="58"/>
      <c r="FF620" s="58"/>
      <c r="FG620" s="58"/>
      <c r="FH620" s="58"/>
      <c r="FI620" s="58"/>
      <c r="FJ620" s="58"/>
      <c r="FK620" s="58"/>
      <c r="FL620" s="58"/>
      <c r="FM620" s="58"/>
      <c r="FN620" s="58"/>
      <c r="FO620" s="58"/>
      <c r="FP620" s="58"/>
      <c r="FQ620" s="58"/>
      <c r="FR620" s="58"/>
      <c r="FS620" s="58"/>
      <c r="FT620" s="58"/>
      <c r="FU620" s="58"/>
      <c r="FV620" s="58"/>
      <c r="FW620" s="58"/>
      <c r="FX620" s="58"/>
      <c r="FY620" s="58"/>
      <c r="FZ620" s="58"/>
      <c r="GA620" s="58"/>
      <c r="GB620" s="58"/>
      <c r="GC620" s="58"/>
      <c r="GD620" s="58"/>
      <c r="GE620" s="58"/>
      <c r="GF620" s="58"/>
      <c r="GG620" s="58"/>
      <c r="GH620" s="58"/>
      <c r="GI620" s="58"/>
      <c r="GJ620" s="58"/>
      <c r="GK620" s="58"/>
      <c r="GL620" s="58"/>
      <c r="GM620" s="58"/>
      <c r="GN620" s="58"/>
      <c r="GO620" s="58"/>
      <c r="GP620" s="58"/>
      <c r="GQ620" s="58"/>
      <c r="GR620" s="58"/>
      <c r="GS620" s="58"/>
      <c r="GT620" s="58"/>
      <c r="GU620" s="58"/>
      <c r="GV620" s="58"/>
      <c r="GW620" s="58"/>
      <c r="GX620" s="58"/>
      <c r="GY620" s="58"/>
      <c r="GZ620" s="58"/>
      <c r="HA620" s="58"/>
      <c r="HB620" s="58"/>
      <c r="HC620" s="58"/>
      <c r="HD620" s="58"/>
      <c r="HE620" s="58"/>
      <c r="HF620" s="58"/>
      <c r="HG620" s="58"/>
      <c r="HH620" s="58"/>
      <c r="HI620" s="58"/>
      <c r="HJ620" s="58"/>
      <c r="HK620" s="58"/>
      <c r="HL620" s="58"/>
      <c r="HM620" s="58"/>
      <c r="HN620" s="58"/>
      <c r="HO620" s="58"/>
      <c r="HP620" s="58"/>
      <c r="HQ620" s="58"/>
      <c r="HR620" s="58"/>
      <c r="HS620" s="58"/>
      <c r="HT620" s="58"/>
      <c r="HU620" s="58"/>
      <c r="HV620" s="58"/>
      <c r="HW620" s="58"/>
      <c r="HX620" s="58"/>
      <c r="HY620" s="58"/>
      <c r="HZ620" s="58"/>
      <c r="IA620" s="58"/>
      <c r="IB620" s="58"/>
      <c r="IC620" s="58"/>
      <c r="ID620" s="58"/>
      <c r="IE620" s="58"/>
      <c r="IF620" s="58"/>
      <c r="IG620" s="58"/>
      <c r="IH620" s="58"/>
      <c r="II620" s="58"/>
      <c r="IJ620" s="58"/>
      <c r="IK620" s="58"/>
      <c r="IL620" s="58"/>
      <c r="IM620" s="58"/>
      <c r="IN620" s="58"/>
      <c r="IO620" s="58"/>
      <c r="IP620" s="58"/>
      <c r="IQ620" s="58"/>
      <c r="IR620" s="58"/>
      <c r="IS620" s="58"/>
      <c r="IT620" s="58"/>
      <c r="IU620" s="58"/>
    </row>
    <row r="621" spans="1:255" s="840" customFormat="1">
      <c r="A621" s="78" t="s">
        <v>515</v>
      </c>
      <c r="B621" s="58">
        <v>4.4999999999999998E-2</v>
      </c>
      <c r="C621" s="58">
        <v>4.8000000000000001E-2</v>
      </c>
      <c r="D621" s="58">
        <v>4.5999999999999999E-2</v>
      </c>
      <c r="E621" s="58">
        <v>0.05</v>
      </c>
      <c r="F621" s="58">
        <v>0.05</v>
      </c>
      <c r="G621" s="58">
        <v>8.6999999999999994E-2</v>
      </c>
      <c r="H621" s="58">
        <v>9.9000000000000005E-2</v>
      </c>
      <c r="I621" s="58">
        <v>0.1</v>
      </c>
      <c r="J621" s="58">
        <v>0.111</v>
      </c>
      <c r="K621" s="58">
        <v>0.112</v>
      </c>
      <c r="L621" s="58">
        <v>0.11700000000000001</v>
      </c>
      <c r="M621" s="58">
        <v>0.127</v>
      </c>
      <c r="N621" s="58">
        <v>0.13400000000000001</v>
      </c>
      <c r="O621" s="58">
        <v>0.13100000000000001</v>
      </c>
      <c r="P621" s="58">
        <v>6.2E-2</v>
      </c>
      <c r="Q621" s="58">
        <v>6.3E-2</v>
      </c>
      <c r="R621" s="58">
        <v>5.2999999999999999E-2</v>
      </c>
      <c r="S621" s="58">
        <v>5.5E-2</v>
      </c>
      <c r="T621" s="58">
        <v>5.6000000000000001E-2</v>
      </c>
      <c r="U621" s="58">
        <v>5.6000000000000001E-2</v>
      </c>
      <c r="V621" s="58">
        <v>5.8000000000000003E-2</v>
      </c>
      <c r="W621" s="58">
        <v>4.7E-2</v>
      </c>
      <c r="X621" s="58">
        <v>4.7E-2</v>
      </c>
      <c r="Y621" s="58">
        <v>4.4999999999999998E-2</v>
      </c>
      <c r="Z621" s="58">
        <v>4.7E-2</v>
      </c>
      <c r="AA621" s="949">
        <v>5.7000000000000002E-2</v>
      </c>
      <c r="AB621" s="949">
        <v>5.2999999999999999E-2</v>
      </c>
      <c r="AC621" s="949">
        <v>5.3999999999999999E-2</v>
      </c>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58"/>
      <c r="BN621" s="58"/>
      <c r="BO621" s="58"/>
      <c r="BP621" s="58"/>
      <c r="BQ621" s="58"/>
      <c r="BR621" s="58"/>
      <c r="BS621" s="58"/>
      <c r="BT621" s="58"/>
      <c r="BU621" s="58"/>
      <c r="BV621" s="58"/>
      <c r="BW621" s="58"/>
      <c r="BX621" s="58"/>
      <c r="BY621" s="58"/>
      <c r="BZ621" s="58"/>
      <c r="CA621" s="58"/>
      <c r="CB621" s="58"/>
      <c r="CC621" s="58"/>
      <c r="CD621" s="58"/>
      <c r="CE621" s="58"/>
      <c r="CF621" s="58"/>
      <c r="CG621" s="58"/>
      <c r="CH621" s="58"/>
      <c r="CI621" s="58"/>
      <c r="CJ621" s="58"/>
      <c r="CK621" s="58"/>
      <c r="CL621" s="58"/>
      <c r="CM621" s="58"/>
      <c r="CN621" s="58"/>
      <c r="CO621" s="58"/>
      <c r="CP621" s="58"/>
      <c r="CQ621" s="58"/>
      <c r="CR621" s="58"/>
      <c r="CS621" s="58"/>
      <c r="CT621" s="58"/>
      <c r="CU621" s="58"/>
      <c r="CV621" s="58"/>
      <c r="CW621" s="58"/>
      <c r="CX621" s="58"/>
      <c r="CY621" s="58"/>
      <c r="CZ621" s="58"/>
      <c r="DA621" s="58"/>
      <c r="DB621" s="58"/>
      <c r="DC621" s="58"/>
      <c r="DD621" s="58"/>
      <c r="DE621" s="58"/>
      <c r="DF621" s="58"/>
      <c r="DG621" s="58"/>
      <c r="DH621" s="58"/>
      <c r="DI621" s="58"/>
      <c r="DJ621" s="58"/>
      <c r="DK621" s="58"/>
      <c r="DL621" s="58"/>
      <c r="DM621" s="58"/>
      <c r="DN621" s="58"/>
      <c r="DO621" s="58"/>
      <c r="DP621" s="58"/>
      <c r="DQ621" s="58"/>
      <c r="DR621" s="58"/>
      <c r="DS621" s="58"/>
      <c r="DT621" s="58"/>
      <c r="DU621" s="58"/>
      <c r="DV621" s="58"/>
      <c r="DW621" s="58"/>
      <c r="DX621" s="58"/>
      <c r="DY621" s="58"/>
      <c r="DZ621" s="58"/>
      <c r="EA621" s="58"/>
      <c r="EB621" s="58"/>
      <c r="EC621" s="58"/>
      <c r="ED621" s="58"/>
      <c r="EE621" s="58"/>
      <c r="EF621" s="58"/>
      <c r="EG621" s="58"/>
      <c r="EH621" s="58"/>
      <c r="EI621" s="58"/>
      <c r="EJ621" s="58"/>
      <c r="EK621" s="58"/>
      <c r="EL621" s="58"/>
      <c r="EM621" s="58"/>
      <c r="EN621" s="58"/>
      <c r="EO621" s="58"/>
      <c r="EP621" s="58"/>
      <c r="EQ621" s="58"/>
      <c r="ER621" s="58"/>
      <c r="ES621" s="58"/>
      <c r="ET621" s="58"/>
      <c r="EU621" s="58"/>
      <c r="EV621" s="58"/>
      <c r="EW621" s="58"/>
      <c r="EX621" s="58"/>
      <c r="EY621" s="58"/>
      <c r="EZ621" s="58"/>
      <c r="FA621" s="58"/>
      <c r="FB621" s="58"/>
      <c r="FC621" s="58"/>
      <c r="FD621" s="58"/>
      <c r="FE621" s="58"/>
      <c r="FF621" s="58"/>
      <c r="FG621" s="58"/>
      <c r="FH621" s="58"/>
      <c r="FI621" s="58"/>
      <c r="FJ621" s="58"/>
      <c r="FK621" s="58"/>
      <c r="FL621" s="58"/>
      <c r="FM621" s="58"/>
      <c r="FN621" s="58"/>
      <c r="FO621" s="58"/>
      <c r="FP621" s="58"/>
      <c r="FQ621" s="58"/>
      <c r="FR621" s="58"/>
      <c r="FS621" s="58"/>
      <c r="FT621" s="58"/>
      <c r="FU621" s="58"/>
      <c r="FV621" s="58"/>
      <c r="FW621" s="58"/>
      <c r="FX621" s="58"/>
      <c r="FY621" s="58"/>
      <c r="FZ621" s="58"/>
      <c r="GA621" s="58"/>
      <c r="GB621" s="58"/>
      <c r="GC621" s="58"/>
      <c r="GD621" s="58"/>
      <c r="GE621" s="58"/>
      <c r="GF621" s="58"/>
      <c r="GG621" s="58"/>
      <c r="GH621" s="58"/>
      <c r="GI621" s="58"/>
      <c r="GJ621" s="58"/>
      <c r="GK621" s="58"/>
      <c r="GL621" s="58"/>
      <c r="GM621" s="58"/>
      <c r="GN621" s="58"/>
      <c r="GO621" s="58"/>
      <c r="GP621" s="58"/>
      <c r="GQ621" s="58"/>
      <c r="GR621" s="58"/>
      <c r="GS621" s="58"/>
      <c r="GT621" s="58"/>
      <c r="GU621" s="58"/>
      <c r="GV621" s="58"/>
      <c r="GW621" s="58"/>
      <c r="GX621" s="58"/>
      <c r="GY621" s="58"/>
      <c r="GZ621" s="58"/>
      <c r="HA621" s="58"/>
      <c r="HB621" s="58"/>
      <c r="HC621" s="58"/>
      <c r="HD621" s="58"/>
      <c r="HE621" s="58"/>
      <c r="HF621" s="58"/>
      <c r="HG621" s="58"/>
      <c r="HH621" s="58"/>
      <c r="HI621" s="58"/>
      <c r="HJ621" s="58"/>
      <c r="HK621" s="58"/>
      <c r="HL621" s="58"/>
      <c r="HM621" s="58"/>
      <c r="HN621" s="58"/>
      <c r="HO621" s="58"/>
      <c r="HP621" s="58"/>
      <c r="HQ621" s="58"/>
      <c r="HR621" s="58"/>
      <c r="HS621" s="58"/>
      <c r="HT621" s="58"/>
      <c r="HU621" s="58"/>
      <c r="HV621" s="58"/>
      <c r="HW621" s="58"/>
      <c r="HX621" s="58"/>
      <c r="HY621" s="58"/>
      <c r="HZ621" s="58"/>
      <c r="IA621" s="58"/>
      <c r="IB621" s="58"/>
      <c r="IC621" s="58"/>
      <c r="ID621" s="58"/>
      <c r="IE621" s="58"/>
      <c r="IF621" s="58"/>
      <c r="IG621" s="58"/>
      <c r="IH621" s="58"/>
      <c r="II621" s="58"/>
      <c r="IJ621" s="58"/>
      <c r="IK621" s="58"/>
      <c r="IL621" s="58"/>
      <c r="IM621" s="58"/>
      <c r="IN621" s="58"/>
      <c r="IO621" s="58"/>
      <c r="IP621" s="58"/>
      <c r="IQ621" s="58"/>
      <c r="IR621" s="58"/>
      <c r="IS621" s="58"/>
      <c r="IT621" s="58"/>
      <c r="IU621" s="58"/>
    </row>
    <row r="622" spans="1:255" s="840" customFormat="1">
      <c r="A622" s="78" t="s">
        <v>516</v>
      </c>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949"/>
      <c r="AB622" s="949"/>
      <c r="AC622" s="949"/>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c r="CB622" s="58"/>
      <c r="CC622" s="58"/>
      <c r="CD622" s="58"/>
      <c r="CE622" s="58"/>
      <c r="CF622" s="58"/>
      <c r="CG622" s="58"/>
      <c r="CH622" s="58"/>
      <c r="CI622" s="58"/>
      <c r="CJ622" s="58"/>
      <c r="CK622" s="58"/>
      <c r="CL622" s="58"/>
      <c r="CM622" s="58"/>
      <c r="CN622" s="58"/>
      <c r="CO622" s="58"/>
      <c r="CP622" s="58"/>
      <c r="CQ622" s="58"/>
      <c r="CR622" s="58"/>
      <c r="CS622" s="58"/>
      <c r="CT622" s="58"/>
      <c r="CU622" s="58"/>
      <c r="CV622" s="58"/>
      <c r="CW622" s="58"/>
      <c r="CX622" s="58"/>
      <c r="CY622" s="58"/>
      <c r="CZ622" s="58"/>
      <c r="DA622" s="58"/>
      <c r="DB622" s="58"/>
      <c r="DC622" s="58"/>
      <c r="DD622" s="58"/>
      <c r="DE622" s="58"/>
      <c r="DF622" s="58"/>
      <c r="DG622" s="58"/>
      <c r="DH622" s="58"/>
      <c r="DI622" s="58"/>
      <c r="DJ622" s="58"/>
      <c r="DK622" s="58"/>
      <c r="DL622" s="58"/>
      <c r="DM622" s="58"/>
      <c r="DN622" s="58"/>
      <c r="DO622" s="58"/>
      <c r="DP622" s="58"/>
      <c r="DQ622" s="58"/>
      <c r="DR622" s="58"/>
      <c r="DS622" s="58"/>
      <c r="DT622" s="58"/>
      <c r="DU622" s="58"/>
      <c r="DV622" s="58"/>
      <c r="DW622" s="58"/>
      <c r="DX622" s="58"/>
      <c r="DY622" s="58"/>
      <c r="DZ622" s="58"/>
      <c r="EA622" s="58"/>
      <c r="EB622" s="58"/>
      <c r="EC622" s="58"/>
      <c r="ED622" s="58"/>
      <c r="EE622" s="58"/>
      <c r="EF622" s="58"/>
      <c r="EG622" s="58"/>
      <c r="EH622" s="58"/>
      <c r="EI622" s="58"/>
      <c r="EJ622" s="58"/>
      <c r="EK622" s="58"/>
      <c r="EL622" s="58"/>
      <c r="EM622" s="58"/>
      <c r="EN622" s="58"/>
      <c r="EO622" s="58"/>
      <c r="EP622" s="58"/>
      <c r="EQ622" s="58"/>
      <c r="ER622" s="58"/>
      <c r="ES622" s="58"/>
      <c r="ET622" s="58"/>
      <c r="EU622" s="58"/>
      <c r="EV622" s="58"/>
      <c r="EW622" s="58"/>
      <c r="EX622" s="58"/>
      <c r="EY622" s="58"/>
      <c r="EZ622" s="58"/>
      <c r="FA622" s="58"/>
      <c r="FB622" s="58"/>
      <c r="FC622" s="58"/>
      <c r="FD622" s="58"/>
      <c r="FE622" s="58"/>
      <c r="FF622" s="58"/>
      <c r="FG622" s="58"/>
      <c r="FH622" s="58"/>
      <c r="FI622" s="58"/>
      <c r="FJ622" s="58"/>
      <c r="FK622" s="58"/>
      <c r="FL622" s="58"/>
      <c r="FM622" s="58"/>
      <c r="FN622" s="58"/>
      <c r="FO622" s="58"/>
      <c r="FP622" s="58"/>
      <c r="FQ622" s="58"/>
      <c r="FR622" s="58"/>
      <c r="FS622" s="58"/>
      <c r="FT622" s="58"/>
      <c r="FU622" s="58"/>
      <c r="FV622" s="58"/>
      <c r="FW622" s="58"/>
      <c r="FX622" s="58"/>
      <c r="FY622" s="58"/>
      <c r="FZ622" s="58"/>
      <c r="GA622" s="58"/>
      <c r="GB622" s="58"/>
      <c r="GC622" s="58"/>
      <c r="GD622" s="58"/>
      <c r="GE622" s="58"/>
      <c r="GF622" s="58"/>
      <c r="GG622" s="58"/>
      <c r="GH622" s="58"/>
      <c r="GI622" s="58"/>
      <c r="GJ622" s="58"/>
      <c r="GK622" s="58"/>
      <c r="GL622" s="58"/>
      <c r="GM622" s="58"/>
      <c r="GN622" s="58"/>
      <c r="GO622" s="58"/>
      <c r="GP622" s="58"/>
      <c r="GQ622" s="58"/>
      <c r="GR622" s="58"/>
      <c r="GS622" s="58"/>
      <c r="GT622" s="58"/>
      <c r="GU622" s="58"/>
      <c r="GV622" s="58"/>
      <c r="GW622" s="58"/>
      <c r="GX622" s="58"/>
      <c r="GY622" s="58"/>
      <c r="GZ622" s="58"/>
      <c r="HA622" s="58"/>
      <c r="HB622" s="58"/>
      <c r="HC622" s="58"/>
      <c r="HD622" s="58"/>
      <c r="HE622" s="58"/>
      <c r="HF622" s="58"/>
      <c r="HG622" s="58"/>
      <c r="HH622" s="58"/>
      <c r="HI622" s="58"/>
      <c r="HJ622" s="58"/>
      <c r="HK622" s="58"/>
      <c r="HL622" s="58"/>
      <c r="HM622" s="58"/>
      <c r="HN622" s="58"/>
      <c r="HO622" s="58"/>
      <c r="HP622" s="58"/>
      <c r="HQ622" s="58"/>
      <c r="HR622" s="58"/>
      <c r="HS622" s="58"/>
      <c r="HT622" s="58"/>
      <c r="HU622" s="58"/>
      <c r="HV622" s="58"/>
      <c r="HW622" s="58"/>
      <c r="HX622" s="58"/>
      <c r="HY622" s="58"/>
      <c r="HZ622" s="58"/>
      <c r="IA622" s="58"/>
      <c r="IB622" s="58"/>
      <c r="IC622" s="58"/>
      <c r="ID622" s="58"/>
      <c r="IE622" s="58"/>
      <c r="IF622" s="58"/>
      <c r="IG622" s="58"/>
      <c r="IH622" s="58"/>
      <c r="II622" s="58"/>
      <c r="IJ622" s="58"/>
      <c r="IK622" s="58"/>
      <c r="IL622" s="58"/>
      <c r="IM622" s="58"/>
      <c r="IN622" s="58"/>
      <c r="IO622" s="58"/>
      <c r="IP622" s="58"/>
      <c r="IQ622" s="58"/>
      <c r="IR622" s="58"/>
      <c r="IS622" s="58"/>
      <c r="IT622" s="58"/>
      <c r="IU622" s="58"/>
    </row>
    <row r="623" spans="1:255" s="840" customFormat="1">
      <c r="A623" s="78" t="s">
        <v>517</v>
      </c>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949"/>
      <c r="AB623" s="949"/>
      <c r="AC623" s="949"/>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Q623" s="58"/>
      <c r="BR623" s="58"/>
      <c r="BS623" s="58"/>
      <c r="BT623" s="58"/>
      <c r="BU623" s="58"/>
      <c r="BV623" s="58"/>
      <c r="BW623" s="58"/>
      <c r="BX623" s="58"/>
      <c r="BY623" s="58"/>
      <c r="BZ623" s="58"/>
      <c r="CA623" s="58"/>
      <c r="CB623" s="58"/>
      <c r="CC623" s="58"/>
      <c r="CD623" s="58"/>
      <c r="CE623" s="58"/>
      <c r="CF623" s="58"/>
      <c r="CG623" s="58"/>
      <c r="CH623" s="58"/>
      <c r="CI623" s="58"/>
      <c r="CJ623" s="58"/>
      <c r="CK623" s="58"/>
      <c r="CL623" s="58"/>
      <c r="CM623" s="58"/>
      <c r="CN623" s="58"/>
      <c r="CO623" s="58"/>
      <c r="CP623" s="58"/>
      <c r="CQ623" s="58"/>
      <c r="CR623" s="58"/>
      <c r="CS623" s="58"/>
      <c r="CT623" s="58"/>
      <c r="CU623" s="58"/>
      <c r="CV623" s="58"/>
      <c r="CW623" s="58"/>
      <c r="CX623" s="58"/>
      <c r="CY623" s="58"/>
      <c r="CZ623" s="58"/>
      <c r="DA623" s="58"/>
      <c r="DB623" s="58"/>
      <c r="DC623" s="58"/>
      <c r="DD623" s="58"/>
      <c r="DE623" s="58"/>
      <c r="DF623" s="58"/>
      <c r="DG623" s="58"/>
      <c r="DH623" s="58"/>
      <c r="DI623" s="58"/>
      <c r="DJ623" s="58"/>
      <c r="DK623" s="58"/>
      <c r="DL623" s="58"/>
      <c r="DM623" s="58"/>
      <c r="DN623" s="58"/>
      <c r="DO623" s="58"/>
      <c r="DP623" s="58"/>
      <c r="DQ623" s="58"/>
      <c r="DR623" s="58"/>
      <c r="DS623" s="58"/>
      <c r="DT623" s="58"/>
      <c r="DU623" s="58"/>
      <c r="DV623" s="58"/>
      <c r="DW623" s="58"/>
      <c r="DX623" s="58"/>
      <c r="DY623" s="58"/>
      <c r="DZ623" s="58"/>
      <c r="EA623" s="58"/>
      <c r="EB623" s="58"/>
      <c r="EC623" s="58"/>
      <c r="ED623" s="58"/>
      <c r="EE623" s="58"/>
      <c r="EF623" s="58"/>
      <c r="EG623" s="58"/>
      <c r="EH623" s="58"/>
      <c r="EI623" s="58"/>
      <c r="EJ623" s="58"/>
      <c r="EK623" s="58"/>
      <c r="EL623" s="58"/>
      <c r="EM623" s="58"/>
      <c r="EN623" s="58"/>
      <c r="EO623" s="58"/>
      <c r="EP623" s="58"/>
      <c r="EQ623" s="58"/>
      <c r="ER623" s="58"/>
      <c r="ES623" s="58"/>
      <c r="ET623" s="58"/>
      <c r="EU623" s="58"/>
      <c r="EV623" s="58"/>
      <c r="EW623" s="58"/>
      <c r="EX623" s="58"/>
      <c r="EY623" s="58"/>
      <c r="EZ623" s="58"/>
      <c r="FA623" s="58"/>
      <c r="FB623" s="58"/>
      <c r="FC623" s="58"/>
      <c r="FD623" s="58"/>
      <c r="FE623" s="58"/>
      <c r="FF623" s="58"/>
      <c r="FG623" s="58"/>
      <c r="FH623" s="58"/>
      <c r="FI623" s="58"/>
      <c r="FJ623" s="58"/>
      <c r="FK623" s="58"/>
      <c r="FL623" s="58"/>
      <c r="FM623" s="58"/>
      <c r="FN623" s="58"/>
      <c r="FO623" s="58"/>
      <c r="FP623" s="58"/>
      <c r="FQ623" s="58"/>
      <c r="FR623" s="58"/>
      <c r="FS623" s="58"/>
      <c r="FT623" s="58"/>
      <c r="FU623" s="58"/>
      <c r="FV623" s="58"/>
      <c r="FW623" s="58"/>
      <c r="FX623" s="58"/>
      <c r="FY623" s="58"/>
      <c r="FZ623" s="58"/>
      <c r="GA623" s="58"/>
      <c r="GB623" s="58"/>
      <c r="GC623" s="58"/>
      <c r="GD623" s="58"/>
      <c r="GE623" s="58"/>
      <c r="GF623" s="58"/>
      <c r="GG623" s="58"/>
      <c r="GH623" s="58"/>
      <c r="GI623" s="58"/>
      <c r="GJ623" s="58"/>
      <c r="GK623" s="58"/>
      <c r="GL623" s="58"/>
      <c r="GM623" s="58"/>
      <c r="GN623" s="58"/>
      <c r="GO623" s="58"/>
      <c r="GP623" s="58"/>
      <c r="GQ623" s="58"/>
      <c r="GR623" s="58"/>
      <c r="GS623" s="58"/>
      <c r="GT623" s="58"/>
      <c r="GU623" s="58"/>
      <c r="GV623" s="58"/>
      <c r="GW623" s="58"/>
      <c r="GX623" s="58"/>
      <c r="GY623" s="58"/>
      <c r="GZ623" s="58"/>
      <c r="HA623" s="58"/>
      <c r="HB623" s="58"/>
      <c r="HC623" s="58"/>
      <c r="HD623" s="58"/>
      <c r="HE623" s="58"/>
      <c r="HF623" s="58"/>
      <c r="HG623" s="58"/>
      <c r="HH623" s="58"/>
      <c r="HI623" s="58"/>
      <c r="HJ623" s="58"/>
      <c r="HK623" s="58"/>
      <c r="HL623" s="58"/>
      <c r="HM623" s="58"/>
      <c r="HN623" s="58"/>
      <c r="HO623" s="58"/>
      <c r="HP623" s="58"/>
      <c r="HQ623" s="58"/>
      <c r="HR623" s="58"/>
      <c r="HS623" s="58"/>
      <c r="HT623" s="58"/>
      <c r="HU623" s="58"/>
      <c r="HV623" s="58"/>
      <c r="HW623" s="58"/>
      <c r="HX623" s="58"/>
      <c r="HY623" s="58"/>
      <c r="HZ623" s="58"/>
      <c r="IA623" s="58"/>
      <c r="IB623" s="58"/>
      <c r="IC623" s="58"/>
      <c r="ID623" s="58"/>
      <c r="IE623" s="58"/>
      <c r="IF623" s="58"/>
      <c r="IG623" s="58"/>
      <c r="IH623" s="58"/>
      <c r="II623" s="58"/>
      <c r="IJ623" s="58"/>
      <c r="IK623" s="58"/>
      <c r="IL623" s="58"/>
      <c r="IM623" s="58"/>
      <c r="IN623" s="58"/>
      <c r="IO623" s="58"/>
      <c r="IP623" s="58"/>
      <c r="IQ623" s="58"/>
      <c r="IR623" s="58"/>
      <c r="IS623" s="58"/>
      <c r="IT623" s="58"/>
      <c r="IU623" s="58"/>
    </row>
    <row r="624" spans="1:255" s="840" customFormat="1">
      <c r="A624" s="78" t="s">
        <v>518</v>
      </c>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949"/>
      <c r="AB624" s="949"/>
      <c r="AC624" s="949"/>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Q624" s="58"/>
      <c r="BR624" s="58"/>
      <c r="BS624" s="58"/>
      <c r="BT624" s="58"/>
      <c r="BU624" s="58"/>
      <c r="BV624" s="58"/>
      <c r="BW624" s="58"/>
      <c r="BX624" s="58"/>
      <c r="BY624" s="58"/>
      <c r="BZ624" s="58"/>
      <c r="CA624" s="58"/>
      <c r="CB624" s="58"/>
      <c r="CC624" s="58"/>
      <c r="CD624" s="58"/>
      <c r="CE624" s="58"/>
      <c r="CF624" s="58"/>
      <c r="CG624" s="58"/>
      <c r="CH624" s="58"/>
      <c r="CI624" s="58"/>
      <c r="CJ624" s="58"/>
      <c r="CK624" s="58"/>
      <c r="CL624" s="58"/>
      <c r="CM624" s="58"/>
      <c r="CN624" s="58"/>
      <c r="CO624" s="58"/>
      <c r="CP624" s="58"/>
      <c r="CQ624" s="58"/>
      <c r="CR624" s="58"/>
      <c r="CS624" s="58"/>
      <c r="CT624" s="58"/>
      <c r="CU624" s="58"/>
      <c r="CV624" s="58"/>
      <c r="CW624" s="58"/>
      <c r="CX624" s="58"/>
      <c r="CY624" s="58"/>
      <c r="CZ624" s="58"/>
      <c r="DA624" s="58"/>
      <c r="DB624" s="58"/>
      <c r="DC624" s="58"/>
      <c r="DD624" s="58"/>
      <c r="DE624" s="58"/>
      <c r="DF624" s="58"/>
      <c r="DG624" s="58"/>
      <c r="DH624" s="58"/>
      <c r="DI624" s="58"/>
      <c r="DJ624" s="58"/>
      <c r="DK624" s="58"/>
      <c r="DL624" s="58"/>
      <c r="DM624" s="58"/>
      <c r="DN624" s="58"/>
      <c r="DO624" s="58"/>
      <c r="DP624" s="58"/>
      <c r="DQ624" s="58"/>
      <c r="DR624" s="58"/>
      <c r="DS624" s="58"/>
      <c r="DT624" s="58"/>
      <c r="DU624" s="58"/>
      <c r="DV624" s="58"/>
      <c r="DW624" s="58"/>
      <c r="DX624" s="58"/>
      <c r="DY624" s="58"/>
      <c r="DZ624" s="58"/>
      <c r="EA624" s="58"/>
      <c r="EB624" s="58"/>
      <c r="EC624" s="58"/>
      <c r="ED624" s="58"/>
      <c r="EE624" s="58"/>
      <c r="EF624" s="58"/>
      <c r="EG624" s="58"/>
      <c r="EH624" s="58"/>
      <c r="EI624" s="58"/>
      <c r="EJ624" s="58"/>
      <c r="EK624" s="58"/>
      <c r="EL624" s="58"/>
      <c r="EM624" s="58"/>
      <c r="EN624" s="58"/>
      <c r="EO624" s="58"/>
      <c r="EP624" s="58"/>
      <c r="EQ624" s="58"/>
      <c r="ER624" s="58"/>
      <c r="ES624" s="58"/>
      <c r="ET624" s="58"/>
      <c r="EU624" s="58"/>
      <c r="EV624" s="58"/>
      <c r="EW624" s="58"/>
      <c r="EX624" s="58"/>
      <c r="EY624" s="58"/>
      <c r="EZ624" s="58"/>
      <c r="FA624" s="58"/>
      <c r="FB624" s="58"/>
      <c r="FC624" s="58"/>
      <c r="FD624" s="58"/>
      <c r="FE624" s="58"/>
      <c r="FF624" s="58"/>
      <c r="FG624" s="58"/>
      <c r="FH624" s="58"/>
      <c r="FI624" s="58"/>
      <c r="FJ624" s="58"/>
      <c r="FK624" s="58"/>
      <c r="FL624" s="58"/>
      <c r="FM624" s="58"/>
      <c r="FN624" s="58"/>
      <c r="FO624" s="58"/>
      <c r="FP624" s="58"/>
      <c r="FQ624" s="58"/>
      <c r="FR624" s="58"/>
      <c r="FS624" s="58"/>
      <c r="FT624" s="58"/>
      <c r="FU624" s="58"/>
      <c r="FV624" s="58"/>
      <c r="FW624" s="58"/>
      <c r="FX624" s="58"/>
      <c r="FY624" s="58"/>
      <c r="FZ624" s="58"/>
      <c r="GA624" s="58"/>
      <c r="GB624" s="58"/>
      <c r="GC624" s="58"/>
      <c r="GD624" s="58"/>
      <c r="GE624" s="58"/>
      <c r="GF624" s="58"/>
      <c r="GG624" s="58"/>
      <c r="GH624" s="58"/>
      <c r="GI624" s="58"/>
      <c r="GJ624" s="58"/>
      <c r="GK624" s="58"/>
      <c r="GL624" s="58"/>
      <c r="GM624" s="58"/>
      <c r="GN624" s="58"/>
      <c r="GO624" s="58"/>
      <c r="GP624" s="58"/>
      <c r="GQ624" s="58"/>
      <c r="GR624" s="58"/>
      <c r="GS624" s="58"/>
      <c r="GT624" s="58"/>
      <c r="GU624" s="58"/>
      <c r="GV624" s="58"/>
      <c r="GW624" s="58"/>
      <c r="GX624" s="58"/>
      <c r="GY624" s="58"/>
      <c r="GZ624" s="58"/>
      <c r="HA624" s="58"/>
      <c r="HB624" s="58"/>
      <c r="HC624" s="58"/>
      <c r="HD624" s="58"/>
      <c r="HE624" s="58"/>
      <c r="HF624" s="58"/>
      <c r="HG624" s="58"/>
      <c r="HH624" s="58"/>
      <c r="HI624" s="58"/>
      <c r="HJ624" s="58"/>
      <c r="HK624" s="58"/>
      <c r="HL624" s="58"/>
      <c r="HM624" s="58"/>
      <c r="HN624" s="58"/>
      <c r="HO624" s="58"/>
      <c r="HP624" s="58"/>
      <c r="HQ624" s="58"/>
      <c r="HR624" s="58"/>
      <c r="HS624" s="58"/>
      <c r="HT624" s="58"/>
      <c r="HU624" s="58"/>
      <c r="HV624" s="58"/>
      <c r="HW624" s="58"/>
      <c r="HX624" s="58"/>
      <c r="HY624" s="58"/>
      <c r="HZ624" s="58"/>
      <c r="IA624" s="58"/>
      <c r="IB624" s="58"/>
      <c r="IC624" s="58"/>
      <c r="ID624" s="58"/>
      <c r="IE624" s="58"/>
      <c r="IF624" s="58"/>
      <c r="IG624" s="58"/>
      <c r="IH624" s="58"/>
      <c r="II624" s="58"/>
      <c r="IJ624" s="58"/>
      <c r="IK624" s="58"/>
      <c r="IL624" s="58"/>
      <c r="IM624" s="58"/>
      <c r="IN624" s="58"/>
      <c r="IO624" s="58"/>
      <c r="IP624" s="58"/>
      <c r="IQ624" s="58"/>
      <c r="IR624" s="58"/>
      <c r="IS624" s="58"/>
      <c r="IT624" s="58"/>
      <c r="IU624" s="58"/>
    </row>
    <row r="625" spans="1:255" s="840" customFormat="1">
      <c r="A625" s="78" t="s">
        <v>519</v>
      </c>
      <c r="B625" s="58">
        <v>3.3000000000000002E-2</v>
      </c>
      <c r="C625" s="58">
        <v>3.5999999999999997E-2</v>
      </c>
      <c r="D625" s="58">
        <v>3.4000000000000002E-2</v>
      </c>
      <c r="E625" s="58">
        <v>3.7999999999999999E-2</v>
      </c>
      <c r="F625" s="58">
        <v>3.6999999999999998E-2</v>
      </c>
      <c r="G625" s="58">
        <v>6.5000000000000002E-2</v>
      </c>
      <c r="H625" s="58">
        <v>7.3999999999999996E-2</v>
      </c>
      <c r="I625" s="58">
        <v>7.4999999999999997E-2</v>
      </c>
      <c r="J625" s="58">
        <v>8.2000000000000003E-2</v>
      </c>
      <c r="K625" s="58">
        <v>8.3000000000000004E-2</v>
      </c>
      <c r="L625" s="58">
        <v>8.6999999999999994E-2</v>
      </c>
      <c r="M625" s="58">
        <v>9.5000000000000001E-2</v>
      </c>
      <c r="N625" s="58">
        <v>0.10100000000000001</v>
      </c>
      <c r="O625" s="58">
        <v>9.8000000000000004E-2</v>
      </c>
      <c r="P625" s="58">
        <v>2.1999999999999999E-2</v>
      </c>
      <c r="Q625" s="58">
        <v>2.5000000000000001E-2</v>
      </c>
      <c r="R625" s="58">
        <v>1.9E-2</v>
      </c>
      <c r="S625" s="58">
        <v>2.3E-2</v>
      </c>
      <c r="T625" s="58">
        <v>2.5000000000000001E-2</v>
      </c>
      <c r="U625" s="58">
        <v>2.3E-2</v>
      </c>
      <c r="V625" s="58">
        <v>2.5000000000000001E-2</v>
      </c>
      <c r="W625" s="58">
        <v>0.02</v>
      </c>
      <c r="X625" s="58">
        <v>1.9E-2</v>
      </c>
      <c r="Y625" s="58">
        <v>1.7999999999999999E-2</v>
      </c>
      <c r="Z625" s="58">
        <v>0.02</v>
      </c>
      <c r="AA625" s="949">
        <v>2.1999999999999999E-2</v>
      </c>
      <c r="AB625" s="949">
        <v>2.1999999999999999E-2</v>
      </c>
      <c r="AC625" s="949">
        <v>1.9E-2</v>
      </c>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58"/>
      <c r="CS625" s="58"/>
      <c r="CT625" s="58"/>
      <c r="CU625" s="58"/>
      <c r="CV625" s="58"/>
      <c r="CW625" s="58"/>
      <c r="CX625" s="58"/>
      <c r="CY625" s="58"/>
      <c r="CZ625" s="58"/>
      <c r="DA625" s="58"/>
      <c r="DB625" s="58"/>
      <c r="DC625" s="58"/>
      <c r="DD625" s="58"/>
      <c r="DE625" s="58"/>
      <c r="DF625" s="58"/>
      <c r="DG625" s="58"/>
      <c r="DH625" s="58"/>
      <c r="DI625" s="58"/>
      <c r="DJ625" s="58"/>
      <c r="DK625" s="58"/>
      <c r="DL625" s="58"/>
      <c r="DM625" s="58"/>
      <c r="DN625" s="58"/>
      <c r="DO625" s="58"/>
      <c r="DP625" s="58"/>
      <c r="DQ625" s="58"/>
      <c r="DR625" s="58"/>
      <c r="DS625" s="58"/>
      <c r="DT625" s="58"/>
      <c r="DU625" s="58"/>
      <c r="DV625" s="58"/>
      <c r="DW625" s="58"/>
      <c r="DX625" s="58"/>
      <c r="DY625" s="58"/>
      <c r="DZ625" s="58"/>
      <c r="EA625" s="58"/>
      <c r="EB625" s="58"/>
      <c r="EC625" s="58"/>
      <c r="ED625" s="58"/>
      <c r="EE625" s="58"/>
      <c r="EF625" s="58"/>
      <c r="EG625" s="58"/>
      <c r="EH625" s="58"/>
      <c r="EI625" s="58"/>
      <c r="EJ625" s="58"/>
      <c r="EK625" s="58"/>
      <c r="EL625" s="58"/>
      <c r="EM625" s="58"/>
      <c r="EN625" s="58"/>
      <c r="EO625" s="58"/>
      <c r="EP625" s="58"/>
      <c r="EQ625" s="58"/>
      <c r="ER625" s="58"/>
      <c r="ES625" s="58"/>
      <c r="ET625" s="58"/>
      <c r="EU625" s="58"/>
      <c r="EV625" s="58"/>
      <c r="EW625" s="58"/>
      <c r="EX625" s="58"/>
      <c r="EY625" s="58"/>
      <c r="EZ625" s="58"/>
      <c r="FA625" s="58"/>
      <c r="FB625" s="58"/>
      <c r="FC625" s="58"/>
      <c r="FD625" s="58"/>
      <c r="FE625" s="58"/>
      <c r="FF625" s="58"/>
      <c r="FG625" s="58"/>
      <c r="FH625" s="58"/>
      <c r="FI625" s="58"/>
      <c r="FJ625" s="58"/>
      <c r="FK625" s="58"/>
      <c r="FL625" s="58"/>
      <c r="FM625" s="58"/>
      <c r="FN625" s="58"/>
      <c r="FO625" s="58"/>
      <c r="FP625" s="58"/>
      <c r="FQ625" s="58"/>
      <c r="FR625" s="58"/>
      <c r="FS625" s="58"/>
      <c r="FT625" s="58"/>
      <c r="FU625" s="58"/>
      <c r="FV625" s="58"/>
      <c r="FW625" s="58"/>
      <c r="FX625" s="58"/>
      <c r="FY625" s="58"/>
      <c r="FZ625" s="58"/>
      <c r="GA625" s="58"/>
      <c r="GB625" s="58"/>
      <c r="GC625" s="58"/>
      <c r="GD625" s="58"/>
      <c r="GE625" s="58"/>
      <c r="GF625" s="58"/>
      <c r="GG625" s="58"/>
      <c r="GH625" s="58"/>
      <c r="GI625" s="58"/>
      <c r="GJ625" s="58"/>
      <c r="GK625" s="58"/>
      <c r="GL625" s="58"/>
      <c r="GM625" s="58"/>
      <c r="GN625" s="58"/>
      <c r="GO625" s="58"/>
      <c r="GP625" s="58"/>
      <c r="GQ625" s="58"/>
      <c r="GR625" s="58"/>
      <c r="GS625" s="58"/>
      <c r="GT625" s="58"/>
      <c r="GU625" s="58"/>
      <c r="GV625" s="58"/>
      <c r="GW625" s="58"/>
      <c r="GX625" s="58"/>
      <c r="GY625" s="58"/>
      <c r="GZ625" s="58"/>
      <c r="HA625" s="58"/>
      <c r="HB625" s="58"/>
      <c r="HC625" s="58"/>
      <c r="HD625" s="58"/>
      <c r="HE625" s="58"/>
      <c r="HF625" s="58"/>
      <c r="HG625" s="58"/>
      <c r="HH625" s="58"/>
      <c r="HI625" s="58"/>
      <c r="HJ625" s="58"/>
      <c r="HK625" s="58"/>
      <c r="HL625" s="58"/>
      <c r="HM625" s="58"/>
      <c r="HN625" s="58"/>
      <c r="HO625" s="58"/>
      <c r="HP625" s="58"/>
      <c r="HQ625" s="58"/>
      <c r="HR625" s="58"/>
      <c r="HS625" s="58"/>
      <c r="HT625" s="58"/>
      <c r="HU625" s="58"/>
      <c r="HV625" s="58"/>
      <c r="HW625" s="58"/>
      <c r="HX625" s="58"/>
      <c r="HY625" s="58"/>
      <c r="HZ625" s="58"/>
      <c r="IA625" s="58"/>
      <c r="IB625" s="58"/>
      <c r="IC625" s="58"/>
      <c r="ID625" s="58"/>
      <c r="IE625" s="58"/>
      <c r="IF625" s="58"/>
      <c r="IG625" s="58"/>
      <c r="IH625" s="58"/>
      <c r="II625" s="58"/>
      <c r="IJ625" s="58"/>
      <c r="IK625" s="58"/>
      <c r="IL625" s="58"/>
      <c r="IM625" s="58"/>
      <c r="IN625" s="58"/>
      <c r="IO625" s="58"/>
      <c r="IP625" s="58"/>
      <c r="IQ625" s="58"/>
      <c r="IR625" s="58"/>
      <c r="IS625" s="58"/>
      <c r="IT625" s="58"/>
      <c r="IU625" s="58"/>
    </row>
    <row r="626" spans="1:255" s="840" customFormat="1">
      <c r="A626" s="78" t="s">
        <v>520</v>
      </c>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949"/>
      <c r="AB626" s="949"/>
      <c r="AC626" s="949"/>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Q626" s="58"/>
      <c r="BR626" s="58"/>
      <c r="BS626" s="58"/>
      <c r="BT626" s="58"/>
      <c r="BU626" s="58"/>
      <c r="BV626" s="58"/>
      <c r="BW626" s="58"/>
      <c r="BX626" s="58"/>
      <c r="BY626" s="58"/>
      <c r="BZ626" s="58"/>
      <c r="CA626" s="58"/>
      <c r="CB626" s="58"/>
      <c r="CC626" s="58"/>
      <c r="CD626" s="58"/>
      <c r="CE626" s="58"/>
      <c r="CF626" s="58"/>
      <c r="CG626" s="58"/>
      <c r="CH626" s="58"/>
      <c r="CI626" s="58"/>
      <c r="CJ626" s="58"/>
      <c r="CK626" s="58"/>
      <c r="CL626" s="58"/>
      <c r="CM626" s="58"/>
      <c r="CN626" s="58"/>
      <c r="CO626" s="58"/>
      <c r="CP626" s="58"/>
      <c r="CQ626" s="58"/>
      <c r="CR626" s="58"/>
      <c r="CS626" s="58"/>
      <c r="CT626" s="58"/>
      <c r="CU626" s="58"/>
      <c r="CV626" s="58"/>
      <c r="CW626" s="58"/>
      <c r="CX626" s="58"/>
      <c r="CY626" s="58"/>
      <c r="CZ626" s="58"/>
      <c r="DA626" s="58"/>
      <c r="DB626" s="58"/>
      <c r="DC626" s="58"/>
      <c r="DD626" s="58"/>
      <c r="DE626" s="58"/>
      <c r="DF626" s="58"/>
      <c r="DG626" s="58"/>
      <c r="DH626" s="58"/>
      <c r="DI626" s="58"/>
      <c r="DJ626" s="58"/>
      <c r="DK626" s="58"/>
      <c r="DL626" s="58"/>
      <c r="DM626" s="58"/>
      <c r="DN626" s="58"/>
      <c r="DO626" s="58"/>
      <c r="DP626" s="58"/>
      <c r="DQ626" s="58"/>
      <c r="DR626" s="58"/>
      <c r="DS626" s="58"/>
      <c r="DT626" s="58"/>
      <c r="DU626" s="58"/>
      <c r="DV626" s="58"/>
      <c r="DW626" s="58"/>
      <c r="DX626" s="58"/>
      <c r="DY626" s="58"/>
      <c r="DZ626" s="58"/>
      <c r="EA626" s="58"/>
      <c r="EB626" s="58"/>
      <c r="EC626" s="58"/>
      <c r="ED626" s="58"/>
      <c r="EE626" s="58"/>
      <c r="EF626" s="58"/>
      <c r="EG626" s="58"/>
      <c r="EH626" s="58"/>
      <c r="EI626" s="58"/>
      <c r="EJ626" s="58"/>
      <c r="EK626" s="58"/>
      <c r="EL626" s="58"/>
      <c r="EM626" s="58"/>
      <c r="EN626" s="58"/>
      <c r="EO626" s="58"/>
      <c r="EP626" s="58"/>
      <c r="EQ626" s="58"/>
      <c r="ER626" s="58"/>
      <c r="ES626" s="58"/>
      <c r="ET626" s="58"/>
      <c r="EU626" s="58"/>
      <c r="EV626" s="58"/>
      <c r="EW626" s="58"/>
      <c r="EX626" s="58"/>
      <c r="EY626" s="58"/>
      <c r="EZ626" s="58"/>
      <c r="FA626" s="58"/>
      <c r="FB626" s="58"/>
      <c r="FC626" s="58"/>
      <c r="FD626" s="58"/>
      <c r="FE626" s="58"/>
      <c r="FF626" s="58"/>
      <c r="FG626" s="58"/>
      <c r="FH626" s="58"/>
      <c r="FI626" s="58"/>
      <c r="FJ626" s="58"/>
      <c r="FK626" s="58"/>
      <c r="FL626" s="58"/>
      <c r="FM626" s="58"/>
      <c r="FN626" s="58"/>
      <c r="FO626" s="58"/>
      <c r="FP626" s="58"/>
      <c r="FQ626" s="58"/>
      <c r="FR626" s="58"/>
      <c r="FS626" s="58"/>
      <c r="FT626" s="58"/>
      <c r="FU626" s="58"/>
      <c r="FV626" s="58"/>
      <c r="FW626" s="58"/>
      <c r="FX626" s="58"/>
      <c r="FY626" s="58"/>
      <c r="FZ626" s="58"/>
      <c r="GA626" s="58"/>
      <c r="GB626" s="58"/>
      <c r="GC626" s="58"/>
      <c r="GD626" s="58"/>
      <c r="GE626" s="58"/>
      <c r="GF626" s="58"/>
      <c r="GG626" s="58"/>
      <c r="GH626" s="58"/>
      <c r="GI626" s="58"/>
      <c r="GJ626" s="58"/>
      <c r="GK626" s="58"/>
      <c r="GL626" s="58"/>
      <c r="GM626" s="58"/>
      <c r="GN626" s="58"/>
      <c r="GO626" s="58"/>
      <c r="GP626" s="58"/>
      <c r="GQ626" s="58"/>
      <c r="GR626" s="58"/>
      <c r="GS626" s="58"/>
      <c r="GT626" s="58"/>
      <c r="GU626" s="58"/>
      <c r="GV626" s="58"/>
      <c r="GW626" s="58"/>
      <c r="GX626" s="58"/>
      <c r="GY626" s="58"/>
      <c r="GZ626" s="58"/>
      <c r="HA626" s="58"/>
      <c r="HB626" s="58"/>
      <c r="HC626" s="58"/>
      <c r="HD626" s="58"/>
      <c r="HE626" s="58"/>
      <c r="HF626" s="58"/>
      <c r="HG626" s="58"/>
      <c r="HH626" s="58"/>
      <c r="HI626" s="58"/>
      <c r="HJ626" s="58"/>
      <c r="HK626" s="58"/>
      <c r="HL626" s="58"/>
      <c r="HM626" s="58"/>
      <c r="HN626" s="58"/>
      <c r="HO626" s="58"/>
      <c r="HP626" s="58"/>
      <c r="HQ626" s="58"/>
      <c r="HR626" s="58"/>
      <c r="HS626" s="58"/>
      <c r="HT626" s="58"/>
      <c r="HU626" s="58"/>
      <c r="HV626" s="58"/>
      <c r="HW626" s="58"/>
      <c r="HX626" s="58"/>
      <c r="HY626" s="58"/>
      <c r="HZ626" s="58"/>
      <c r="IA626" s="58"/>
      <c r="IB626" s="58"/>
      <c r="IC626" s="58"/>
      <c r="ID626" s="58"/>
      <c r="IE626" s="58"/>
      <c r="IF626" s="58"/>
      <c r="IG626" s="58"/>
      <c r="IH626" s="58"/>
      <c r="II626" s="58"/>
      <c r="IJ626" s="58"/>
      <c r="IK626" s="58"/>
      <c r="IL626" s="58"/>
      <c r="IM626" s="58"/>
      <c r="IN626" s="58"/>
      <c r="IO626" s="58"/>
      <c r="IP626" s="58"/>
      <c r="IQ626" s="58"/>
      <c r="IR626" s="58"/>
      <c r="IS626" s="58"/>
      <c r="IT626" s="58"/>
      <c r="IU626" s="58"/>
    </row>
    <row r="627" spans="1:255" s="840" customFormat="1">
      <c r="A627" s="78" t="s">
        <v>521</v>
      </c>
      <c r="B627" s="58">
        <v>1.2E-2</v>
      </c>
      <c r="C627" s="58">
        <v>1.2999999999999999E-2</v>
      </c>
      <c r="D627" s="58">
        <v>1.0999999999999999E-2</v>
      </c>
      <c r="E627" s="58">
        <v>1.2E-2</v>
      </c>
      <c r="F627" s="58">
        <v>1.2999999999999999E-2</v>
      </c>
      <c r="G627" s="58">
        <v>2.1999999999999999E-2</v>
      </c>
      <c r="H627" s="58">
        <v>2.5000000000000001E-2</v>
      </c>
      <c r="I627" s="58">
        <v>2.5000000000000001E-2</v>
      </c>
      <c r="J627" s="58">
        <v>2.8000000000000001E-2</v>
      </c>
      <c r="K627" s="58">
        <v>2.9000000000000001E-2</v>
      </c>
      <c r="L627" s="58">
        <v>0.03</v>
      </c>
      <c r="M627" s="58">
        <v>3.2000000000000001E-2</v>
      </c>
      <c r="N627" s="58">
        <v>3.3000000000000002E-2</v>
      </c>
      <c r="O627" s="58">
        <v>3.2000000000000001E-2</v>
      </c>
      <c r="P627" s="58">
        <v>0.04</v>
      </c>
      <c r="Q627" s="58">
        <v>3.7999999999999999E-2</v>
      </c>
      <c r="R627" s="58">
        <v>3.3000000000000002E-2</v>
      </c>
      <c r="S627" s="58">
        <v>3.2000000000000001E-2</v>
      </c>
      <c r="T627" s="58">
        <v>3.1E-2</v>
      </c>
      <c r="U627" s="58">
        <v>3.3000000000000002E-2</v>
      </c>
      <c r="V627" s="58">
        <v>3.2000000000000001E-2</v>
      </c>
      <c r="W627" s="58">
        <v>2.7E-2</v>
      </c>
      <c r="X627" s="58">
        <v>2.8000000000000001E-2</v>
      </c>
      <c r="Y627" s="58">
        <v>2.7E-2</v>
      </c>
      <c r="Z627" s="58">
        <v>2.7E-2</v>
      </c>
      <c r="AA627" s="949">
        <v>3.5000000000000003E-2</v>
      </c>
      <c r="AB627" s="949">
        <v>3.1E-2</v>
      </c>
      <c r="AC627" s="949">
        <v>3.5000000000000003E-2</v>
      </c>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Q627" s="58"/>
      <c r="BR627" s="58"/>
      <c r="BS627" s="58"/>
      <c r="BT627" s="58"/>
      <c r="BU627" s="58"/>
      <c r="BV627" s="58"/>
      <c r="BW627" s="58"/>
      <c r="BX627" s="58"/>
      <c r="BY627" s="58"/>
      <c r="BZ627" s="58"/>
      <c r="CA627" s="58"/>
      <c r="CB627" s="58"/>
      <c r="CC627" s="58"/>
      <c r="CD627" s="58"/>
      <c r="CE627" s="58"/>
      <c r="CF627" s="58"/>
      <c r="CG627" s="58"/>
      <c r="CH627" s="58"/>
      <c r="CI627" s="58"/>
      <c r="CJ627" s="58"/>
      <c r="CK627" s="58"/>
      <c r="CL627" s="58"/>
      <c r="CM627" s="58"/>
      <c r="CN627" s="58"/>
      <c r="CO627" s="58"/>
      <c r="CP627" s="58"/>
      <c r="CQ627" s="58"/>
      <c r="CR627" s="58"/>
      <c r="CS627" s="58"/>
      <c r="CT627" s="58"/>
      <c r="CU627" s="58"/>
      <c r="CV627" s="58"/>
      <c r="CW627" s="58"/>
      <c r="CX627" s="58"/>
      <c r="CY627" s="58"/>
      <c r="CZ627" s="58"/>
      <c r="DA627" s="58"/>
      <c r="DB627" s="58"/>
      <c r="DC627" s="58"/>
      <c r="DD627" s="58"/>
      <c r="DE627" s="58"/>
      <c r="DF627" s="58"/>
      <c r="DG627" s="58"/>
      <c r="DH627" s="58"/>
      <c r="DI627" s="58"/>
      <c r="DJ627" s="58"/>
      <c r="DK627" s="58"/>
      <c r="DL627" s="58"/>
      <c r="DM627" s="58"/>
      <c r="DN627" s="58"/>
      <c r="DO627" s="58"/>
      <c r="DP627" s="58"/>
      <c r="DQ627" s="58"/>
      <c r="DR627" s="58"/>
      <c r="DS627" s="58"/>
      <c r="DT627" s="58"/>
      <c r="DU627" s="58"/>
      <c r="DV627" s="58"/>
      <c r="DW627" s="58"/>
      <c r="DX627" s="58"/>
      <c r="DY627" s="58"/>
      <c r="DZ627" s="58"/>
      <c r="EA627" s="58"/>
      <c r="EB627" s="58"/>
      <c r="EC627" s="58"/>
      <c r="ED627" s="58"/>
      <c r="EE627" s="58"/>
      <c r="EF627" s="58"/>
      <c r="EG627" s="58"/>
      <c r="EH627" s="58"/>
      <c r="EI627" s="58"/>
      <c r="EJ627" s="58"/>
      <c r="EK627" s="58"/>
      <c r="EL627" s="58"/>
      <c r="EM627" s="58"/>
      <c r="EN627" s="58"/>
      <c r="EO627" s="58"/>
      <c r="EP627" s="58"/>
      <c r="EQ627" s="58"/>
      <c r="ER627" s="58"/>
      <c r="ES627" s="58"/>
      <c r="ET627" s="58"/>
      <c r="EU627" s="58"/>
      <c r="EV627" s="58"/>
      <c r="EW627" s="58"/>
      <c r="EX627" s="58"/>
      <c r="EY627" s="58"/>
      <c r="EZ627" s="58"/>
      <c r="FA627" s="58"/>
      <c r="FB627" s="58"/>
      <c r="FC627" s="58"/>
      <c r="FD627" s="58"/>
      <c r="FE627" s="58"/>
      <c r="FF627" s="58"/>
      <c r="FG627" s="58"/>
      <c r="FH627" s="58"/>
      <c r="FI627" s="58"/>
      <c r="FJ627" s="58"/>
      <c r="FK627" s="58"/>
      <c r="FL627" s="58"/>
      <c r="FM627" s="58"/>
      <c r="FN627" s="58"/>
      <c r="FO627" s="58"/>
      <c r="FP627" s="58"/>
      <c r="FQ627" s="58"/>
      <c r="FR627" s="58"/>
      <c r="FS627" s="58"/>
      <c r="FT627" s="58"/>
      <c r="FU627" s="58"/>
      <c r="FV627" s="58"/>
      <c r="FW627" s="58"/>
      <c r="FX627" s="58"/>
      <c r="FY627" s="58"/>
      <c r="FZ627" s="58"/>
      <c r="GA627" s="58"/>
      <c r="GB627" s="58"/>
      <c r="GC627" s="58"/>
      <c r="GD627" s="58"/>
      <c r="GE627" s="58"/>
      <c r="GF627" s="58"/>
      <c r="GG627" s="58"/>
      <c r="GH627" s="58"/>
      <c r="GI627" s="58"/>
      <c r="GJ627" s="58"/>
      <c r="GK627" s="58"/>
      <c r="GL627" s="58"/>
      <c r="GM627" s="58"/>
      <c r="GN627" s="58"/>
      <c r="GO627" s="58"/>
      <c r="GP627" s="58"/>
      <c r="GQ627" s="58"/>
      <c r="GR627" s="58"/>
      <c r="GS627" s="58"/>
      <c r="GT627" s="58"/>
      <c r="GU627" s="58"/>
      <c r="GV627" s="58"/>
      <c r="GW627" s="58"/>
      <c r="GX627" s="58"/>
      <c r="GY627" s="58"/>
      <c r="GZ627" s="58"/>
      <c r="HA627" s="58"/>
      <c r="HB627" s="58"/>
      <c r="HC627" s="58"/>
      <c r="HD627" s="58"/>
      <c r="HE627" s="58"/>
      <c r="HF627" s="58"/>
      <c r="HG627" s="58"/>
      <c r="HH627" s="58"/>
      <c r="HI627" s="58"/>
      <c r="HJ627" s="58"/>
      <c r="HK627" s="58"/>
      <c r="HL627" s="58"/>
      <c r="HM627" s="58"/>
      <c r="HN627" s="58"/>
      <c r="HO627" s="58"/>
      <c r="HP627" s="58"/>
      <c r="HQ627" s="58"/>
      <c r="HR627" s="58"/>
      <c r="HS627" s="58"/>
      <c r="HT627" s="58"/>
      <c r="HU627" s="58"/>
      <c r="HV627" s="58"/>
      <c r="HW627" s="58"/>
      <c r="HX627" s="58"/>
      <c r="HY627" s="58"/>
      <c r="HZ627" s="58"/>
      <c r="IA627" s="58"/>
      <c r="IB627" s="58"/>
      <c r="IC627" s="58"/>
      <c r="ID627" s="58"/>
      <c r="IE627" s="58"/>
      <c r="IF627" s="58"/>
      <c r="IG627" s="58"/>
      <c r="IH627" s="58"/>
      <c r="II627" s="58"/>
      <c r="IJ627" s="58"/>
      <c r="IK627" s="58"/>
      <c r="IL627" s="58"/>
      <c r="IM627" s="58"/>
      <c r="IN627" s="58"/>
      <c r="IO627" s="58"/>
      <c r="IP627" s="58"/>
      <c r="IQ627" s="58"/>
      <c r="IR627" s="58"/>
      <c r="IS627" s="58"/>
      <c r="IT627" s="58"/>
      <c r="IU627" s="58"/>
    </row>
    <row r="628" spans="1:255" s="840" customFormat="1">
      <c r="A628" s="78" t="s">
        <v>522</v>
      </c>
      <c r="B628" s="58">
        <v>0.624</v>
      </c>
      <c r="C628" s="58">
        <v>0.59299999999999997</v>
      </c>
      <c r="D628" s="58">
        <v>0.625</v>
      </c>
      <c r="E628" s="58">
        <v>0.72299999999999998</v>
      </c>
      <c r="F628" s="58">
        <v>0.70499999999999996</v>
      </c>
      <c r="G628" s="58">
        <v>1.2909999999999999</v>
      </c>
      <c r="H628" s="58">
        <v>1.5129999999999999</v>
      </c>
      <c r="I628" s="58">
        <v>1.7330000000000001</v>
      </c>
      <c r="J628" s="58">
        <v>2.1080000000000001</v>
      </c>
      <c r="K628" s="58">
        <v>2.0289999999999999</v>
      </c>
      <c r="L628" s="58">
        <v>2.1269999999999998</v>
      </c>
      <c r="M628" s="58">
        <v>2.173</v>
      </c>
      <c r="N628" s="58">
        <v>2.2290000000000001</v>
      </c>
      <c r="O628" s="58">
        <v>2.09</v>
      </c>
      <c r="P628" s="58">
        <v>2.5750000000000002</v>
      </c>
      <c r="Q628" s="58">
        <v>2.7839999999999998</v>
      </c>
      <c r="R628" s="58">
        <v>2.7469999999999999</v>
      </c>
      <c r="S628" s="58">
        <v>2.6160000000000001</v>
      </c>
      <c r="T628" s="58">
        <v>2.669</v>
      </c>
      <c r="U628" s="58">
        <v>2.6749999999999998</v>
      </c>
      <c r="V628" s="58">
        <v>2.5939999999999999</v>
      </c>
      <c r="W628" s="58">
        <v>2.448</v>
      </c>
      <c r="X628" s="58">
        <v>2.472</v>
      </c>
      <c r="Y628" s="58">
        <v>2.4260000000000002</v>
      </c>
      <c r="Z628" s="58">
        <v>2.4910000000000001</v>
      </c>
      <c r="AA628" s="949">
        <v>2.4209999999999998</v>
      </c>
      <c r="AB628" s="949">
        <v>2.3530000000000002</v>
      </c>
      <c r="AC628" s="949">
        <v>2.5209999999999999</v>
      </c>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Q628" s="58"/>
      <c r="BR628" s="58"/>
      <c r="BS628" s="58"/>
      <c r="BT628" s="58"/>
      <c r="BU628" s="58"/>
      <c r="BV628" s="58"/>
      <c r="BW628" s="58"/>
      <c r="BX628" s="58"/>
      <c r="BY628" s="58"/>
      <c r="BZ628" s="58"/>
      <c r="CA628" s="58"/>
      <c r="CB628" s="58"/>
      <c r="CC628" s="58"/>
      <c r="CD628" s="58"/>
      <c r="CE628" s="58"/>
      <c r="CF628" s="58"/>
      <c r="CG628" s="58"/>
      <c r="CH628" s="58"/>
      <c r="CI628" s="58"/>
      <c r="CJ628" s="58"/>
      <c r="CK628" s="58"/>
      <c r="CL628" s="58"/>
      <c r="CM628" s="58"/>
      <c r="CN628" s="58"/>
      <c r="CO628" s="58"/>
      <c r="CP628" s="58"/>
      <c r="CQ628" s="58"/>
      <c r="CR628" s="58"/>
      <c r="CS628" s="58"/>
      <c r="CT628" s="58"/>
      <c r="CU628" s="58"/>
      <c r="CV628" s="58"/>
      <c r="CW628" s="58"/>
      <c r="CX628" s="58"/>
      <c r="CY628" s="58"/>
      <c r="CZ628" s="58"/>
      <c r="DA628" s="58"/>
      <c r="DB628" s="58"/>
      <c r="DC628" s="58"/>
      <c r="DD628" s="58"/>
      <c r="DE628" s="58"/>
      <c r="DF628" s="58"/>
      <c r="DG628" s="58"/>
      <c r="DH628" s="58"/>
      <c r="DI628" s="58"/>
      <c r="DJ628" s="58"/>
      <c r="DK628" s="58"/>
      <c r="DL628" s="58"/>
      <c r="DM628" s="58"/>
      <c r="DN628" s="58"/>
      <c r="DO628" s="58"/>
      <c r="DP628" s="58"/>
      <c r="DQ628" s="58"/>
      <c r="DR628" s="58"/>
      <c r="DS628" s="58"/>
      <c r="DT628" s="58"/>
      <c r="DU628" s="58"/>
      <c r="DV628" s="58"/>
      <c r="DW628" s="58"/>
      <c r="DX628" s="58"/>
      <c r="DY628" s="58"/>
      <c r="DZ628" s="58"/>
      <c r="EA628" s="58"/>
      <c r="EB628" s="58"/>
      <c r="EC628" s="58"/>
      <c r="ED628" s="58"/>
      <c r="EE628" s="58"/>
      <c r="EF628" s="58"/>
      <c r="EG628" s="58"/>
      <c r="EH628" s="58"/>
      <c r="EI628" s="58"/>
      <c r="EJ628" s="58"/>
      <c r="EK628" s="58"/>
      <c r="EL628" s="58"/>
      <c r="EM628" s="58"/>
      <c r="EN628" s="58"/>
      <c r="EO628" s="58"/>
      <c r="EP628" s="58"/>
      <c r="EQ628" s="58"/>
      <c r="ER628" s="58"/>
      <c r="ES628" s="58"/>
      <c r="ET628" s="58"/>
      <c r="EU628" s="58"/>
      <c r="EV628" s="58"/>
      <c r="EW628" s="58"/>
      <c r="EX628" s="58"/>
      <c r="EY628" s="58"/>
      <c r="EZ628" s="58"/>
      <c r="FA628" s="58"/>
      <c r="FB628" s="58"/>
      <c r="FC628" s="58"/>
      <c r="FD628" s="58"/>
      <c r="FE628" s="58"/>
      <c r="FF628" s="58"/>
      <c r="FG628" s="58"/>
      <c r="FH628" s="58"/>
      <c r="FI628" s="58"/>
      <c r="FJ628" s="58"/>
      <c r="FK628" s="58"/>
      <c r="FL628" s="58"/>
      <c r="FM628" s="58"/>
      <c r="FN628" s="58"/>
      <c r="FO628" s="58"/>
      <c r="FP628" s="58"/>
      <c r="FQ628" s="58"/>
      <c r="FR628" s="58"/>
      <c r="FS628" s="58"/>
      <c r="FT628" s="58"/>
      <c r="FU628" s="58"/>
      <c r="FV628" s="58"/>
      <c r="FW628" s="58"/>
      <c r="FX628" s="58"/>
      <c r="FY628" s="58"/>
      <c r="FZ628" s="58"/>
      <c r="GA628" s="58"/>
      <c r="GB628" s="58"/>
      <c r="GC628" s="58"/>
      <c r="GD628" s="58"/>
      <c r="GE628" s="58"/>
      <c r="GF628" s="58"/>
      <c r="GG628" s="58"/>
      <c r="GH628" s="58"/>
      <c r="GI628" s="58"/>
      <c r="GJ628" s="58"/>
      <c r="GK628" s="58"/>
      <c r="GL628" s="58"/>
      <c r="GM628" s="58"/>
      <c r="GN628" s="58"/>
      <c r="GO628" s="58"/>
      <c r="GP628" s="58"/>
      <c r="GQ628" s="58"/>
      <c r="GR628" s="58"/>
      <c r="GS628" s="58"/>
      <c r="GT628" s="58"/>
      <c r="GU628" s="58"/>
      <c r="GV628" s="58"/>
      <c r="GW628" s="58"/>
      <c r="GX628" s="58"/>
      <c r="GY628" s="58"/>
      <c r="GZ628" s="58"/>
      <c r="HA628" s="58"/>
      <c r="HB628" s="58"/>
      <c r="HC628" s="58"/>
      <c r="HD628" s="58"/>
      <c r="HE628" s="58"/>
      <c r="HF628" s="58"/>
      <c r="HG628" s="58"/>
      <c r="HH628" s="58"/>
      <c r="HI628" s="58"/>
      <c r="HJ628" s="58"/>
      <c r="HK628" s="58"/>
      <c r="HL628" s="58"/>
      <c r="HM628" s="58"/>
      <c r="HN628" s="58"/>
      <c r="HO628" s="58"/>
      <c r="HP628" s="58"/>
      <c r="HQ628" s="58"/>
      <c r="HR628" s="58"/>
      <c r="HS628" s="58"/>
      <c r="HT628" s="58"/>
      <c r="HU628" s="58"/>
      <c r="HV628" s="58"/>
      <c r="HW628" s="58"/>
      <c r="HX628" s="58"/>
      <c r="HY628" s="58"/>
      <c r="HZ628" s="58"/>
      <c r="IA628" s="58"/>
      <c r="IB628" s="58"/>
      <c r="IC628" s="58"/>
      <c r="ID628" s="58"/>
      <c r="IE628" s="58"/>
      <c r="IF628" s="58"/>
      <c r="IG628" s="58"/>
      <c r="IH628" s="58"/>
      <c r="II628" s="58"/>
      <c r="IJ628" s="58"/>
      <c r="IK628" s="58"/>
      <c r="IL628" s="58"/>
      <c r="IM628" s="58"/>
      <c r="IN628" s="58"/>
      <c r="IO628" s="58"/>
      <c r="IP628" s="58"/>
      <c r="IQ628" s="58"/>
      <c r="IR628" s="58"/>
      <c r="IS628" s="58"/>
      <c r="IT628" s="58"/>
      <c r="IU628" s="58"/>
    </row>
    <row r="629" spans="1:255" s="840" customFormat="1">
      <c r="A629" s="78" t="s">
        <v>523</v>
      </c>
      <c r="B629" s="58">
        <v>0.32100000000000001</v>
      </c>
      <c r="C629" s="58">
        <v>0.30499999999999999</v>
      </c>
      <c r="D629" s="58">
        <v>0.32200000000000001</v>
      </c>
      <c r="E629" s="58">
        <v>0.372</v>
      </c>
      <c r="F629" s="58">
        <v>0.36299999999999999</v>
      </c>
      <c r="G629" s="58">
        <v>0.66400000000000003</v>
      </c>
      <c r="H629" s="58">
        <v>0.77800000000000002</v>
      </c>
      <c r="I629" s="58">
        <v>0.89200000000000002</v>
      </c>
      <c r="J629" s="58">
        <v>1.0840000000000001</v>
      </c>
      <c r="K629" s="58">
        <v>1.044</v>
      </c>
      <c r="L629" s="58">
        <v>1.095</v>
      </c>
      <c r="M629" s="58">
        <v>1.1180000000000001</v>
      </c>
      <c r="N629" s="58">
        <v>1.1459999999999999</v>
      </c>
      <c r="O629" s="58">
        <v>1.0760000000000001</v>
      </c>
      <c r="P629" s="58">
        <v>1.3260000000000001</v>
      </c>
      <c r="Q629" s="58">
        <v>1.4370000000000001</v>
      </c>
      <c r="R629" s="58">
        <v>1.37</v>
      </c>
      <c r="S629" s="58">
        <v>1.371</v>
      </c>
      <c r="T629" s="58">
        <v>1.3879999999999999</v>
      </c>
      <c r="U629" s="58">
        <v>1.4079999999999999</v>
      </c>
      <c r="V629" s="58">
        <v>1.361</v>
      </c>
      <c r="W629" s="58">
        <v>1.3</v>
      </c>
      <c r="X629" s="58">
        <v>1.333</v>
      </c>
      <c r="Y629" s="58">
        <v>1.3049999999999999</v>
      </c>
      <c r="Z629" s="58">
        <v>1.3320000000000001</v>
      </c>
      <c r="AA629" s="949">
        <v>1.2829999999999999</v>
      </c>
      <c r="AB629" s="949">
        <v>1.2370000000000001</v>
      </c>
      <c r="AC629" s="949">
        <v>1.2529999999999999</v>
      </c>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Q629" s="58"/>
      <c r="BR629" s="58"/>
      <c r="BS629" s="58"/>
      <c r="BT629" s="58"/>
      <c r="BU629" s="58"/>
      <c r="BV629" s="58"/>
      <c r="BW629" s="58"/>
      <c r="BX629" s="58"/>
      <c r="BY629" s="58"/>
      <c r="BZ629" s="58"/>
      <c r="CA629" s="58"/>
      <c r="CB629" s="58"/>
      <c r="CC629" s="58"/>
      <c r="CD629" s="58"/>
      <c r="CE629" s="58"/>
      <c r="CF629" s="58"/>
      <c r="CG629" s="58"/>
      <c r="CH629" s="58"/>
      <c r="CI629" s="58"/>
      <c r="CJ629" s="58"/>
      <c r="CK629" s="58"/>
      <c r="CL629" s="58"/>
      <c r="CM629" s="58"/>
      <c r="CN629" s="58"/>
      <c r="CO629" s="58"/>
      <c r="CP629" s="58"/>
      <c r="CQ629" s="58"/>
      <c r="CR629" s="58"/>
      <c r="CS629" s="58"/>
      <c r="CT629" s="58"/>
      <c r="CU629" s="58"/>
      <c r="CV629" s="58"/>
      <c r="CW629" s="58"/>
      <c r="CX629" s="58"/>
      <c r="CY629" s="58"/>
      <c r="CZ629" s="58"/>
      <c r="DA629" s="58"/>
      <c r="DB629" s="58"/>
      <c r="DC629" s="58"/>
      <c r="DD629" s="58"/>
      <c r="DE629" s="58"/>
      <c r="DF629" s="58"/>
      <c r="DG629" s="58"/>
      <c r="DH629" s="58"/>
      <c r="DI629" s="58"/>
      <c r="DJ629" s="58"/>
      <c r="DK629" s="58"/>
      <c r="DL629" s="58"/>
      <c r="DM629" s="58"/>
      <c r="DN629" s="58"/>
      <c r="DO629" s="58"/>
      <c r="DP629" s="58"/>
      <c r="DQ629" s="58"/>
      <c r="DR629" s="58"/>
      <c r="DS629" s="58"/>
      <c r="DT629" s="58"/>
      <c r="DU629" s="58"/>
      <c r="DV629" s="58"/>
      <c r="DW629" s="58"/>
      <c r="DX629" s="58"/>
      <c r="DY629" s="58"/>
      <c r="DZ629" s="58"/>
      <c r="EA629" s="58"/>
      <c r="EB629" s="58"/>
      <c r="EC629" s="58"/>
      <c r="ED629" s="58"/>
      <c r="EE629" s="58"/>
      <c r="EF629" s="58"/>
      <c r="EG629" s="58"/>
      <c r="EH629" s="58"/>
      <c r="EI629" s="58"/>
      <c r="EJ629" s="58"/>
      <c r="EK629" s="58"/>
      <c r="EL629" s="58"/>
      <c r="EM629" s="58"/>
      <c r="EN629" s="58"/>
      <c r="EO629" s="58"/>
      <c r="EP629" s="58"/>
      <c r="EQ629" s="58"/>
      <c r="ER629" s="58"/>
      <c r="ES629" s="58"/>
      <c r="ET629" s="58"/>
      <c r="EU629" s="58"/>
      <c r="EV629" s="58"/>
      <c r="EW629" s="58"/>
      <c r="EX629" s="58"/>
      <c r="EY629" s="58"/>
      <c r="EZ629" s="58"/>
      <c r="FA629" s="58"/>
      <c r="FB629" s="58"/>
      <c r="FC629" s="58"/>
      <c r="FD629" s="58"/>
      <c r="FE629" s="58"/>
      <c r="FF629" s="58"/>
      <c r="FG629" s="58"/>
      <c r="FH629" s="58"/>
      <c r="FI629" s="58"/>
      <c r="FJ629" s="58"/>
      <c r="FK629" s="58"/>
      <c r="FL629" s="58"/>
      <c r="FM629" s="58"/>
      <c r="FN629" s="58"/>
      <c r="FO629" s="58"/>
      <c r="FP629" s="58"/>
      <c r="FQ629" s="58"/>
      <c r="FR629" s="58"/>
      <c r="FS629" s="58"/>
      <c r="FT629" s="58"/>
      <c r="FU629" s="58"/>
      <c r="FV629" s="58"/>
      <c r="FW629" s="58"/>
      <c r="FX629" s="58"/>
      <c r="FY629" s="58"/>
      <c r="FZ629" s="58"/>
      <c r="GA629" s="58"/>
      <c r="GB629" s="58"/>
      <c r="GC629" s="58"/>
      <c r="GD629" s="58"/>
      <c r="GE629" s="58"/>
      <c r="GF629" s="58"/>
      <c r="GG629" s="58"/>
      <c r="GH629" s="58"/>
      <c r="GI629" s="58"/>
      <c r="GJ629" s="58"/>
      <c r="GK629" s="58"/>
      <c r="GL629" s="58"/>
      <c r="GM629" s="58"/>
      <c r="GN629" s="58"/>
      <c r="GO629" s="58"/>
      <c r="GP629" s="58"/>
      <c r="GQ629" s="58"/>
      <c r="GR629" s="58"/>
      <c r="GS629" s="58"/>
      <c r="GT629" s="58"/>
      <c r="GU629" s="58"/>
      <c r="GV629" s="58"/>
      <c r="GW629" s="58"/>
      <c r="GX629" s="58"/>
      <c r="GY629" s="58"/>
      <c r="GZ629" s="58"/>
      <c r="HA629" s="58"/>
      <c r="HB629" s="58"/>
      <c r="HC629" s="58"/>
      <c r="HD629" s="58"/>
      <c r="HE629" s="58"/>
      <c r="HF629" s="58"/>
      <c r="HG629" s="58"/>
      <c r="HH629" s="58"/>
      <c r="HI629" s="58"/>
      <c r="HJ629" s="58"/>
      <c r="HK629" s="58"/>
      <c r="HL629" s="58"/>
      <c r="HM629" s="58"/>
      <c r="HN629" s="58"/>
      <c r="HO629" s="58"/>
      <c r="HP629" s="58"/>
      <c r="HQ629" s="58"/>
      <c r="HR629" s="58"/>
      <c r="HS629" s="58"/>
      <c r="HT629" s="58"/>
      <c r="HU629" s="58"/>
      <c r="HV629" s="58"/>
      <c r="HW629" s="58"/>
      <c r="HX629" s="58"/>
      <c r="HY629" s="58"/>
      <c r="HZ629" s="58"/>
      <c r="IA629" s="58"/>
      <c r="IB629" s="58"/>
      <c r="IC629" s="58"/>
      <c r="ID629" s="58"/>
      <c r="IE629" s="58"/>
      <c r="IF629" s="58"/>
      <c r="IG629" s="58"/>
      <c r="IH629" s="58"/>
      <c r="II629" s="58"/>
      <c r="IJ629" s="58"/>
      <c r="IK629" s="58"/>
      <c r="IL629" s="58"/>
      <c r="IM629" s="58"/>
      <c r="IN629" s="58"/>
      <c r="IO629" s="58"/>
      <c r="IP629" s="58"/>
      <c r="IQ629" s="58"/>
      <c r="IR629" s="58"/>
      <c r="IS629" s="58"/>
      <c r="IT629" s="58"/>
      <c r="IU629" s="58"/>
    </row>
    <row r="630" spans="1:255" s="840" customFormat="1">
      <c r="A630" s="78" t="s">
        <v>524</v>
      </c>
      <c r="B630" s="58">
        <v>0.251</v>
      </c>
      <c r="C630" s="58">
        <v>0.23899999999999999</v>
      </c>
      <c r="D630" s="58">
        <v>0.252</v>
      </c>
      <c r="E630" s="58">
        <v>0.29099999999999998</v>
      </c>
      <c r="F630" s="58">
        <v>0.28299999999999997</v>
      </c>
      <c r="G630" s="58">
        <v>0.52</v>
      </c>
      <c r="H630" s="58">
        <v>0.60899999999999999</v>
      </c>
      <c r="I630" s="58">
        <v>0.69799999999999995</v>
      </c>
      <c r="J630" s="58">
        <v>0.84799999999999998</v>
      </c>
      <c r="K630" s="58">
        <v>0.81699999999999995</v>
      </c>
      <c r="L630" s="58">
        <v>0.85599999999999998</v>
      </c>
      <c r="M630" s="58">
        <v>0.875</v>
      </c>
      <c r="N630" s="58">
        <v>0.89800000000000002</v>
      </c>
      <c r="O630" s="58">
        <v>0.84099999999999997</v>
      </c>
      <c r="P630" s="58">
        <v>1.0369999999999999</v>
      </c>
      <c r="Q630" s="58">
        <v>1.1160000000000001</v>
      </c>
      <c r="R630" s="58">
        <v>1.135</v>
      </c>
      <c r="S630" s="58">
        <v>1.004</v>
      </c>
      <c r="T630" s="58">
        <v>1.026</v>
      </c>
      <c r="U630" s="58">
        <v>1.0109999999999999</v>
      </c>
      <c r="V630" s="58">
        <v>0.98399999999999999</v>
      </c>
      <c r="W630" s="58">
        <v>0.89700000000000002</v>
      </c>
      <c r="X630" s="58">
        <v>0.88</v>
      </c>
      <c r="Y630" s="58">
        <v>0.84599999999999997</v>
      </c>
      <c r="Z630" s="58">
        <v>0.879</v>
      </c>
      <c r="AA630" s="949">
        <v>0.88100000000000001</v>
      </c>
      <c r="AB630" s="949">
        <v>0.86099999999999999</v>
      </c>
      <c r="AC630" s="949">
        <v>0.93400000000000005</v>
      </c>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Q630" s="58"/>
      <c r="BR630" s="58"/>
      <c r="BS630" s="58"/>
      <c r="BT630" s="58"/>
      <c r="BU630" s="58"/>
      <c r="BV630" s="58"/>
      <c r="BW630" s="58"/>
      <c r="BX630" s="58"/>
      <c r="BY630" s="58"/>
      <c r="BZ630" s="58"/>
      <c r="CA630" s="58"/>
      <c r="CB630" s="58"/>
      <c r="CC630" s="58"/>
      <c r="CD630" s="58"/>
      <c r="CE630" s="58"/>
      <c r="CF630" s="58"/>
      <c r="CG630" s="58"/>
      <c r="CH630" s="58"/>
      <c r="CI630" s="58"/>
      <c r="CJ630" s="58"/>
      <c r="CK630" s="58"/>
      <c r="CL630" s="58"/>
      <c r="CM630" s="58"/>
      <c r="CN630" s="58"/>
      <c r="CO630" s="58"/>
      <c r="CP630" s="58"/>
      <c r="CQ630" s="58"/>
      <c r="CR630" s="58"/>
      <c r="CS630" s="58"/>
      <c r="CT630" s="58"/>
      <c r="CU630" s="58"/>
      <c r="CV630" s="58"/>
      <c r="CW630" s="58"/>
      <c r="CX630" s="58"/>
      <c r="CY630" s="58"/>
      <c r="CZ630" s="58"/>
      <c r="DA630" s="58"/>
      <c r="DB630" s="58"/>
      <c r="DC630" s="58"/>
      <c r="DD630" s="58"/>
      <c r="DE630" s="58"/>
      <c r="DF630" s="58"/>
      <c r="DG630" s="58"/>
      <c r="DH630" s="58"/>
      <c r="DI630" s="58"/>
      <c r="DJ630" s="58"/>
      <c r="DK630" s="58"/>
      <c r="DL630" s="58"/>
      <c r="DM630" s="58"/>
      <c r="DN630" s="58"/>
      <c r="DO630" s="58"/>
      <c r="DP630" s="58"/>
      <c r="DQ630" s="58"/>
      <c r="DR630" s="58"/>
      <c r="DS630" s="58"/>
      <c r="DT630" s="58"/>
      <c r="DU630" s="58"/>
      <c r="DV630" s="58"/>
      <c r="DW630" s="58"/>
      <c r="DX630" s="58"/>
      <c r="DY630" s="58"/>
      <c r="DZ630" s="58"/>
      <c r="EA630" s="58"/>
      <c r="EB630" s="58"/>
      <c r="EC630" s="58"/>
      <c r="ED630" s="58"/>
      <c r="EE630" s="58"/>
      <c r="EF630" s="58"/>
      <c r="EG630" s="58"/>
      <c r="EH630" s="58"/>
      <c r="EI630" s="58"/>
      <c r="EJ630" s="58"/>
      <c r="EK630" s="58"/>
      <c r="EL630" s="58"/>
      <c r="EM630" s="58"/>
      <c r="EN630" s="58"/>
      <c r="EO630" s="58"/>
      <c r="EP630" s="58"/>
      <c r="EQ630" s="58"/>
      <c r="ER630" s="58"/>
      <c r="ES630" s="58"/>
      <c r="ET630" s="58"/>
      <c r="EU630" s="58"/>
      <c r="EV630" s="58"/>
      <c r="EW630" s="58"/>
      <c r="EX630" s="58"/>
      <c r="EY630" s="58"/>
      <c r="EZ630" s="58"/>
      <c r="FA630" s="58"/>
      <c r="FB630" s="58"/>
      <c r="FC630" s="58"/>
      <c r="FD630" s="58"/>
      <c r="FE630" s="58"/>
      <c r="FF630" s="58"/>
      <c r="FG630" s="58"/>
      <c r="FH630" s="58"/>
      <c r="FI630" s="58"/>
      <c r="FJ630" s="58"/>
      <c r="FK630" s="58"/>
      <c r="FL630" s="58"/>
      <c r="FM630" s="58"/>
      <c r="FN630" s="58"/>
      <c r="FO630" s="58"/>
      <c r="FP630" s="58"/>
      <c r="FQ630" s="58"/>
      <c r="FR630" s="58"/>
      <c r="FS630" s="58"/>
      <c r="FT630" s="58"/>
      <c r="FU630" s="58"/>
      <c r="FV630" s="58"/>
      <c r="FW630" s="58"/>
      <c r="FX630" s="58"/>
      <c r="FY630" s="58"/>
      <c r="FZ630" s="58"/>
      <c r="GA630" s="58"/>
      <c r="GB630" s="58"/>
      <c r="GC630" s="58"/>
      <c r="GD630" s="58"/>
      <c r="GE630" s="58"/>
      <c r="GF630" s="58"/>
      <c r="GG630" s="58"/>
      <c r="GH630" s="58"/>
      <c r="GI630" s="58"/>
      <c r="GJ630" s="58"/>
      <c r="GK630" s="58"/>
      <c r="GL630" s="58"/>
      <c r="GM630" s="58"/>
      <c r="GN630" s="58"/>
      <c r="GO630" s="58"/>
      <c r="GP630" s="58"/>
      <c r="GQ630" s="58"/>
      <c r="GR630" s="58"/>
      <c r="GS630" s="58"/>
      <c r="GT630" s="58"/>
      <c r="GU630" s="58"/>
      <c r="GV630" s="58"/>
      <c r="GW630" s="58"/>
      <c r="GX630" s="58"/>
      <c r="GY630" s="58"/>
      <c r="GZ630" s="58"/>
      <c r="HA630" s="58"/>
      <c r="HB630" s="58"/>
      <c r="HC630" s="58"/>
      <c r="HD630" s="58"/>
      <c r="HE630" s="58"/>
      <c r="HF630" s="58"/>
      <c r="HG630" s="58"/>
      <c r="HH630" s="58"/>
      <c r="HI630" s="58"/>
      <c r="HJ630" s="58"/>
      <c r="HK630" s="58"/>
      <c r="HL630" s="58"/>
      <c r="HM630" s="58"/>
      <c r="HN630" s="58"/>
      <c r="HO630" s="58"/>
      <c r="HP630" s="58"/>
      <c r="HQ630" s="58"/>
      <c r="HR630" s="58"/>
      <c r="HS630" s="58"/>
      <c r="HT630" s="58"/>
      <c r="HU630" s="58"/>
      <c r="HV630" s="58"/>
      <c r="HW630" s="58"/>
      <c r="HX630" s="58"/>
      <c r="HY630" s="58"/>
      <c r="HZ630" s="58"/>
      <c r="IA630" s="58"/>
      <c r="IB630" s="58"/>
      <c r="IC630" s="58"/>
      <c r="ID630" s="58"/>
      <c r="IE630" s="58"/>
      <c r="IF630" s="58"/>
      <c r="IG630" s="58"/>
      <c r="IH630" s="58"/>
      <c r="II630" s="58"/>
      <c r="IJ630" s="58"/>
      <c r="IK630" s="58"/>
      <c r="IL630" s="58"/>
      <c r="IM630" s="58"/>
      <c r="IN630" s="58"/>
      <c r="IO630" s="58"/>
      <c r="IP630" s="58"/>
      <c r="IQ630" s="58"/>
      <c r="IR630" s="58"/>
      <c r="IS630" s="58"/>
      <c r="IT630" s="58"/>
      <c r="IU630" s="58"/>
    </row>
    <row r="631" spans="1:255" s="840" customFormat="1">
      <c r="A631" s="78" t="s">
        <v>525</v>
      </c>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949"/>
      <c r="AB631" s="949"/>
      <c r="AC631" s="949"/>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c r="CB631" s="58"/>
      <c r="CC631" s="58"/>
      <c r="CD631" s="58"/>
      <c r="CE631" s="58"/>
      <c r="CF631" s="58"/>
      <c r="CG631" s="58"/>
      <c r="CH631" s="58"/>
      <c r="CI631" s="58"/>
      <c r="CJ631" s="58"/>
      <c r="CK631" s="58"/>
      <c r="CL631" s="58"/>
      <c r="CM631" s="58"/>
      <c r="CN631" s="58"/>
      <c r="CO631" s="58"/>
      <c r="CP631" s="58"/>
      <c r="CQ631" s="58"/>
      <c r="CR631" s="58"/>
      <c r="CS631" s="58"/>
      <c r="CT631" s="58"/>
      <c r="CU631" s="58"/>
      <c r="CV631" s="58"/>
      <c r="CW631" s="58"/>
      <c r="CX631" s="58"/>
      <c r="CY631" s="58"/>
      <c r="CZ631" s="58"/>
      <c r="DA631" s="58"/>
      <c r="DB631" s="58"/>
      <c r="DC631" s="58"/>
      <c r="DD631" s="58"/>
      <c r="DE631" s="58"/>
      <c r="DF631" s="58"/>
      <c r="DG631" s="58"/>
      <c r="DH631" s="58"/>
      <c r="DI631" s="58"/>
      <c r="DJ631" s="58"/>
      <c r="DK631" s="58"/>
      <c r="DL631" s="58"/>
      <c r="DM631" s="58"/>
      <c r="DN631" s="58"/>
      <c r="DO631" s="58"/>
      <c r="DP631" s="58"/>
      <c r="DQ631" s="58"/>
      <c r="DR631" s="58"/>
      <c r="DS631" s="58"/>
      <c r="DT631" s="58"/>
      <c r="DU631" s="58"/>
      <c r="DV631" s="58"/>
      <c r="DW631" s="58"/>
      <c r="DX631" s="58"/>
      <c r="DY631" s="58"/>
      <c r="DZ631" s="58"/>
      <c r="EA631" s="58"/>
      <c r="EB631" s="58"/>
      <c r="EC631" s="58"/>
      <c r="ED631" s="58"/>
      <c r="EE631" s="58"/>
      <c r="EF631" s="58"/>
      <c r="EG631" s="58"/>
      <c r="EH631" s="58"/>
      <c r="EI631" s="58"/>
      <c r="EJ631" s="58"/>
      <c r="EK631" s="58"/>
      <c r="EL631" s="58"/>
      <c r="EM631" s="58"/>
      <c r="EN631" s="58"/>
      <c r="EO631" s="58"/>
      <c r="EP631" s="58"/>
      <c r="EQ631" s="58"/>
      <c r="ER631" s="58"/>
      <c r="ES631" s="58"/>
      <c r="ET631" s="58"/>
      <c r="EU631" s="58"/>
      <c r="EV631" s="58"/>
      <c r="EW631" s="58"/>
      <c r="EX631" s="58"/>
      <c r="EY631" s="58"/>
      <c r="EZ631" s="58"/>
      <c r="FA631" s="58"/>
      <c r="FB631" s="58"/>
      <c r="FC631" s="58"/>
      <c r="FD631" s="58"/>
      <c r="FE631" s="58"/>
      <c r="FF631" s="58"/>
      <c r="FG631" s="58"/>
      <c r="FH631" s="58"/>
      <c r="FI631" s="58"/>
      <c r="FJ631" s="58"/>
      <c r="FK631" s="58"/>
      <c r="FL631" s="58"/>
      <c r="FM631" s="58"/>
      <c r="FN631" s="58"/>
      <c r="FO631" s="58"/>
      <c r="FP631" s="58"/>
      <c r="FQ631" s="58"/>
      <c r="FR631" s="58"/>
      <c r="FS631" s="58"/>
      <c r="FT631" s="58"/>
      <c r="FU631" s="58"/>
      <c r="FV631" s="58"/>
      <c r="FW631" s="58"/>
      <c r="FX631" s="58"/>
      <c r="FY631" s="58"/>
      <c r="FZ631" s="58"/>
      <c r="GA631" s="58"/>
      <c r="GB631" s="58"/>
      <c r="GC631" s="58"/>
      <c r="GD631" s="58"/>
      <c r="GE631" s="58"/>
      <c r="GF631" s="58"/>
      <c r="GG631" s="58"/>
      <c r="GH631" s="58"/>
      <c r="GI631" s="58"/>
      <c r="GJ631" s="58"/>
      <c r="GK631" s="58"/>
      <c r="GL631" s="58"/>
      <c r="GM631" s="58"/>
      <c r="GN631" s="58"/>
      <c r="GO631" s="58"/>
      <c r="GP631" s="58"/>
      <c r="GQ631" s="58"/>
      <c r="GR631" s="58"/>
      <c r="GS631" s="58"/>
      <c r="GT631" s="58"/>
      <c r="GU631" s="58"/>
      <c r="GV631" s="58"/>
      <c r="GW631" s="58"/>
      <c r="GX631" s="58"/>
      <c r="GY631" s="58"/>
      <c r="GZ631" s="58"/>
      <c r="HA631" s="58"/>
      <c r="HB631" s="58"/>
      <c r="HC631" s="58"/>
      <c r="HD631" s="58"/>
      <c r="HE631" s="58"/>
      <c r="HF631" s="58"/>
      <c r="HG631" s="58"/>
      <c r="HH631" s="58"/>
      <c r="HI631" s="58"/>
      <c r="HJ631" s="58"/>
      <c r="HK631" s="58"/>
      <c r="HL631" s="58"/>
      <c r="HM631" s="58"/>
      <c r="HN631" s="58"/>
      <c r="HO631" s="58"/>
      <c r="HP631" s="58"/>
      <c r="HQ631" s="58"/>
      <c r="HR631" s="58"/>
      <c r="HS631" s="58"/>
      <c r="HT631" s="58"/>
      <c r="HU631" s="58"/>
      <c r="HV631" s="58"/>
      <c r="HW631" s="58"/>
      <c r="HX631" s="58"/>
      <c r="HY631" s="58"/>
      <c r="HZ631" s="58"/>
      <c r="IA631" s="58"/>
      <c r="IB631" s="58"/>
      <c r="IC631" s="58"/>
      <c r="ID631" s="58"/>
      <c r="IE631" s="58"/>
      <c r="IF631" s="58"/>
      <c r="IG631" s="58"/>
      <c r="IH631" s="58"/>
      <c r="II631" s="58"/>
      <c r="IJ631" s="58"/>
      <c r="IK631" s="58"/>
      <c r="IL631" s="58"/>
      <c r="IM631" s="58"/>
      <c r="IN631" s="58"/>
      <c r="IO631" s="58"/>
      <c r="IP631" s="58"/>
      <c r="IQ631" s="58"/>
      <c r="IR631" s="58"/>
      <c r="IS631" s="58"/>
      <c r="IT631" s="58"/>
      <c r="IU631" s="58"/>
    </row>
    <row r="632" spans="1:255" s="840" customFormat="1">
      <c r="A632" s="78" t="s">
        <v>526</v>
      </c>
      <c r="B632" s="58">
        <v>5.1999999999999998E-2</v>
      </c>
      <c r="C632" s="58">
        <v>4.9000000000000002E-2</v>
      </c>
      <c r="D632" s="58">
        <v>5.1999999999999998E-2</v>
      </c>
      <c r="E632" s="58">
        <v>0.06</v>
      </c>
      <c r="F632" s="58">
        <v>5.8999999999999997E-2</v>
      </c>
      <c r="G632" s="58">
        <v>0.107</v>
      </c>
      <c r="H632" s="58">
        <v>0.126</v>
      </c>
      <c r="I632" s="58">
        <v>0.14299999999999999</v>
      </c>
      <c r="J632" s="58">
        <v>0.17499999999999999</v>
      </c>
      <c r="K632" s="58">
        <v>0.16800000000000001</v>
      </c>
      <c r="L632" s="58">
        <v>0.17599999999999999</v>
      </c>
      <c r="M632" s="58">
        <v>0.18</v>
      </c>
      <c r="N632" s="58">
        <v>0.185</v>
      </c>
      <c r="O632" s="58">
        <v>0.17299999999999999</v>
      </c>
      <c r="P632" s="58">
        <v>0.21299999999999999</v>
      </c>
      <c r="Q632" s="58">
        <v>0.23200000000000001</v>
      </c>
      <c r="R632" s="58">
        <v>0.24199999999999999</v>
      </c>
      <c r="S632" s="58">
        <v>0.24199999999999999</v>
      </c>
      <c r="T632" s="58">
        <v>0.255</v>
      </c>
      <c r="U632" s="58">
        <v>0.25700000000000001</v>
      </c>
      <c r="V632" s="58">
        <v>0.25</v>
      </c>
      <c r="W632" s="58">
        <v>0.25</v>
      </c>
      <c r="X632" s="58">
        <v>0.25700000000000001</v>
      </c>
      <c r="Y632" s="58">
        <v>0.26</v>
      </c>
      <c r="Z632" s="58">
        <v>0.26700000000000002</v>
      </c>
      <c r="AA632" s="949">
        <v>0.254</v>
      </c>
      <c r="AB632" s="949">
        <v>0.247</v>
      </c>
      <c r="AC632" s="949">
        <v>0.31900000000000001</v>
      </c>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Q632" s="58"/>
      <c r="BR632" s="58"/>
      <c r="BS632" s="58"/>
      <c r="BT632" s="58"/>
      <c r="BU632" s="58"/>
      <c r="BV632" s="58"/>
      <c r="BW632" s="58"/>
      <c r="BX632" s="58"/>
      <c r="BY632" s="58"/>
      <c r="BZ632" s="58"/>
      <c r="CA632" s="58"/>
      <c r="CB632" s="58"/>
      <c r="CC632" s="58"/>
      <c r="CD632" s="58"/>
      <c r="CE632" s="58"/>
      <c r="CF632" s="58"/>
      <c r="CG632" s="58"/>
      <c r="CH632" s="58"/>
      <c r="CI632" s="58"/>
      <c r="CJ632" s="58"/>
      <c r="CK632" s="58"/>
      <c r="CL632" s="58"/>
      <c r="CM632" s="58"/>
      <c r="CN632" s="58"/>
      <c r="CO632" s="58"/>
      <c r="CP632" s="58"/>
      <c r="CQ632" s="58"/>
      <c r="CR632" s="58"/>
      <c r="CS632" s="58"/>
      <c r="CT632" s="58"/>
      <c r="CU632" s="58"/>
      <c r="CV632" s="58"/>
      <c r="CW632" s="58"/>
      <c r="CX632" s="58"/>
      <c r="CY632" s="58"/>
      <c r="CZ632" s="58"/>
      <c r="DA632" s="58"/>
      <c r="DB632" s="58"/>
      <c r="DC632" s="58"/>
      <c r="DD632" s="58"/>
      <c r="DE632" s="58"/>
      <c r="DF632" s="58"/>
      <c r="DG632" s="58"/>
      <c r="DH632" s="58"/>
      <c r="DI632" s="58"/>
      <c r="DJ632" s="58"/>
      <c r="DK632" s="58"/>
      <c r="DL632" s="58"/>
      <c r="DM632" s="58"/>
      <c r="DN632" s="58"/>
      <c r="DO632" s="58"/>
      <c r="DP632" s="58"/>
      <c r="DQ632" s="58"/>
      <c r="DR632" s="58"/>
      <c r="DS632" s="58"/>
      <c r="DT632" s="58"/>
      <c r="DU632" s="58"/>
      <c r="DV632" s="58"/>
      <c r="DW632" s="58"/>
      <c r="DX632" s="58"/>
      <c r="DY632" s="58"/>
      <c r="DZ632" s="58"/>
      <c r="EA632" s="58"/>
      <c r="EB632" s="58"/>
      <c r="EC632" s="58"/>
      <c r="ED632" s="58"/>
      <c r="EE632" s="58"/>
      <c r="EF632" s="58"/>
      <c r="EG632" s="58"/>
      <c r="EH632" s="58"/>
      <c r="EI632" s="58"/>
      <c r="EJ632" s="58"/>
      <c r="EK632" s="58"/>
      <c r="EL632" s="58"/>
      <c r="EM632" s="58"/>
      <c r="EN632" s="58"/>
      <c r="EO632" s="58"/>
      <c r="EP632" s="58"/>
      <c r="EQ632" s="58"/>
      <c r="ER632" s="58"/>
      <c r="ES632" s="58"/>
      <c r="ET632" s="58"/>
      <c r="EU632" s="58"/>
      <c r="EV632" s="58"/>
      <c r="EW632" s="58"/>
      <c r="EX632" s="58"/>
      <c r="EY632" s="58"/>
      <c r="EZ632" s="58"/>
      <c r="FA632" s="58"/>
      <c r="FB632" s="58"/>
      <c r="FC632" s="58"/>
      <c r="FD632" s="58"/>
      <c r="FE632" s="58"/>
      <c r="FF632" s="58"/>
      <c r="FG632" s="58"/>
      <c r="FH632" s="58"/>
      <c r="FI632" s="58"/>
      <c r="FJ632" s="58"/>
      <c r="FK632" s="58"/>
      <c r="FL632" s="58"/>
      <c r="FM632" s="58"/>
      <c r="FN632" s="58"/>
      <c r="FO632" s="58"/>
      <c r="FP632" s="58"/>
      <c r="FQ632" s="58"/>
      <c r="FR632" s="58"/>
      <c r="FS632" s="58"/>
      <c r="FT632" s="58"/>
      <c r="FU632" s="58"/>
      <c r="FV632" s="58"/>
      <c r="FW632" s="58"/>
      <c r="FX632" s="58"/>
      <c r="FY632" s="58"/>
      <c r="FZ632" s="58"/>
      <c r="GA632" s="58"/>
      <c r="GB632" s="58"/>
      <c r="GC632" s="58"/>
      <c r="GD632" s="58"/>
      <c r="GE632" s="58"/>
      <c r="GF632" s="58"/>
      <c r="GG632" s="58"/>
      <c r="GH632" s="58"/>
      <c r="GI632" s="58"/>
      <c r="GJ632" s="58"/>
      <c r="GK632" s="58"/>
      <c r="GL632" s="58"/>
      <c r="GM632" s="58"/>
      <c r="GN632" s="58"/>
      <c r="GO632" s="58"/>
      <c r="GP632" s="58"/>
      <c r="GQ632" s="58"/>
      <c r="GR632" s="58"/>
      <c r="GS632" s="58"/>
      <c r="GT632" s="58"/>
      <c r="GU632" s="58"/>
      <c r="GV632" s="58"/>
      <c r="GW632" s="58"/>
      <c r="GX632" s="58"/>
      <c r="GY632" s="58"/>
      <c r="GZ632" s="58"/>
      <c r="HA632" s="58"/>
      <c r="HB632" s="58"/>
      <c r="HC632" s="58"/>
      <c r="HD632" s="58"/>
      <c r="HE632" s="58"/>
      <c r="HF632" s="58"/>
      <c r="HG632" s="58"/>
      <c r="HH632" s="58"/>
      <c r="HI632" s="58"/>
      <c r="HJ632" s="58"/>
      <c r="HK632" s="58"/>
      <c r="HL632" s="58"/>
      <c r="HM632" s="58"/>
      <c r="HN632" s="58"/>
      <c r="HO632" s="58"/>
      <c r="HP632" s="58"/>
      <c r="HQ632" s="58"/>
      <c r="HR632" s="58"/>
      <c r="HS632" s="58"/>
      <c r="HT632" s="58"/>
      <c r="HU632" s="58"/>
      <c r="HV632" s="58"/>
      <c r="HW632" s="58"/>
      <c r="HX632" s="58"/>
      <c r="HY632" s="58"/>
      <c r="HZ632" s="58"/>
      <c r="IA632" s="58"/>
      <c r="IB632" s="58"/>
      <c r="IC632" s="58"/>
      <c r="ID632" s="58"/>
      <c r="IE632" s="58"/>
      <c r="IF632" s="58"/>
      <c r="IG632" s="58"/>
      <c r="IH632" s="58"/>
      <c r="II632" s="58"/>
      <c r="IJ632" s="58"/>
      <c r="IK632" s="58"/>
      <c r="IL632" s="58"/>
      <c r="IM632" s="58"/>
      <c r="IN632" s="58"/>
      <c r="IO632" s="58"/>
      <c r="IP632" s="58"/>
      <c r="IQ632" s="58"/>
      <c r="IR632" s="58"/>
      <c r="IS632" s="58"/>
      <c r="IT632" s="58"/>
      <c r="IU632" s="58"/>
    </row>
    <row r="633" spans="1:255" s="840" customFormat="1">
      <c r="A633" s="78" t="s">
        <v>527</v>
      </c>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949"/>
      <c r="AB633" s="949"/>
      <c r="AC633" s="949"/>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58"/>
      <c r="CS633" s="58"/>
      <c r="CT633" s="58"/>
      <c r="CU633" s="58"/>
      <c r="CV633" s="58"/>
      <c r="CW633" s="58"/>
      <c r="CX633" s="58"/>
      <c r="CY633" s="58"/>
      <c r="CZ633" s="58"/>
      <c r="DA633" s="58"/>
      <c r="DB633" s="58"/>
      <c r="DC633" s="58"/>
      <c r="DD633" s="58"/>
      <c r="DE633" s="58"/>
      <c r="DF633" s="58"/>
      <c r="DG633" s="58"/>
      <c r="DH633" s="58"/>
      <c r="DI633" s="58"/>
      <c r="DJ633" s="58"/>
      <c r="DK633" s="58"/>
      <c r="DL633" s="58"/>
      <c r="DM633" s="58"/>
      <c r="DN633" s="58"/>
      <c r="DO633" s="58"/>
      <c r="DP633" s="58"/>
      <c r="DQ633" s="58"/>
      <c r="DR633" s="58"/>
      <c r="DS633" s="58"/>
      <c r="DT633" s="58"/>
      <c r="DU633" s="58"/>
      <c r="DV633" s="58"/>
      <c r="DW633" s="58"/>
      <c r="DX633" s="58"/>
      <c r="DY633" s="58"/>
      <c r="DZ633" s="58"/>
      <c r="EA633" s="58"/>
      <c r="EB633" s="58"/>
      <c r="EC633" s="58"/>
      <c r="ED633" s="58"/>
      <c r="EE633" s="58"/>
      <c r="EF633" s="58"/>
      <c r="EG633" s="58"/>
      <c r="EH633" s="58"/>
      <c r="EI633" s="58"/>
      <c r="EJ633" s="58"/>
      <c r="EK633" s="58"/>
      <c r="EL633" s="58"/>
      <c r="EM633" s="58"/>
      <c r="EN633" s="58"/>
      <c r="EO633" s="58"/>
      <c r="EP633" s="58"/>
      <c r="EQ633" s="58"/>
      <c r="ER633" s="58"/>
      <c r="ES633" s="58"/>
      <c r="ET633" s="58"/>
      <c r="EU633" s="58"/>
      <c r="EV633" s="58"/>
      <c r="EW633" s="58"/>
      <c r="EX633" s="58"/>
      <c r="EY633" s="58"/>
      <c r="EZ633" s="58"/>
      <c r="FA633" s="58"/>
      <c r="FB633" s="58"/>
      <c r="FC633" s="58"/>
      <c r="FD633" s="58"/>
      <c r="FE633" s="58"/>
      <c r="FF633" s="58"/>
      <c r="FG633" s="58"/>
      <c r="FH633" s="58"/>
      <c r="FI633" s="58"/>
      <c r="FJ633" s="58"/>
      <c r="FK633" s="58"/>
      <c r="FL633" s="58"/>
      <c r="FM633" s="58"/>
      <c r="FN633" s="58"/>
      <c r="FO633" s="58"/>
      <c r="FP633" s="58"/>
      <c r="FQ633" s="58"/>
      <c r="FR633" s="58"/>
      <c r="FS633" s="58"/>
      <c r="FT633" s="58"/>
      <c r="FU633" s="58"/>
      <c r="FV633" s="58"/>
      <c r="FW633" s="58"/>
      <c r="FX633" s="58"/>
      <c r="FY633" s="58"/>
      <c r="FZ633" s="58"/>
      <c r="GA633" s="58"/>
      <c r="GB633" s="58"/>
      <c r="GC633" s="58"/>
      <c r="GD633" s="58"/>
      <c r="GE633" s="58"/>
      <c r="GF633" s="58"/>
      <c r="GG633" s="58"/>
      <c r="GH633" s="58"/>
      <c r="GI633" s="58"/>
      <c r="GJ633" s="58"/>
      <c r="GK633" s="58"/>
      <c r="GL633" s="58"/>
      <c r="GM633" s="58"/>
      <c r="GN633" s="58"/>
      <c r="GO633" s="58"/>
      <c r="GP633" s="58"/>
      <c r="GQ633" s="58"/>
      <c r="GR633" s="58"/>
      <c r="GS633" s="58"/>
      <c r="GT633" s="58"/>
      <c r="GU633" s="58"/>
      <c r="GV633" s="58"/>
      <c r="GW633" s="58"/>
      <c r="GX633" s="58"/>
      <c r="GY633" s="58"/>
      <c r="GZ633" s="58"/>
      <c r="HA633" s="58"/>
      <c r="HB633" s="58"/>
      <c r="HC633" s="58"/>
      <c r="HD633" s="58"/>
      <c r="HE633" s="58"/>
      <c r="HF633" s="58"/>
      <c r="HG633" s="58"/>
      <c r="HH633" s="58"/>
      <c r="HI633" s="58"/>
      <c r="HJ633" s="58"/>
      <c r="HK633" s="58"/>
      <c r="HL633" s="58"/>
      <c r="HM633" s="58"/>
      <c r="HN633" s="58"/>
      <c r="HO633" s="58"/>
      <c r="HP633" s="58"/>
      <c r="HQ633" s="58"/>
      <c r="HR633" s="58"/>
      <c r="HS633" s="58"/>
      <c r="HT633" s="58"/>
      <c r="HU633" s="58"/>
      <c r="HV633" s="58"/>
      <c r="HW633" s="58"/>
      <c r="HX633" s="58"/>
      <c r="HY633" s="58"/>
      <c r="HZ633" s="58"/>
      <c r="IA633" s="58"/>
      <c r="IB633" s="58"/>
      <c r="IC633" s="58"/>
      <c r="ID633" s="58"/>
      <c r="IE633" s="58"/>
      <c r="IF633" s="58"/>
      <c r="IG633" s="58"/>
      <c r="IH633" s="58"/>
      <c r="II633" s="58"/>
      <c r="IJ633" s="58"/>
      <c r="IK633" s="58"/>
      <c r="IL633" s="58"/>
      <c r="IM633" s="58"/>
      <c r="IN633" s="58"/>
      <c r="IO633" s="58"/>
      <c r="IP633" s="58"/>
      <c r="IQ633" s="58"/>
      <c r="IR633" s="58"/>
      <c r="IS633" s="58"/>
      <c r="IT633" s="58"/>
      <c r="IU633" s="58"/>
    </row>
    <row r="634" spans="1:255" s="840" customFormat="1">
      <c r="A634" s="78" t="s">
        <v>528</v>
      </c>
      <c r="B634" s="58"/>
      <c r="C634" s="58"/>
      <c r="D634" s="58"/>
      <c r="E634" s="58"/>
      <c r="F634" s="58"/>
      <c r="G634" s="58"/>
      <c r="H634" s="58"/>
      <c r="I634" s="58"/>
      <c r="J634" s="58"/>
      <c r="K634" s="58"/>
      <c r="L634" s="58"/>
      <c r="M634" s="58"/>
      <c r="N634" s="58"/>
      <c r="O634" s="58"/>
      <c r="P634" s="58"/>
      <c r="Q634" s="58"/>
      <c r="R634" s="58"/>
      <c r="S634" s="58"/>
      <c r="T634" s="58"/>
      <c r="U634" s="58"/>
      <c r="V634" s="58"/>
      <c r="W634" s="58">
        <v>1E-3</v>
      </c>
      <c r="X634" s="58">
        <v>3.0000000000000001E-3</v>
      </c>
      <c r="Y634" s="58">
        <v>1.4999999999999999E-2</v>
      </c>
      <c r="Z634" s="58">
        <v>1.2E-2</v>
      </c>
      <c r="AA634" s="949">
        <v>3.0000000000000001E-3</v>
      </c>
      <c r="AB634" s="949">
        <v>6.0000000000000001E-3</v>
      </c>
      <c r="AC634" s="949">
        <v>0.01</v>
      </c>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58"/>
      <c r="CB634" s="58"/>
      <c r="CC634" s="58"/>
      <c r="CD634" s="58"/>
      <c r="CE634" s="58"/>
      <c r="CF634" s="58"/>
      <c r="CG634" s="58"/>
      <c r="CH634" s="58"/>
      <c r="CI634" s="58"/>
      <c r="CJ634" s="58"/>
      <c r="CK634" s="58"/>
      <c r="CL634" s="58"/>
      <c r="CM634" s="58"/>
      <c r="CN634" s="58"/>
      <c r="CO634" s="58"/>
      <c r="CP634" s="58"/>
      <c r="CQ634" s="58"/>
      <c r="CR634" s="58"/>
      <c r="CS634" s="58"/>
      <c r="CT634" s="58"/>
      <c r="CU634" s="58"/>
      <c r="CV634" s="58"/>
      <c r="CW634" s="58"/>
      <c r="CX634" s="58"/>
      <c r="CY634" s="58"/>
      <c r="CZ634" s="58"/>
      <c r="DA634" s="58"/>
      <c r="DB634" s="58"/>
      <c r="DC634" s="58"/>
      <c r="DD634" s="58"/>
      <c r="DE634" s="58"/>
      <c r="DF634" s="58"/>
      <c r="DG634" s="58"/>
      <c r="DH634" s="58"/>
      <c r="DI634" s="58"/>
      <c r="DJ634" s="58"/>
      <c r="DK634" s="58"/>
      <c r="DL634" s="58"/>
      <c r="DM634" s="58"/>
      <c r="DN634" s="58"/>
      <c r="DO634" s="58"/>
      <c r="DP634" s="58"/>
      <c r="DQ634" s="58"/>
      <c r="DR634" s="58"/>
      <c r="DS634" s="58"/>
      <c r="DT634" s="58"/>
      <c r="DU634" s="58"/>
      <c r="DV634" s="58"/>
      <c r="DW634" s="58"/>
      <c r="DX634" s="58"/>
      <c r="DY634" s="58"/>
      <c r="DZ634" s="58"/>
      <c r="EA634" s="58"/>
      <c r="EB634" s="58"/>
      <c r="EC634" s="58"/>
      <c r="ED634" s="58"/>
      <c r="EE634" s="58"/>
      <c r="EF634" s="58"/>
      <c r="EG634" s="58"/>
      <c r="EH634" s="58"/>
      <c r="EI634" s="58"/>
      <c r="EJ634" s="58"/>
      <c r="EK634" s="58"/>
      <c r="EL634" s="58"/>
      <c r="EM634" s="58"/>
      <c r="EN634" s="58"/>
      <c r="EO634" s="58"/>
      <c r="EP634" s="58"/>
      <c r="EQ634" s="58"/>
      <c r="ER634" s="58"/>
      <c r="ES634" s="58"/>
      <c r="ET634" s="58"/>
      <c r="EU634" s="58"/>
      <c r="EV634" s="58"/>
      <c r="EW634" s="58"/>
      <c r="EX634" s="58"/>
      <c r="EY634" s="58"/>
      <c r="EZ634" s="58"/>
      <c r="FA634" s="58"/>
      <c r="FB634" s="58"/>
      <c r="FC634" s="58"/>
      <c r="FD634" s="58"/>
      <c r="FE634" s="58"/>
      <c r="FF634" s="58"/>
      <c r="FG634" s="58"/>
      <c r="FH634" s="58"/>
      <c r="FI634" s="58"/>
      <c r="FJ634" s="58"/>
      <c r="FK634" s="58"/>
      <c r="FL634" s="58"/>
      <c r="FM634" s="58"/>
      <c r="FN634" s="58"/>
      <c r="FO634" s="58"/>
      <c r="FP634" s="58"/>
      <c r="FQ634" s="58"/>
      <c r="FR634" s="58"/>
      <c r="FS634" s="58"/>
      <c r="FT634" s="58"/>
      <c r="FU634" s="58"/>
      <c r="FV634" s="58"/>
      <c r="FW634" s="58"/>
      <c r="FX634" s="58"/>
      <c r="FY634" s="58"/>
      <c r="FZ634" s="58"/>
      <c r="GA634" s="58"/>
      <c r="GB634" s="58"/>
      <c r="GC634" s="58"/>
      <c r="GD634" s="58"/>
      <c r="GE634" s="58"/>
      <c r="GF634" s="58"/>
      <c r="GG634" s="58"/>
      <c r="GH634" s="58"/>
      <c r="GI634" s="58"/>
      <c r="GJ634" s="58"/>
      <c r="GK634" s="58"/>
      <c r="GL634" s="58"/>
      <c r="GM634" s="58"/>
      <c r="GN634" s="58"/>
      <c r="GO634" s="58"/>
      <c r="GP634" s="58"/>
      <c r="GQ634" s="58"/>
      <c r="GR634" s="58"/>
      <c r="GS634" s="58"/>
      <c r="GT634" s="58"/>
      <c r="GU634" s="58"/>
      <c r="GV634" s="58"/>
      <c r="GW634" s="58"/>
      <c r="GX634" s="58"/>
      <c r="GY634" s="58"/>
      <c r="GZ634" s="58"/>
      <c r="HA634" s="58"/>
      <c r="HB634" s="58"/>
      <c r="HC634" s="58"/>
      <c r="HD634" s="58"/>
      <c r="HE634" s="58"/>
      <c r="HF634" s="58"/>
      <c r="HG634" s="58"/>
      <c r="HH634" s="58"/>
      <c r="HI634" s="58"/>
      <c r="HJ634" s="58"/>
      <c r="HK634" s="58"/>
      <c r="HL634" s="58"/>
      <c r="HM634" s="58"/>
      <c r="HN634" s="58"/>
      <c r="HO634" s="58"/>
      <c r="HP634" s="58"/>
      <c r="HQ634" s="58"/>
      <c r="HR634" s="58"/>
      <c r="HS634" s="58"/>
      <c r="HT634" s="58"/>
      <c r="HU634" s="58"/>
      <c r="HV634" s="58"/>
      <c r="HW634" s="58"/>
      <c r="HX634" s="58"/>
      <c r="HY634" s="58"/>
      <c r="HZ634" s="58"/>
      <c r="IA634" s="58"/>
      <c r="IB634" s="58"/>
      <c r="IC634" s="58"/>
      <c r="ID634" s="58"/>
      <c r="IE634" s="58"/>
      <c r="IF634" s="58"/>
      <c r="IG634" s="58"/>
      <c r="IH634" s="58"/>
      <c r="II634" s="58"/>
      <c r="IJ634" s="58"/>
      <c r="IK634" s="58"/>
      <c r="IL634" s="58"/>
      <c r="IM634" s="58"/>
      <c r="IN634" s="58"/>
      <c r="IO634" s="58"/>
      <c r="IP634" s="58"/>
      <c r="IQ634" s="58"/>
      <c r="IR634" s="58"/>
      <c r="IS634" s="58"/>
      <c r="IT634" s="58"/>
      <c r="IU634" s="58"/>
    </row>
    <row r="635" spans="1:255" s="840" customFormat="1">
      <c r="A635" s="78" t="s">
        <v>529</v>
      </c>
      <c r="B635" s="58">
        <v>0.59599999999999997</v>
      </c>
      <c r="C635" s="58">
        <v>0.64</v>
      </c>
      <c r="D635" s="58">
        <v>0.746</v>
      </c>
      <c r="E635" s="58">
        <v>0.83899999999999997</v>
      </c>
      <c r="F635" s="58">
        <v>0.84299999999999997</v>
      </c>
      <c r="G635" s="58">
        <v>1.381</v>
      </c>
      <c r="H635" s="58">
        <v>1.661</v>
      </c>
      <c r="I635" s="58">
        <v>2.1339999999999999</v>
      </c>
      <c r="J635" s="58">
        <v>2.294</v>
      </c>
      <c r="K635" s="58">
        <v>2.1339999999999999</v>
      </c>
      <c r="L635" s="58">
        <v>2.657</v>
      </c>
      <c r="M635" s="58">
        <v>3.6509999999999998</v>
      </c>
      <c r="N635" s="58">
        <v>4.117</v>
      </c>
      <c r="O635" s="58">
        <v>4.5759999999999996</v>
      </c>
      <c r="P635" s="58">
        <v>2.1829999999999998</v>
      </c>
      <c r="Q635" s="58">
        <v>1.855</v>
      </c>
      <c r="R635" s="58">
        <v>1.619</v>
      </c>
      <c r="S635" s="58">
        <v>2.1059999999999999</v>
      </c>
      <c r="T635" s="58">
        <v>1.99</v>
      </c>
      <c r="U635" s="58">
        <v>2.2400000000000002</v>
      </c>
      <c r="V635" s="58">
        <v>2.0649999999999999</v>
      </c>
      <c r="W635" s="58">
        <v>2.2730000000000001</v>
      </c>
      <c r="X635" s="58">
        <v>2.294</v>
      </c>
      <c r="Y635" s="58">
        <v>2.1429999999999998</v>
      </c>
      <c r="Z635" s="58">
        <v>2.2730000000000001</v>
      </c>
      <c r="AA635" s="949">
        <v>2.3199999999999998</v>
      </c>
      <c r="AB635" s="949">
        <v>2.3490000000000002</v>
      </c>
      <c r="AC635" s="949">
        <v>2.4319999999999999</v>
      </c>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J635" s="58"/>
      <c r="CK635" s="58"/>
      <c r="CL635" s="58"/>
      <c r="CM635" s="58"/>
      <c r="CN635" s="58"/>
      <c r="CO635" s="58"/>
      <c r="CP635" s="58"/>
      <c r="CQ635" s="58"/>
      <c r="CR635" s="58"/>
      <c r="CS635" s="58"/>
      <c r="CT635" s="58"/>
      <c r="CU635" s="58"/>
      <c r="CV635" s="58"/>
      <c r="CW635" s="58"/>
      <c r="CX635" s="58"/>
      <c r="CY635" s="58"/>
      <c r="CZ635" s="58"/>
      <c r="DA635" s="58"/>
      <c r="DB635" s="58"/>
      <c r="DC635" s="58"/>
      <c r="DD635" s="58"/>
      <c r="DE635" s="58"/>
      <c r="DF635" s="58"/>
      <c r="DG635" s="58"/>
      <c r="DH635" s="58"/>
      <c r="DI635" s="58"/>
      <c r="DJ635" s="58"/>
      <c r="DK635" s="58"/>
      <c r="DL635" s="58"/>
      <c r="DM635" s="58"/>
      <c r="DN635" s="58"/>
      <c r="DO635" s="58"/>
      <c r="DP635" s="58"/>
      <c r="DQ635" s="58"/>
      <c r="DR635" s="58"/>
      <c r="DS635" s="58"/>
      <c r="DT635" s="58"/>
      <c r="DU635" s="58"/>
      <c r="DV635" s="58"/>
      <c r="DW635" s="58"/>
      <c r="DX635" s="58"/>
      <c r="DY635" s="58"/>
      <c r="DZ635" s="58"/>
      <c r="EA635" s="58"/>
      <c r="EB635" s="58"/>
      <c r="EC635" s="58"/>
      <c r="ED635" s="58"/>
      <c r="EE635" s="58"/>
      <c r="EF635" s="58"/>
      <c r="EG635" s="58"/>
      <c r="EH635" s="58"/>
      <c r="EI635" s="58"/>
      <c r="EJ635" s="58"/>
      <c r="EK635" s="58"/>
      <c r="EL635" s="58"/>
      <c r="EM635" s="58"/>
      <c r="EN635" s="58"/>
      <c r="EO635" s="58"/>
      <c r="EP635" s="58"/>
      <c r="EQ635" s="58"/>
      <c r="ER635" s="58"/>
      <c r="ES635" s="58"/>
      <c r="ET635" s="58"/>
      <c r="EU635" s="58"/>
      <c r="EV635" s="58"/>
      <c r="EW635" s="58"/>
      <c r="EX635" s="58"/>
      <c r="EY635" s="58"/>
      <c r="EZ635" s="58"/>
      <c r="FA635" s="58"/>
      <c r="FB635" s="58"/>
      <c r="FC635" s="58"/>
      <c r="FD635" s="58"/>
      <c r="FE635" s="58"/>
      <c r="FF635" s="58"/>
      <c r="FG635" s="58"/>
      <c r="FH635" s="58"/>
      <c r="FI635" s="58"/>
      <c r="FJ635" s="58"/>
      <c r="FK635" s="58"/>
      <c r="FL635" s="58"/>
      <c r="FM635" s="58"/>
      <c r="FN635" s="58"/>
      <c r="FO635" s="58"/>
      <c r="FP635" s="58"/>
      <c r="FQ635" s="58"/>
      <c r="FR635" s="58"/>
      <c r="FS635" s="58"/>
      <c r="FT635" s="58"/>
      <c r="FU635" s="58"/>
      <c r="FV635" s="58"/>
      <c r="FW635" s="58"/>
      <c r="FX635" s="58"/>
      <c r="FY635" s="58"/>
      <c r="FZ635" s="58"/>
      <c r="GA635" s="58"/>
      <c r="GB635" s="58"/>
      <c r="GC635" s="58"/>
      <c r="GD635" s="58"/>
      <c r="GE635" s="58"/>
      <c r="GF635" s="58"/>
      <c r="GG635" s="58"/>
      <c r="GH635" s="58"/>
      <c r="GI635" s="58"/>
      <c r="GJ635" s="58"/>
      <c r="GK635" s="58"/>
      <c r="GL635" s="58"/>
      <c r="GM635" s="58"/>
      <c r="GN635" s="58"/>
      <c r="GO635" s="58"/>
      <c r="GP635" s="58"/>
      <c r="GQ635" s="58"/>
      <c r="GR635" s="58"/>
      <c r="GS635" s="58"/>
      <c r="GT635" s="58"/>
      <c r="GU635" s="58"/>
      <c r="GV635" s="58"/>
      <c r="GW635" s="58"/>
      <c r="GX635" s="58"/>
      <c r="GY635" s="58"/>
      <c r="GZ635" s="58"/>
      <c r="HA635" s="58"/>
      <c r="HB635" s="58"/>
      <c r="HC635" s="58"/>
      <c r="HD635" s="58"/>
      <c r="HE635" s="58"/>
      <c r="HF635" s="58"/>
      <c r="HG635" s="58"/>
      <c r="HH635" s="58"/>
      <c r="HI635" s="58"/>
      <c r="HJ635" s="58"/>
      <c r="HK635" s="58"/>
      <c r="HL635" s="58"/>
      <c r="HM635" s="58"/>
      <c r="HN635" s="58"/>
      <c r="HO635" s="58"/>
      <c r="HP635" s="58"/>
      <c r="HQ635" s="58"/>
      <c r="HR635" s="58"/>
      <c r="HS635" s="58"/>
      <c r="HT635" s="58"/>
      <c r="HU635" s="58"/>
      <c r="HV635" s="58"/>
      <c r="HW635" s="58"/>
      <c r="HX635" s="58"/>
      <c r="HY635" s="58"/>
      <c r="HZ635" s="58"/>
      <c r="IA635" s="58"/>
      <c r="IB635" s="58"/>
      <c r="IC635" s="58"/>
      <c r="ID635" s="58"/>
      <c r="IE635" s="58"/>
      <c r="IF635" s="58"/>
      <c r="IG635" s="58"/>
      <c r="IH635" s="58"/>
      <c r="II635" s="58"/>
      <c r="IJ635" s="58"/>
      <c r="IK635" s="58"/>
      <c r="IL635" s="58"/>
      <c r="IM635" s="58"/>
      <c r="IN635" s="58"/>
      <c r="IO635" s="58"/>
      <c r="IP635" s="58"/>
      <c r="IQ635" s="58"/>
      <c r="IR635" s="58"/>
      <c r="IS635" s="58"/>
      <c r="IT635" s="58"/>
      <c r="IU635" s="58"/>
    </row>
    <row r="636" spans="1:255" s="840" customFormat="1">
      <c r="A636" s="78" t="s">
        <v>530</v>
      </c>
      <c r="B636" s="58">
        <v>9.5000000000000001E-2</v>
      </c>
      <c r="C636" s="58">
        <v>0.10100000000000001</v>
      </c>
      <c r="D636" s="58">
        <v>0.11799999999999999</v>
      </c>
      <c r="E636" s="58">
        <v>0.13300000000000001</v>
      </c>
      <c r="F636" s="58">
        <v>0.13400000000000001</v>
      </c>
      <c r="G636" s="58">
        <v>0.219</v>
      </c>
      <c r="H636" s="58">
        <v>0.26400000000000001</v>
      </c>
      <c r="I636" s="58">
        <v>0.33800000000000002</v>
      </c>
      <c r="J636" s="58">
        <v>0.36299999999999999</v>
      </c>
      <c r="K636" s="58">
        <v>0.33800000000000002</v>
      </c>
      <c r="L636" s="58">
        <v>0.42099999999999999</v>
      </c>
      <c r="M636" s="58">
        <v>0.57899999999999996</v>
      </c>
      <c r="N636" s="58">
        <v>0.65300000000000002</v>
      </c>
      <c r="O636" s="58">
        <v>0.72499999999999998</v>
      </c>
      <c r="P636" s="58">
        <v>0.34599999999999997</v>
      </c>
      <c r="Q636" s="58">
        <v>0.309</v>
      </c>
      <c r="R636" s="58">
        <v>0.26800000000000002</v>
      </c>
      <c r="S636" s="58">
        <v>2E-3</v>
      </c>
      <c r="T636" s="58">
        <v>0.21099999999999999</v>
      </c>
      <c r="U636" s="58">
        <v>0.22500000000000001</v>
      </c>
      <c r="V636" s="58">
        <v>0.22800000000000001</v>
      </c>
      <c r="W636" s="58">
        <v>0.218</v>
      </c>
      <c r="X636" s="58">
        <v>0.215</v>
      </c>
      <c r="Y636" s="58">
        <v>0.20399999999999999</v>
      </c>
      <c r="Z636" s="58">
        <v>0.19800000000000001</v>
      </c>
      <c r="AA636" s="949">
        <v>0.193</v>
      </c>
      <c r="AB636" s="949">
        <v>0.189</v>
      </c>
      <c r="AC636" s="949">
        <v>0.187</v>
      </c>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58"/>
      <c r="BI636" s="58"/>
      <c r="BJ636" s="58"/>
      <c r="BK636" s="58"/>
      <c r="BL636" s="58"/>
      <c r="BM636" s="58"/>
      <c r="BN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c r="DN636" s="58"/>
      <c r="DO636" s="58"/>
      <c r="DP636" s="58"/>
      <c r="DQ636" s="58"/>
      <c r="DR636" s="58"/>
      <c r="DS636" s="58"/>
      <c r="DT636" s="58"/>
      <c r="DU636" s="58"/>
      <c r="DV636" s="58"/>
      <c r="DW636" s="58"/>
      <c r="DX636" s="58"/>
      <c r="DY636" s="58"/>
      <c r="DZ636" s="58"/>
      <c r="EA636" s="58"/>
      <c r="EB636" s="58"/>
      <c r="EC636" s="58"/>
      <c r="ED636" s="58"/>
      <c r="EE636" s="58"/>
      <c r="EF636" s="58"/>
      <c r="EG636" s="58"/>
      <c r="EH636" s="58"/>
      <c r="EI636" s="58"/>
      <c r="EJ636" s="58"/>
      <c r="EK636" s="58"/>
      <c r="EL636" s="58"/>
      <c r="EM636" s="58"/>
      <c r="EN636" s="58"/>
      <c r="EO636" s="58"/>
      <c r="EP636" s="58"/>
      <c r="EQ636" s="58"/>
      <c r="ER636" s="58"/>
      <c r="ES636" s="58"/>
      <c r="ET636" s="58"/>
      <c r="EU636" s="58"/>
      <c r="EV636" s="58"/>
      <c r="EW636" s="58"/>
      <c r="EX636" s="58"/>
      <c r="EY636" s="58"/>
      <c r="EZ636" s="58"/>
      <c r="FA636" s="58"/>
      <c r="FB636" s="58"/>
      <c r="FC636" s="58"/>
      <c r="FD636" s="58"/>
      <c r="FE636" s="58"/>
      <c r="FF636" s="58"/>
      <c r="FG636" s="58"/>
      <c r="FH636" s="58"/>
      <c r="FI636" s="58"/>
      <c r="FJ636" s="58"/>
      <c r="FK636" s="58"/>
      <c r="FL636" s="58"/>
      <c r="FM636" s="58"/>
      <c r="FN636" s="58"/>
      <c r="FO636" s="58"/>
      <c r="FP636" s="58"/>
      <c r="FQ636" s="58"/>
      <c r="FR636" s="58"/>
      <c r="FS636" s="58"/>
      <c r="FT636" s="58"/>
      <c r="FU636" s="58"/>
      <c r="FV636" s="58"/>
      <c r="FW636" s="58"/>
      <c r="FX636" s="58"/>
      <c r="FY636" s="58"/>
      <c r="FZ636" s="58"/>
      <c r="GA636" s="58"/>
      <c r="GB636" s="58"/>
      <c r="GC636" s="58"/>
      <c r="GD636" s="58"/>
      <c r="GE636" s="58"/>
      <c r="GF636" s="58"/>
      <c r="GG636" s="58"/>
      <c r="GH636" s="58"/>
      <c r="GI636" s="58"/>
      <c r="GJ636" s="58"/>
      <c r="GK636" s="58"/>
      <c r="GL636" s="58"/>
      <c r="GM636" s="58"/>
      <c r="GN636" s="58"/>
      <c r="GO636" s="58"/>
      <c r="GP636" s="58"/>
      <c r="GQ636" s="58"/>
      <c r="GR636" s="58"/>
      <c r="GS636" s="58"/>
      <c r="GT636" s="58"/>
      <c r="GU636" s="58"/>
      <c r="GV636" s="58"/>
      <c r="GW636" s="58"/>
      <c r="GX636" s="58"/>
      <c r="GY636" s="58"/>
      <c r="GZ636" s="58"/>
      <c r="HA636" s="58"/>
      <c r="HB636" s="58"/>
      <c r="HC636" s="58"/>
      <c r="HD636" s="58"/>
      <c r="HE636" s="58"/>
      <c r="HF636" s="58"/>
      <c r="HG636" s="58"/>
      <c r="HH636" s="58"/>
      <c r="HI636" s="58"/>
      <c r="HJ636" s="58"/>
      <c r="HK636" s="58"/>
      <c r="HL636" s="58"/>
      <c r="HM636" s="58"/>
      <c r="HN636" s="58"/>
      <c r="HO636" s="58"/>
      <c r="HP636" s="58"/>
      <c r="HQ636" s="58"/>
      <c r="HR636" s="58"/>
      <c r="HS636" s="58"/>
      <c r="HT636" s="58"/>
      <c r="HU636" s="58"/>
      <c r="HV636" s="58"/>
      <c r="HW636" s="58"/>
      <c r="HX636" s="58"/>
      <c r="HY636" s="58"/>
      <c r="HZ636" s="58"/>
      <c r="IA636" s="58"/>
      <c r="IB636" s="58"/>
      <c r="IC636" s="58"/>
      <c r="ID636" s="58"/>
      <c r="IE636" s="58"/>
      <c r="IF636" s="58"/>
      <c r="IG636" s="58"/>
      <c r="IH636" s="58"/>
      <c r="II636" s="58"/>
      <c r="IJ636" s="58"/>
      <c r="IK636" s="58"/>
      <c r="IL636" s="58"/>
      <c r="IM636" s="58"/>
      <c r="IN636" s="58"/>
      <c r="IO636" s="58"/>
      <c r="IP636" s="58"/>
      <c r="IQ636" s="58"/>
      <c r="IR636" s="58"/>
      <c r="IS636" s="58"/>
      <c r="IT636" s="58"/>
      <c r="IU636" s="58"/>
    </row>
    <row r="637" spans="1:255" s="840" customFormat="1">
      <c r="A637" s="78" t="s">
        <v>531</v>
      </c>
      <c r="B637" s="58">
        <v>0.183</v>
      </c>
      <c r="C637" s="58">
        <v>0.19700000000000001</v>
      </c>
      <c r="D637" s="58">
        <v>0.22900000000000001</v>
      </c>
      <c r="E637" s="58">
        <v>0.25900000000000001</v>
      </c>
      <c r="F637" s="58">
        <v>0.26100000000000001</v>
      </c>
      <c r="G637" s="58">
        <v>0.42499999999999999</v>
      </c>
      <c r="H637" s="58">
        <v>0.51200000000000001</v>
      </c>
      <c r="I637" s="58">
        <v>0.65700000000000003</v>
      </c>
      <c r="J637" s="58">
        <v>0.70599999999999996</v>
      </c>
      <c r="K637" s="58">
        <v>0.65700000000000003</v>
      </c>
      <c r="L637" s="58">
        <v>0.81899999999999995</v>
      </c>
      <c r="M637" s="58">
        <v>1.1259999999999999</v>
      </c>
      <c r="N637" s="58">
        <v>1.27</v>
      </c>
      <c r="O637" s="58">
        <v>1.409</v>
      </c>
      <c r="P637" s="58">
        <v>0.67100000000000004</v>
      </c>
      <c r="Q637" s="58">
        <v>0.71899999999999997</v>
      </c>
      <c r="R637" s="58">
        <v>0.76400000000000001</v>
      </c>
      <c r="S637" s="58">
        <v>1.107</v>
      </c>
      <c r="T637" s="58">
        <v>0.79800000000000004</v>
      </c>
      <c r="U637" s="58">
        <v>0.81699999999999995</v>
      </c>
      <c r="V637" s="58">
        <v>0.84199999999999997</v>
      </c>
      <c r="W637" s="58">
        <v>0.93500000000000005</v>
      </c>
      <c r="X637" s="58">
        <v>0.90800000000000003</v>
      </c>
      <c r="Y637" s="58">
        <v>0.90300000000000002</v>
      </c>
      <c r="Z637" s="58">
        <v>0.91600000000000004</v>
      </c>
      <c r="AA637" s="949">
        <v>0.92200000000000004</v>
      </c>
      <c r="AB637" s="949">
        <v>0.93300000000000005</v>
      </c>
      <c r="AC637" s="949">
        <v>0.97099999999999997</v>
      </c>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c r="DM637" s="58"/>
      <c r="DN637" s="58"/>
      <c r="DO637" s="58"/>
      <c r="DP637" s="58"/>
      <c r="DQ637" s="58"/>
      <c r="DR637" s="58"/>
      <c r="DS637" s="58"/>
      <c r="DT637" s="58"/>
      <c r="DU637" s="58"/>
      <c r="DV637" s="58"/>
      <c r="DW637" s="58"/>
      <c r="DX637" s="58"/>
      <c r="DY637" s="58"/>
      <c r="DZ637" s="58"/>
      <c r="EA637" s="58"/>
      <c r="EB637" s="58"/>
      <c r="EC637" s="58"/>
      <c r="ED637" s="58"/>
      <c r="EE637" s="58"/>
      <c r="EF637" s="58"/>
      <c r="EG637" s="58"/>
      <c r="EH637" s="58"/>
      <c r="EI637" s="58"/>
      <c r="EJ637" s="58"/>
      <c r="EK637" s="58"/>
      <c r="EL637" s="58"/>
      <c r="EM637" s="58"/>
      <c r="EN637" s="58"/>
      <c r="EO637" s="58"/>
      <c r="EP637" s="58"/>
      <c r="EQ637" s="58"/>
      <c r="ER637" s="58"/>
      <c r="ES637" s="58"/>
      <c r="ET637" s="58"/>
      <c r="EU637" s="58"/>
      <c r="EV637" s="58"/>
      <c r="EW637" s="58"/>
      <c r="EX637" s="58"/>
      <c r="EY637" s="58"/>
      <c r="EZ637" s="58"/>
      <c r="FA637" s="58"/>
      <c r="FB637" s="58"/>
      <c r="FC637" s="58"/>
      <c r="FD637" s="58"/>
      <c r="FE637" s="58"/>
      <c r="FF637" s="58"/>
      <c r="FG637" s="58"/>
      <c r="FH637" s="58"/>
      <c r="FI637" s="58"/>
      <c r="FJ637" s="58"/>
      <c r="FK637" s="58"/>
      <c r="FL637" s="58"/>
      <c r="FM637" s="58"/>
      <c r="FN637" s="58"/>
      <c r="FO637" s="58"/>
      <c r="FP637" s="58"/>
      <c r="FQ637" s="58"/>
      <c r="FR637" s="58"/>
      <c r="FS637" s="58"/>
      <c r="FT637" s="58"/>
      <c r="FU637" s="58"/>
      <c r="FV637" s="58"/>
      <c r="FW637" s="58"/>
      <c r="FX637" s="58"/>
      <c r="FY637" s="58"/>
      <c r="FZ637" s="58"/>
      <c r="GA637" s="58"/>
      <c r="GB637" s="58"/>
      <c r="GC637" s="58"/>
      <c r="GD637" s="58"/>
      <c r="GE637" s="58"/>
      <c r="GF637" s="58"/>
      <c r="GG637" s="58"/>
      <c r="GH637" s="58"/>
      <c r="GI637" s="58"/>
      <c r="GJ637" s="58"/>
      <c r="GK637" s="58"/>
      <c r="GL637" s="58"/>
      <c r="GM637" s="58"/>
      <c r="GN637" s="58"/>
      <c r="GO637" s="58"/>
      <c r="GP637" s="58"/>
      <c r="GQ637" s="58"/>
      <c r="GR637" s="58"/>
      <c r="GS637" s="58"/>
      <c r="GT637" s="58"/>
      <c r="GU637" s="58"/>
      <c r="GV637" s="58"/>
      <c r="GW637" s="58"/>
      <c r="GX637" s="58"/>
      <c r="GY637" s="58"/>
      <c r="GZ637" s="58"/>
      <c r="HA637" s="58"/>
      <c r="HB637" s="58"/>
      <c r="HC637" s="58"/>
      <c r="HD637" s="58"/>
      <c r="HE637" s="58"/>
      <c r="HF637" s="58"/>
      <c r="HG637" s="58"/>
      <c r="HH637" s="58"/>
      <c r="HI637" s="58"/>
      <c r="HJ637" s="58"/>
      <c r="HK637" s="58"/>
      <c r="HL637" s="58"/>
      <c r="HM637" s="58"/>
      <c r="HN637" s="58"/>
      <c r="HO637" s="58"/>
      <c r="HP637" s="58"/>
      <c r="HQ637" s="58"/>
      <c r="HR637" s="58"/>
      <c r="HS637" s="58"/>
      <c r="HT637" s="58"/>
      <c r="HU637" s="58"/>
      <c r="HV637" s="58"/>
      <c r="HW637" s="58"/>
      <c r="HX637" s="58"/>
      <c r="HY637" s="58"/>
      <c r="HZ637" s="58"/>
      <c r="IA637" s="58"/>
      <c r="IB637" s="58"/>
      <c r="IC637" s="58"/>
      <c r="ID637" s="58"/>
      <c r="IE637" s="58"/>
      <c r="IF637" s="58"/>
      <c r="IG637" s="58"/>
      <c r="IH637" s="58"/>
      <c r="II637" s="58"/>
      <c r="IJ637" s="58"/>
      <c r="IK637" s="58"/>
      <c r="IL637" s="58"/>
      <c r="IM637" s="58"/>
      <c r="IN637" s="58"/>
      <c r="IO637" s="58"/>
      <c r="IP637" s="58"/>
      <c r="IQ637" s="58"/>
      <c r="IR637" s="58"/>
      <c r="IS637" s="58"/>
      <c r="IT637" s="58"/>
      <c r="IU637" s="58"/>
    </row>
    <row r="638" spans="1:255" s="840" customFormat="1">
      <c r="A638" s="78" t="s">
        <v>532</v>
      </c>
      <c r="B638" s="58"/>
      <c r="C638" s="58"/>
      <c r="D638" s="58"/>
      <c r="E638" s="58"/>
      <c r="F638" s="58"/>
      <c r="G638" s="58">
        <v>1E-3</v>
      </c>
      <c r="H638" s="58">
        <v>1E-3</v>
      </c>
      <c r="I638" s="58">
        <v>1E-3</v>
      </c>
      <c r="J638" s="58">
        <v>1E-3</v>
      </c>
      <c r="K638" s="58">
        <v>1E-3</v>
      </c>
      <c r="L638" s="58">
        <v>1E-3</v>
      </c>
      <c r="M638" s="58">
        <v>2E-3</v>
      </c>
      <c r="N638" s="58">
        <v>2E-3</v>
      </c>
      <c r="O638" s="58">
        <v>2E-3</v>
      </c>
      <c r="P638" s="58">
        <v>1E-3</v>
      </c>
      <c r="Q638" s="58">
        <v>2E-3</v>
      </c>
      <c r="R638" s="58">
        <v>1.0999999999999999E-2</v>
      </c>
      <c r="S638" s="58">
        <v>1.4E-2</v>
      </c>
      <c r="T638" s="58">
        <v>2.7E-2</v>
      </c>
      <c r="U638" s="58">
        <v>3.6999999999999998E-2</v>
      </c>
      <c r="V638" s="58">
        <v>0.04</v>
      </c>
      <c r="W638" s="58">
        <v>2.5999999999999999E-2</v>
      </c>
      <c r="X638" s="58">
        <v>1.9E-2</v>
      </c>
      <c r="Y638" s="58">
        <v>2.4E-2</v>
      </c>
      <c r="Z638" s="58">
        <v>2.7E-2</v>
      </c>
      <c r="AA638" s="949">
        <v>2.5999999999999999E-2</v>
      </c>
      <c r="AB638" s="949">
        <v>2.5999999999999999E-2</v>
      </c>
      <c r="AC638" s="949">
        <v>2.9000000000000001E-2</v>
      </c>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M638" s="58"/>
      <c r="DN638" s="58"/>
      <c r="DO638" s="58"/>
      <c r="DP638" s="58"/>
      <c r="DQ638" s="58"/>
      <c r="DR638" s="58"/>
      <c r="DS638" s="58"/>
      <c r="DT638" s="58"/>
      <c r="DU638" s="58"/>
      <c r="DV638" s="58"/>
      <c r="DW638" s="58"/>
      <c r="DX638" s="58"/>
      <c r="DY638" s="58"/>
      <c r="DZ638" s="58"/>
      <c r="EA638" s="58"/>
      <c r="EB638" s="58"/>
      <c r="EC638" s="58"/>
      <c r="ED638" s="58"/>
      <c r="EE638" s="58"/>
      <c r="EF638" s="58"/>
      <c r="EG638" s="58"/>
      <c r="EH638" s="58"/>
      <c r="EI638" s="58"/>
      <c r="EJ638" s="58"/>
      <c r="EK638" s="58"/>
      <c r="EL638" s="58"/>
      <c r="EM638" s="58"/>
      <c r="EN638" s="58"/>
      <c r="EO638" s="58"/>
      <c r="EP638" s="58"/>
      <c r="EQ638" s="58"/>
      <c r="ER638" s="58"/>
      <c r="ES638" s="58"/>
      <c r="ET638" s="58"/>
      <c r="EU638" s="58"/>
      <c r="EV638" s="58"/>
      <c r="EW638" s="58"/>
      <c r="EX638" s="58"/>
      <c r="EY638" s="58"/>
      <c r="EZ638" s="58"/>
      <c r="FA638" s="58"/>
      <c r="FB638" s="58"/>
      <c r="FC638" s="58"/>
      <c r="FD638" s="58"/>
      <c r="FE638" s="58"/>
      <c r="FF638" s="58"/>
      <c r="FG638" s="58"/>
      <c r="FH638" s="58"/>
      <c r="FI638" s="58"/>
      <c r="FJ638" s="58"/>
      <c r="FK638" s="58"/>
      <c r="FL638" s="58"/>
      <c r="FM638" s="58"/>
      <c r="FN638" s="58"/>
      <c r="FO638" s="58"/>
      <c r="FP638" s="58"/>
      <c r="FQ638" s="58"/>
      <c r="FR638" s="58"/>
      <c r="FS638" s="58"/>
      <c r="FT638" s="58"/>
      <c r="FU638" s="58"/>
      <c r="FV638" s="58"/>
      <c r="FW638" s="58"/>
      <c r="FX638" s="58"/>
      <c r="FY638" s="58"/>
      <c r="FZ638" s="58"/>
      <c r="GA638" s="58"/>
      <c r="GB638" s="58"/>
      <c r="GC638" s="58"/>
      <c r="GD638" s="58"/>
      <c r="GE638" s="58"/>
      <c r="GF638" s="58"/>
      <c r="GG638" s="58"/>
      <c r="GH638" s="58"/>
      <c r="GI638" s="58"/>
      <c r="GJ638" s="58"/>
      <c r="GK638" s="58"/>
      <c r="GL638" s="58"/>
      <c r="GM638" s="58"/>
      <c r="GN638" s="58"/>
      <c r="GO638" s="58"/>
      <c r="GP638" s="58"/>
      <c r="GQ638" s="58"/>
      <c r="GR638" s="58"/>
      <c r="GS638" s="58"/>
      <c r="GT638" s="58"/>
      <c r="GU638" s="58"/>
      <c r="GV638" s="58"/>
      <c r="GW638" s="58"/>
      <c r="GX638" s="58"/>
      <c r="GY638" s="58"/>
      <c r="GZ638" s="58"/>
      <c r="HA638" s="58"/>
      <c r="HB638" s="58"/>
      <c r="HC638" s="58"/>
      <c r="HD638" s="58"/>
      <c r="HE638" s="58"/>
      <c r="HF638" s="58"/>
      <c r="HG638" s="58"/>
      <c r="HH638" s="58"/>
      <c r="HI638" s="58"/>
      <c r="HJ638" s="58"/>
      <c r="HK638" s="58"/>
      <c r="HL638" s="58"/>
      <c r="HM638" s="58"/>
      <c r="HN638" s="58"/>
      <c r="HO638" s="58"/>
      <c r="HP638" s="58"/>
      <c r="HQ638" s="58"/>
      <c r="HR638" s="58"/>
      <c r="HS638" s="58"/>
      <c r="HT638" s="58"/>
      <c r="HU638" s="58"/>
      <c r="HV638" s="58"/>
      <c r="HW638" s="58"/>
      <c r="HX638" s="58"/>
      <c r="HY638" s="58"/>
      <c r="HZ638" s="58"/>
      <c r="IA638" s="58"/>
      <c r="IB638" s="58"/>
      <c r="IC638" s="58"/>
      <c r="ID638" s="58"/>
      <c r="IE638" s="58"/>
      <c r="IF638" s="58"/>
      <c r="IG638" s="58"/>
      <c r="IH638" s="58"/>
      <c r="II638" s="58"/>
      <c r="IJ638" s="58"/>
      <c r="IK638" s="58"/>
      <c r="IL638" s="58"/>
      <c r="IM638" s="58"/>
      <c r="IN638" s="58"/>
      <c r="IO638" s="58"/>
      <c r="IP638" s="58"/>
      <c r="IQ638" s="58"/>
      <c r="IR638" s="58"/>
      <c r="IS638" s="58"/>
      <c r="IT638" s="58"/>
      <c r="IU638" s="58"/>
    </row>
    <row r="639" spans="1:255" s="840" customFormat="1">
      <c r="A639" s="78" t="s">
        <v>533</v>
      </c>
      <c r="B639" s="58">
        <v>0.17299999999999999</v>
      </c>
      <c r="C639" s="58">
        <v>0.189</v>
      </c>
      <c r="D639" s="58">
        <v>0.219</v>
      </c>
      <c r="E639" s="58">
        <v>0.247</v>
      </c>
      <c r="F639" s="58">
        <v>0.247</v>
      </c>
      <c r="G639" s="58">
        <v>0.40600000000000003</v>
      </c>
      <c r="H639" s="58">
        <v>0.48699999999999999</v>
      </c>
      <c r="I639" s="58">
        <v>0.626</v>
      </c>
      <c r="J639" s="58">
        <v>0.67200000000000004</v>
      </c>
      <c r="K639" s="58">
        <v>0.626</v>
      </c>
      <c r="L639" s="58">
        <v>0.77900000000000003</v>
      </c>
      <c r="M639" s="58">
        <v>1.0720000000000001</v>
      </c>
      <c r="N639" s="58">
        <v>1.2090000000000001</v>
      </c>
      <c r="O639" s="58">
        <v>1.3420000000000001</v>
      </c>
      <c r="P639" s="58">
        <v>0.64100000000000001</v>
      </c>
      <c r="Q639" s="58">
        <v>0.52300000000000002</v>
      </c>
      <c r="R639" s="58">
        <v>0.42299999999999999</v>
      </c>
      <c r="S639" s="58">
        <v>0.17699999999999999</v>
      </c>
      <c r="T639" s="58">
        <v>0.17899999999999999</v>
      </c>
      <c r="U639" s="58">
        <v>0.18099999999999999</v>
      </c>
      <c r="V639" s="58">
        <v>5.2999999999999999E-2</v>
      </c>
      <c r="W639" s="58">
        <v>5.1999999999999998E-2</v>
      </c>
      <c r="X639" s="58">
        <v>4.7E-2</v>
      </c>
      <c r="Y639" s="58">
        <v>7.0000000000000007E-2</v>
      </c>
      <c r="Z639" s="58">
        <v>7.6999999999999999E-2</v>
      </c>
      <c r="AA639" s="949">
        <v>7.4999999999999997E-2</v>
      </c>
      <c r="AB639" s="949">
        <v>8.4000000000000005E-2</v>
      </c>
      <c r="AC639" s="949">
        <v>8.2000000000000003E-2</v>
      </c>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c r="DN639" s="58"/>
      <c r="DO639" s="58"/>
      <c r="DP639" s="58"/>
      <c r="DQ639" s="58"/>
      <c r="DR639" s="58"/>
      <c r="DS639" s="58"/>
      <c r="DT639" s="58"/>
      <c r="DU639" s="58"/>
      <c r="DV639" s="58"/>
      <c r="DW639" s="58"/>
      <c r="DX639" s="58"/>
      <c r="DY639" s="58"/>
      <c r="DZ639" s="58"/>
      <c r="EA639" s="58"/>
      <c r="EB639" s="58"/>
      <c r="EC639" s="58"/>
      <c r="ED639" s="58"/>
      <c r="EE639" s="58"/>
      <c r="EF639" s="58"/>
      <c r="EG639" s="58"/>
      <c r="EH639" s="58"/>
      <c r="EI639" s="58"/>
      <c r="EJ639" s="58"/>
      <c r="EK639" s="58"/>
      <c r="EL639" s="58"/>
      <c r="EM639" s="58"/>
      <c r="EN639" s="58"/>
      <c r="EO639" s="58"/>
      <c r="EP639" s="58"/>
      <c r="EQ639" s="58"/>
      <c r="ER639" s="58"/>
      <c r="ES639" s="58"/>
      <c r="ET639" s="58"/>
      <c r="EU639" s="58"/>
      <c r="EV639" s="58"/>
      <c r="EW639" s="58"/>
      <c r="EX639" s="58"/>
      <c r="EY639" s="58"/>
      <c r="EZ639" s="58"/>
      <c r="FA639" s="58"/>
      <c r="FB639" s="58"/>
      <c r="FC639" s="58"/>
      <c r="FD639" s="58"/>
      <c r="FE639" s="58"/>
      <c r="FF639" s="58"/>
      <c r="FG639" s="58"/>
      <c r="FH639" s="58"/>
      <c r="FI639" s="58"/>
      <c r="FJ639" s="58"/>
      <c r="FK639" s="58"/>
      <c r="FL639" s="58"/>
      <c r="FM639" s="58"/>
      <c r="FN639" s="58"/>
      <c r="FO639" s="58"/>
      <c r="FP639" s="58"/>
      <c r="FQ639" s="58"/>
      <c r="FR639" s="58"/>
      <c r="FS639" s="58"/>
      <c r="FT639" s="58"/>
      <c r="FU639" s="58"/>
      <c r="FV639" s="58"/>
      <c r="FW639" s="58"/>
      <c r="FX639" s="58"/>
      <c r="FY639" s="58"/>
      <c r="FZ639" s="58"/>
      <c r="GA639" s="58"/>
      <c r="GB639" s="58"/>
      <c r="GC639" s="58"/>
      <c r="GD639" s="58"/>
      <c r="GE639" s="58"/>
      <c r="GF639" s="58"/>
      <c r="GG639" s="58"/>
      <c r="GH639" s="58"/>
      <c r="GI639" s="58"/>
      <c r="GJ639" s="58"/>
      <c r="GK639" s="58"/>
      <c r="GL639" s="58"/>
      <c r="GM639" s="58"/>
      <c r="GN639" s="58"/>
      <c r="GO639" s="58"/>
      <c r="GP639" s="58"/>
      <c r="GQ639" s="58"/>
      <c r="GR639" s="58"/>
      <c r="GS639" s="58"/>
      <c r="GT639" s="58"/>
      <c r="GU639" s="58"/>
      <c r="GV639" s="58"/>
      <c r="GW639" s="58"/>
      <c r="GX639" s="58"/>
      <c r="GY639" s="58"/>
      <c r="GZ639" s="58"/>
      <c r="HA639" s="58"/>
      <c r="HB639" s="58"/>
      <c r="HC639" s="58"/>
      <c r="HD639" s="58"/>
      <c r="HE639" s="58"/>
      <c r="HF639" s="58"/>
      <c r="HG639" s="58"/>
      <c r="HH639" s="58"/>
      <c r="HI639" s="58"/>
      <c r="HJ639" s="58"/>
      <c r="HK639" s="58"/>
      <c r="HL639" s="58"/>
      <c r="HM639" s="58"/>
      <c r="HN639" s="58"/>
      <c r="HO639" s="58"/>
      <c r="HP639" s="58"/>
      <c r="HQ639" s="58"/>
      <c r="HR639" s="58"/>
      <c r="HS639" s="58"/>
      <c r="HT639" s="58"/>
      <c r="HU639" s="58"/>
      <c r="HV639" s="58"/>
      <c r="HW639" s="58"/>
      <c r="HX639" s="58"/>
      <c r="HY639" s="58"/>
      <c r="HZ639" s="58"/>
      <c r="IA639" s="58"/>
      <c r="IB639" s="58"/>
      <c r="IC639" s="58"/>
      <c r="ID639" s="58"/>
      <c r="IE639" s="58"/>
      <c r="IF639" s="58"/>
      <c r="IG639" s="58"/>
      <c r="IH639" s="58"/>
      <c r="II639" s="58"/>
      <c r="IJ639" s="58"/>
      <c r="IK639" s="58"/>
      <c r="IL639" s="58"/>
      <c r="IM639" s="58"/>
      <c r="IN639" s="58"/>
      <c r="IO639" s="58"/>
      <c r="IP639" s="58"/>
      <c r="IQ639" s="58"/>
      <c r="IR639" s="58"/>
      <c r="IS639" s="58"/>
      <c r="IT639" s="58"/>
      <c r="IU639" s="58"/>
    </row>
    <row r="640" spans="1:255" s="840" customFormat="1">
      <c r="A640" s="78" t="s">
        <v>534</v>
      </c>
      <c r="B640" s="58">
        <v>0.11</v>
      </c>
      <c r="C640" s="58">
        <v>0.11600000000000001</v>
      </c>
      <c r="D640" s="58">
        <v>0.13800000000000001</v>
      </c>
      <c r="E640" s="58">
        <v>0.15</v>
      </c>
      <c r="F640" s="58">
        <v>0.153</v>
      </c>
      <c r="G640" s="58">
        <v>0.251</v>
      </c>
      <c r="H640" s="58">
        <v>0.30099999999999999</v>
      </c>
      <c r="I640" s="58">
        <v>0.39</v>
      </c>
      <c r="J640" s="58">
        <v>0.41899999999999998</v>
      </c>
      <c r="K640" s="58">
        <v>0.39</v>
      </c>
      <c r="L640" s="58">
        <v>0.48299999999999998</v>
      </c>
      <c r="M640" s="58">
        <v>0.66200000000000003</v>
      </c>
      <c r="N640" s="58">
        <v>0.746</v>
      </c>
      <c r="O640" s="58">
        <v>0.83399999999999996</v>
      </c>
      <c r="P640" s="58">
        <v>0.39900000000000002</v>
      </c>
      <c r="Q640" s="58">
        <v>0.216</v>
      </c>
      <c r="R640" s="58">
        <v>7.2999999999999995E-2</v>
      </c>
      <c r="S640" s="58">
        <v>0.69499999999999995</v>
      </c>
      <c r="T640" s="58">
        <v>0.64800000000000002</v>
      </c>
      <c r="U640" s="58">
        <v>0.86199999999999999</v>
      </c>
      <c r="V640" s="58">
        <v>0.77900000000000003</v>
      </c>
      <c r="W640" s="58">
        <v>0.91400000000000003</v>
      </c>
      <c r="X640" s="58">
        <v>0.97299999999999998</v>
      </c>
      <c r="Y640" s="58">
        <v>0.85699999999999998</v>
      </c>
      <c r="Z640" s="58">
        <v>0.96499999999999997</v>
      </c>
      <c r="AA640" s="949">
        <v>1.0189999999999999</v>
      </c>
      <c r="AB640" s="949">
        <v>1.036</v>
      </c>
      <c r="AC640" s="949">
        <v>1.075</v>
      </c>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58"/>
      <c r="BJ640" s="58"/>
      <c r="BK640" s="58"/>
      <c r="BL640" s="58"/>
      <c r="BM640" s="58"/>
      <c r="BN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c r="DM640" s="58"/>
      <c r="DN640" s="58"/>
      <c r="DO640" s="58"/>
      <c r="DP640" s="58"/>
      <c r="DQ640" s="58"/>
      <c r="DR640" s="58"/>
      <c r="DS640" s="58"/>
      <c r="DT640" s="58"/>
      <c r="DU640" s="58"/>
      <c r="DV640" s="58"/>
      <c r="DW640" s="58"/>
      <c r="DX640" s="58"/>
      <c r="DY640" s="58"/>
      <c r="DZ640" s="58"/>
      <c r="EA640" s="58"/>
      <c r="EB640" s="58"/>
      <c r="EC640" s="58"/>
      <c r="ED640" s="58"/>
      <c r="EE640" s="58"/>
      <c r="EF640" s="58"/>
      <c r="EG640" s="58"/>
      <c r="EH640" s="58"/>
      <c r="EI640" s="58"/>
      <c r="EJ640" s="58"/>
      <c r="EK640" s="58"/>
      <c r="EL640" s="58"/>
      <c r="EM640" s="58"/>
      <c r="EN640" s="58"/>
      <c r="EO640" s="58"/>
      <c r="EP640" s="58"/>
      <c r="EQ640" s="58"/>
      <c r="ER640" s="58"/>
      <c r="ES640" s="58"/>
      <c r="ET640" s="58"/>
      <c r="EU640" s="58"/>
      <c r="EV640" s="58"/>
      <c r="EW640" s="58"/>
      <c r="EX640" s="58"/>
      <c r="EY640" s="58"/>
      <c r="EZ640" s="58"/>
      <c r="FA640" s="58"/>
      <c r="FB640" s="58"/>
      <c r="FC640" s="58"/>
      <c r="FD640" s="58"/>
      <c r="FE640" s="58"/>
      <c r="FF640" s="58"/>
      <c r="FG640" s="58"/>
      <c r="FH640" s="58"/>
      <c r="FI640" s="58"/>
      <c r="FJ640" s="58"/>
      <c r="FK640" s="58"/>
      <c r="FL640" s="58"/>
      <c r="FM640" s="58"/>
      <c r="FN640" s="58"/>
      <c r="FO640" s="58"/>
      <c r="FP640" s="58"/>
      <c r="FQ640" s="58"/>
      <c r="FR640" s="58"/>
      <c r="FS640" s="58"/>
      <c r="FT640" s="58"/>
      <c r="FU640" s="58"/>
      <c r="FV640" s="58"/>
      <c r="FW640" s="58"/>
      <c r="FX640" s="58"/>
      <c r="FY640" s="58"/>
      <c r="FZ640" s="58"/>
      <c r="GA640" s="58"/>
      <c r="GB640" s="58"/>
      <c r="GC640" s="58"/>
      <c r="GD640" s="58"/>
      <c r="GE640" s="58"/>
      <c r="GF640" s="58"/>
      <c r="GG640" s="58"/>
      <c r="GH640" s="58"/>
      <c r="GI640" s="58"/>
      <c r="GJ640" s="58"/>
      <c r="GK640" s="58"/>
      <c r="GL640" s="58"/>
      <c r="GM640" s="58"/>
      <c r="GN640" s="58"/>
      <c r="GO640" s="58"/>
      <c r="GP640" s="58"/>
      <c r="GQ640" s="58"/>
      <c r="GR640" s="58"/>
      <c r="GS640" s="58"/>
      <c r="GT640" s="58"/>
      <c r="GU640" s="58"/>
      <c r="GV640" s="58"/>
      <c r="GW640" s="58"/>
      <c r="GX640" s="58"/>
      <c r="GY640" s="58"/>
      <c r="GZ640" s="58"/>
      <c r="HA640" s="58"/>
      <c r="HB640" s="58"/>
      <c r="HC640" s="58"/>
      <c r="HD640" s="58"/>
      <c r="HE640" s="58"/>
      <c r="HF640" s="58"/>
      <c r="HG640" s="58"/>
      <c r="HH640" s="58"/>
      <c r="HI640" s="58"/>
      <c r="HJ640" s="58"/>
      <c r="HK640" s="58"/>
      <c r="HL640" s="58"/>
      <c r="HM640" s="58"/>
      <c r="HN640" s="58"/>
      <c r="HO640" s="58"/>
      <c r="HP640" s="58"/>
      <c r="HQ640" s="58"/>
      <c r="HR640" s="58"/>
      <c r="HS640" s="58"/>
      <c r="HT640" s="58"/>
      <c r="HU640" s="58"/>
      <c r="HV640" s="58"/>
      <c r="HW640" s="58"/>
      <c r="HX640" s="58"/>
      <c r="HY640" s="58"/>
      <c r="HZ640" s="58"/>
      <c r="IA640" s="58"/>
      <c r="IB640" s="58"/>
      <c r="IC640" s="58"/>
      <c r="ID640" s="58"/>
      <c r="IE640" s="58"/>
      <c r="IF640" s="58"/>
      <c r="IG640" s="58"/>
      <c r="IH640" s="58"/>
      <c r="II640" s="58"/>
      <c r="IJ640" s="58"/>
      <c r="IK640" s="58"/>
      <c r="IL640" s="58"/>
      <c r="IM640" s="58"/>
      <c r="IN640" s="58"/>
      <c r="IO640" s="58"/>
      <c r="IP640" s="58"/>
      <c r="IQ640" s="58"/>
      <c r="IR640" s="58"/>
      <c r="IS640" s="58"/>
      <c r="IT640" s="58"/>
      <c r="IU640" s="58"/>
    </row>
    <row r="641" spans="1:255" s="840" customFormat="1">
      <c r="A641" s="78" t="s">
        <v>535</v>
      </c>
      <c r="B641" s="58">
        <v>3.5000000000000003E-2</v>
      </c>
      <c r="C641" s="58">
        <v>3.6999999999999998E-2</v>
      </c>
      <c r="D641" s="58">
        <v>4.2999999999999997E-2</v>
      </c>
      <c r="E641" s="58">
        <v>4.9000000000000002E-2</v>
      </c>
      <c r="F641" s="58">
        <v>4.8000000000000001E-2</v>
      </c>
      <c r="G641" s="58">
        <v>7.9000000000000001E-2</v>
      </c>
      <c r="H641" s="58">
        <v>9.6000000000000002E-2</v>
      </c>
      <c r="I641" s="58">
        <v>0.122</v>
      </c>
      <c r="J641" s="58">
        <v>0.13200000000000001</v>
      </c>
      <c r="K641" s="58">
        <v>0.122</v>
      </c>
      <c r="L641" s="58">
        <v>0.153</v>
      </c>
      <c r="M641" s="58">
        <v>0.21</v>
      </c>
      <c r="N641" s="58">
        <v>0.23699999999999999</v>
      </c>
      <c r="O641" s="58">
        <v>0.26400000000000001</v>
      </c>
      <c r="P641" s="58">
        <v>0.125</v>
      </c>
      <c r="Q641" s="58">
        <v>8.5999999999999993E-2</v>
      </c>
      <c r="R641" s="58">
        <v>0.08</v>
      </c>
      <c r="S641" s="58">
        <v>0.112</v>
      </c>
      <c r="T641" s="58">
        <v>0.126</v>
      </c>
      <c r="U641" s="58">
        <v>0.11799999999999999</v>
      </c>
      <c r="V641" s="58">
        <v>0.123</v>
      </c>
      <c r="W641" s="58">
        <v>0.129</v>
      </c>
      <c r="X641" s="58">
        <v>0.13300000000000001</v>
      </c>
      <c r="Y641" s="58">
        <v>8.5999999999999993E-2</v>
      </c>
      <c r="Z641" s="58">
        <v>0.09</v>
      </c>
      <c r="AA641" s="949">
        <v>8.5000000000000006E-2</v>
      </c>
      <c r="AB641" s="949">
        <v>8.1000000000000003E-2</v>
      </c>
      <c r="AC641" s="949">
        <v>8.7999999999999995E-2</v>
      </c>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c r="BH641" s="58"/>
      <c r="BI641" s="58"/>
      <c r="BJ641" s="58"/>
      <c r="BK641" s="58"/>
      <c r="BL641" s="58"/>
      <c r="BM641" s="58"/>
      <c r="BN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58"/>
      <c r="CP641" s="58"/>
      <c r="CQ641" s="58"/>
      <c r="CR641" s="58"/>
      <c r="CS641" s="58"/>
      <c r="CT641" s="58"/>
      <c r="CU641" s="58"/>
      <c r="CV641" s="58"/>
      <c r="CW641" s="58"/>
      <c r="CX641" s="58"/>
      <c r="CY641" s="58"/>
      <c r="CZ641" s="58"/>
      <c r="DA641" s="58"/>
      <c r="DB641" s="58"/>
      <c r="DC641" s="58"/>
      <c r="DD641" s="58"/>
      <c r="DE641" s="58"/>
      <c r="DF641" s="58"/>
      <c r="DG641" s="58"/>
      <c r="DH641" s="58"/>
      <c r="DI641" s="58"/>
      <c r="DJ641" s="58"/>
      <c r="DK641" s="58"/>
      <c r="DL641" s="58"/>
      <c r="DM641" s="58"/>
      <c r="DN641" s="58"/>
      <c r="DO641" s="58"/>
      <c r="DP641" s="58"/>
      <c r="DQ641" s="58"/>
      <c r="DR641" s="58"/>
      <c r="DS641" s="58"/>
      <c r="DT641" s="58"/>
      <c r="DU641" s="58"/>
      <c r="DV641" s="58"/>
      <c r="DW641" s="58"/>
      <c r="DX641" s="58"/>
      <c r="DY641" s="58"/>
      <c r="DZ641" s="58"/>
      <c r="EA641" s="58"/>
      <c r="EB641" s="58"/>
      <c r="EC641" s="58"/>
      <c r="ED641" s="58"/>
      <c r="EE641" s="58"/>
      <c r="EF641" s="58"/>
      <c r="EG641" s="58"/>
      <c r="EH641" s="58"/>
      <c r="EI641" s="58"/>
      <c r="EJ641" s="58"/>
      <c r="EK641" s="58"/>
      <c r="EL641" s="58"/>
      <c r="EM641" s="58"/>
      <c r="EN641" s="58"/>
      <c r="EO641" s="58"/>
      <c r="EP641" s="58"/>
      <c r="EQ641" s="58"/>
      <c r="ER641" s="58"/>
      <c r="ES641" s="58"/>
      <c r="ET641" s="58"/>
      <c r="EU641" s="58"/>
      <c r="EV641" s="58"/>
      <c r="EW641" s="58"/>
      <c r="EX641" s="58"/>
      <c r="EY641" s="58"/>
      <c r="EZ641" s="58"/>
      <c r="FA641" s="58"/>
      <c r="FB641" s="58"/>
      <c r="FC641" s="58"/>
      <c r="FD641" s="58"/>
      <c r="FE641" s="58"/>
      <c r="FF641" s="58"/>
      <c r="FG641" s="58"/>
      <c r="FH641" s="58"/>
      <c r="FI641" s="58"/>
      <c r="FJ641" s="58"/>
      <c r="FK641" s="58"/>
      <c r="FL641" s="58"/>
      <c r="FM641" s="58"/>
      <c r="FN641" s="58"/>
      <c r="FO641" s="58"/>
      <c r="FP641" s="58"/>
      <c r="FQ641" s="58"/>
      <c r="FR641" s="58"/>
      <c r="FS641" s="58"/>
      <c r="FT641" s="58"/>
      <c r="FU641" s="58"/>
      <c r="FV641" s="58"/>
      <c r="FW641" s="58"/>
      <c r="FX641" s="58"/>
      <c r="FY641" s="58"/>
      <c r="FZ641" s="58"/>
      <c r="GA641" s="58"/>
      <c r="GB641" s="58"/>
      <c r="GC641" s="58"/>
      <c r="GD641" s="58"/>
      <c r="GE641" s="58"/>
      <c r="GF641" s="58"/>
      <c r="GG641" s="58"/>
      <c r="GH641" s="58"/>
      <c r="GI641" s="58"/>
      <c r="GJ641" s="58"/>
      <c r="GK641" s="58"/>
      <c r="GL641" s="58"/>
      <c r="GM641" s="58"/>
      <c r="GN641" s="58"/>
      <c r="GO641" s="58"/>
      <c r="GP641" s="58"/>
      <c r="GQ641" s="58"/>
      <c r="GR641" s="58"/>
      <c r="GS641" s="58"/>
      <c r="GT641" s="58"/>
      <c r="GU641" s="58"/>
      <c r="GV641" s="58"/>
      <c r="GW641" s="58"/>
      <c r="GX641" s="58"/>
      <c r="GY641" s="58"/>
      <c r="GZ641" s="58"/>
      <c r="HA641" s="58"/>
      <c r="HB641" s="58"/>
      <c r="HC641" s="58"/>
      <c r="HD641" s="58"/>
      <c r="HE641" s="58"/>
      <c r="HF641" s="58"/>
      <c r="HG641" s="58"/>
      <c r="HH641" s="58"/>
      <c r="HI641" s="58"/>
      <c r="HJ641" s="58"/>
      <c r="HK641" s="58"/>
      <c r="HL641" s="58"/>
      <c r="HM641" s="58"/>
      <c r="HN641" s="58"/>
      <c r="HO641" s="58"/>
      <c r="HP641" s="58"/>
      <c r="HQ641" s="58"/>
      <c r="HR641" s="58"/>
      <c r="HS641" s="58"/>
      <c r="HT641" s="58"/>
      <c r="HU641" s="58"/>
      <c r="HV641" s="58"/>
      <c r="HW641" s="58"/>
      <c r="HX641" s="58"/>
      <c r="HY641" s="58"/>
      <c r="HZ641" s="58"/>
      <c r="IA641" s="58"/>
      <c r="IB641" s="58"/>
      <c r="IC641" s="58"/>
      <c r="ID641" s="58"/>
      <c r="IE641" s="58"/>
      <c r="IF641" s="58"/>
      <c r="IG641" s="58"/>
      <c r="IH641" s="58"/>
      <c r="II641" s="58"/>
      <c r="IJ641" s="58"/>
      <c r="IK641" s="58"/>
      <c r="IL641" s="58"/>
      <c r="IM641" s="58"/>
      <c r="IN641" s="58"/>
      <c r="IO641" s="58"/>
      <c r="IP641" s="58"/>
      <c r="IQ641" s="58"/>
      <c r="IR641" s="58"/>
      <c r="IS641" s="58"/>
      <c r="IT641" s="58"/>
      <c r="IU641" s="58"/>
    </row>
    <row r="642" spans="1:255" s="840" customFormat="1">
      <c r="A642" s="78" t="s">
        <v>536</v>
      </c>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949"/>
      <c r="AB642" s="949"/>
      <c r="AC642" s="949"/>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c r="CS642" s="58"/>
      <c r="CT642" s="58"/>
      <c r="CU642" s="58"/>
      <c r="CV642" s="58"/>
      <c r="CW642" s="58"/>
      <c r="CX642" s="58"/>
      <c r="CY642" s="58"/>
      <c r="CZ642" s="58"/>
      <c r="DA642" s="58"/>
      <c r="DB642" s="58"/>
      <c r="DC642" s="58"/>
      <c r="DD642" s="58"/>
      <c r="DE642" s="58"/>
      <c r="DF642" s="58"/>
      <c r="DG642" s="58"/>
      <c r="DH642" s="58"/>
      <c r="DI642" s="58"/>
      <c r="DJ642" s="58"/>
      <c r="DK642" s="58"/>
      <c r="DL642" s="58"/>
      <c r="DM642" s="58"/>
      <c r="DN642" s="58"/>
      <c r="DO642" s="58"/>
      <c r="DP642" s="58"/>
      <c r="DQ642" s="58"/>
      <c r="DR642" s="58"/>
      <c r="DS642" s="58"/>
      <c r="DT642" s="58"/>
      <c r="DU642" s="58"/>
      <c r="DV642" s="58"/>
      <c r="DW642" s="58"/>
      <c r="DX642" s="58"/>
      <c r="DY642" s="58"/>
      <c r="DZ642" s="58"/>
      <c r="EA642" s="58"/>
      <c r="EB642" s="58"/>
      <c r="EC642" s="58"/>
      <c r="ED642" s="58"/>
      <c r="EE642" s="58"/>
      <c r="EF642" s="58"/>
      <c r="EG642" s="58"/>
      <c r="EH642" s="58"/>
      <c r="EI642" s="58"/>
      <c r="EJ642" s="58"/>
      <c r="EK642" s="58"/>
      <c r="EL642" s="58"/>
      <c r="EM642" s="58"/>
      <c r="EN642" s="58"/>
      <c r="EO642" s="58"/>
      <c r="EP642" s="58"/>
      <c r="EQ642" s="58"/>
      <c r="ER642" s="58"/>
      <c r="ES642" s="58"/>
      <c r="ET642" s="58"/>
      <c r="EU642" s="58"/>
      <c r="EV642" s="58"/>
      <c r="EW642" s="58"/>
      <c r="EX642" s="58"/>
      <c r="EY642" s="58"/>
      <c r="EZ642" s="58"/>
      <c r="FA642" s="58"/>
      <c r="FB642" s="58"/>
      <c r="FC642" s="58"/>
      <c r="FD642" s="58"/>
      <c r="FE642" s="58"/>
      <c r="FF642" s="58"/>
      <c r="FG642" s="58"/>
      <c r="FH642" s="58"/>
      <c r="FI642" s="58"/>
      <c r="FJ642" s="58"/>
      <c r="FK642" s="58"/>
      <c r="FL642" s="58"/>
      <c r="FM642" s="58"/>
      <c r="FN642" s="58"/>
      <c r="FO642" s="58"/>
      <c r="FP642" s="58"/>
      <c r="FQ642" s="58"/>
      <c r="FR642" s="58"/>
      <c r="FS642" s="58"/>
      <c r="FT642" s="58"/>
      <c r="FU642" s="58"/>
      <c r="FV642" s="58"/>
      <c r="FW642" s="58"/>
      <c r="FX642" s="58"/>
      <c r="FY642" s="58"/>
      <c r="FZ642" s="58"/>
      <c r="GA642" s="58"/>
      <c r="GB642" s="58"/>
      <c r="GC642" s="58"/>
      <c r="GD642" s="58"/>
      <c r="GE642" s="58"/>
      <c r="GF642" s="58"/>
      <c r="GG642" s="58"/>
      <c r="GH642" s="58"/>
      <c r="GI642" s="58"/>
      <c r="GJ642" s="58"/>
      <c r="GK642" s="58"/>
      <c r="GL642" s="58"/>
      <c r="GM642" s="58"/>
      <c r="GN642" s="58"/>
      <c r="GO642" s="58"/>
      <c r="GP642" s="58"/>
      <c r="GQ642" s="58"/>
      <c r="GR642" s="58"/>
      <c r="GS642" s="58"/>
      <c r="GT642" s="58"/>
      <c r="GU642" s="58"/>
      <c r="GV642" s="58"/>
      <c r="GW642" s="58"/>
      <c r="GX642" s="58"/>
      <c r="GY642" s="58"/>
      <c r="GZ642" s="58"/>
      <c r="HA642" s="58"/>
      <c r="HB642" s="58"/>
      <c r="HC642" s="58"/>
      <c r="HD642" s="58"/>
      <c r="HE642" s="58"/>
      <c r="HF642" s="58"/>
      <c r="HG642" s="58"/>
      <c r="HH642" s="58"/>
      <c r="HI642" s="58"/>
      <c r="HJ642" s="58"/>
      <c r="HK642" s="58"/>
      <c r="HL642" s="58"/>
      <c r="HM642" s="58"/>
      <c r="HN642" s="58"/>
      <c r="HO642" s="58"/>
      <c r="HP642" s="58"/>
      <c r="HQ642" s="58"/>
      <c r="HR642" s="58"/>
      <c r="HS642" s="58"/>
      <c r="HT642" s="58"/>
      <c r="HU642" s="58"/>
      <c r="HV642" s="58"/>
      <c r="HW642" s="58"/>
      <c r="HX642" s="58"/>
      <c r="HY642" s="58"/>
      <c r="HZ642" s="58"/>
      <c r="IA642" s="58"/>
      <c r="IB642" s="58"/>
      <c r="IC642" s="58"/>
      <c r="ID642" s="58"/>
      <c r="IE642" s="58"/>
      <c r="IF642" s="58"/>
      <c r="IG642" s="58"/>
      <c r="IH642" s="58"/>
      <c r="II642" s="58"/>
      <c r="IJ642" s="58"/>
      <c r="IK642" s="58"/>
      <c r="IL642" s="58"/>
      <c r="IM642" s="58"/>
      <c r="IN642" s="58"/>
      <c r="IO642" s="58"/>
      <c r="IP642" s="58"/>
      <c r="IQ642" s="58"/>
      <c r="IR642" s="58"/>
      <c r="IS642" s="58"/>
      <c r="IT642" s="58"/>
      <c r="IU642" s="58"/>
    </row>
    <row r="643" spans="1:255" s="840" customFormat="1">
      <c r="A643" s="78" t="s">
        <v>537</v>
      </c>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949"/>
      <c r="AB643" s="949"/>
      <c r="AC643" s="949"/>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58"/>
      <c r="BN643" s="58"/>
      <c r="BO643" s="58"/>
      <c r="BP643" s="58"/>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58"/>
      <c r="CS643" s="58"/>
      <c r="CT643" s="58"/>
      <c r="CU643" s="58"/>
      <c r="CV643" s="58"/>
      <c r="CW643" s="58"/>
      <c r="CX643" s="58"/>
      <c r="CY643" s="58"/>
      <c r="CZ643" s="58"/>
      <c r="DA643" s="58"/>
      <c r="DB643" s="58"/>
      <c r="DC643" s="58"/>
      <c r="DD643" s="58"/>
      <c r="DE643" s="58"/>
      <c r="DF643" s="58"/>
      <c r="DG643" s="58"/>
      <c r="DH643" s="58"/>
      <c r="DI643" s="58"/>
      <c r="DJ643" s="58"/>
      <c r="DK643" s="58"/>
      <c r="DL643" s="58"/>
      <c r="DM643" s="58"/>
      <c r="DN643" s="58"/>
      <c r="DO643" s="58"/>
      <c r="DP643" s="58"/>
      <c r="DQ643" s="58"/>
      <c r="DR643" s="58"/>
      <c r="DS643" s="58"/>
      <c r="DT643" s="58"/>
      <c r="DU643" s="58"/>
      <c r="DV643" s="58"/>
      <c r="DW643" s="58"/>
      <c r="DX643" s="58"/>
      <c r="DY643" s="58"/>
      <c r="DZ643" s="58"/>
      <c r="EA643" s="58"/>
      <c r="EB643" s="58"/>
      <c r="EC643" s="58"/>
      <c r="ED643" s="58"/>
      <c r="EE643" s="58"/>
      <c r="EF643" s="58"/>
      <c r="EG643" s="58"/>
      <c r="EH643" s="58"/>
      <c r="EI643" s="58"/>
      <c r="EJ643" s="58"/>
      <c r="EK643" s="58"/>
      <c r="EL643" s="58"/>
      <c r="EM643" s="58"/>
      <c r="EN643" s="58"/>
      <c r="EO643" s="58"/>
      <c r="EP643" s="58"/>
      <c r="EQ643" s="58"/>
      <c r="ER643" s="58"/>
      <c r="ES643" s="58"/>
      <c r="ET643" s="58"/>
      <c r="EU643" s="58"/>
      <c r="EV643" s="58"/>
      <c r="EW643" s="58"/>
      <c r="EX643" s="58"/>
      <c r="EY643" s="58"/>
      <c r="EZ643" s="58"/>
      <c r="FA643" s="58"/>
      <c r="FB643" s="58"/>
      <c r="FC643" s="58"/>
      <c r="FD643" s="58"/>
      <c r="FE643" s="58"/>
      <c r="FF643" s="58"/>
      <c r="FG643" s="58"/>
      <c r="FH643" s="58"/>
      <c r="FI643" s="58"/>
      <c r="FJ643" s="58"/>
      <c r="FK643" s="58"/>
      <c r="FL643" s="58"/>
      <c r="FM643" s="58"/>
      <c r="FN643" s="58"/>
      <c r="FO643" s="58"/>
      <c r="FP643" s="58"/>
      <c r="FQ643" s="58"/>
      <c r="FR643" s="58"/>
      <c r="FS643" s="58"/>
      <c r="FT643" s="58"/>
      <c r="FU643" s="58"/>
      <c r="FV643" s="58"/>
      <c r="FW643" s="58"/>
      <c r="FX643" s="58"/>
      <c r="FY643" s="58"/>
      <c r="FZ643" s="58"/>
      <c r="GA643" s="58"/>
      <c r="GB643" s="58"/>
      <c r="GC643" s="58"/>
      <c r="GD643" s="58"/>
      <c r="GE643" s="58"/>
      <c r="GF643" s="58"/>
      <c r="GG643" s="58"/>
      <c r="GH643" s="58"/>
      <c r="GI643" s="58"/>
      <c r="GJ643" s="58"/>
      <c r="GK643" s="58"/>
      <c r="GL643" s="58"/>
      <c r="GM643" s="58"/>
      <c r="GN643" s="58"/>
      <c r="GO643" s="58"/>
      <c r="GP643" s="58"/>
      <c r="GQ643" s="58"/>
      <c r="GR643" s="58"/>
      <c r="GS643" s="58"/>
      <c r="GT643" s="58"/>
      <c r="GU643" s="58"/>
      <c r="GV643" s="58"/>
      <c r="GW643" s="58"/>
      <c r="GX643" s="58"/>
      <c r="GY643" s="58"/>
      <c r="GZ643" s="58"/>
      <c r="HA643" s="58"/>
      <c r="HB643" s="58"/>
      <c r="HC643" s="58"/>
      <c r="HD643" s="58"/>
      <c r="HE643" s="58"/>
      <c r="HF643" s="58"/>
      <c r="HG643" s="58"/>
      <c r="HH643" s="58"/>
      <c r="HI643" s="58"/>
      <c r="HJ643" s="58"/>
      <c r="HK643" s="58"/>
      <c r="HL643" s="58"/>
      <c r="HM643" s="58"/>
      <c r="HN643" s="58"/>
      <c r="HO643" s="58"/>
      <c r="HP643" s="58"/>
      <c r="HQ643" s="58"/>
      <c r="HR643" s="58"/>
      <c r="HS643" s="58"/>
      <c r="HT643" s="58"/>
      <c r="HU643" s="58"/>
      <c r="HV643" s="58"/>
      <c r="HW643" s="58"/>
      <c r="HX643" s="58"/>
      <c r="HY643" s="58"/>
      <c r="HZ643" s="58"/>
      <c r="IA643" s="58"/>
      <c r="IB643" s="58"/>
      <c r="IC643" s="58"/>
      <c r="ID643" s="58"/>
      <c r="IE643" s="58"/>
      <c r="IF643" s="58"/>
      <c r="IG643" s="58"/>
      <c r="IH643" s="58"/>
      <c r="II643" s="58"/>
      <c r="IJ643" s="58"/>
      <c r="IK643" s="58"/>
      <c r="IL643" s="58"/>
      <c r="IM643" s="58"/>
      <c r="IN643" s="58"/>
      <c r="IO643" s="58"/>
      <c r="IP643" s="58"/>
      <c r="IQ643" s="58"/>
      <c r="IR643" s="58"/>
      <c r="IS643" s="58"/>
      <c r="IT643" s="58"/>
      <c r="IU643" s="58"/>
    </row>
    <row r="644" spans="1:255" s="840" customFormat="1">
      <c r="A644" s="78" t="s">
        <v>538</v>
      </c>
      <c r="B644" s="58">
        <v>8.4280000000000008</v>
      </c>
      <c r="C644" s="58">
        <v>8.8989999999999991</v>
      </c>
      <c r="D644" s="58">
        <v>8.34</v>
      </c>
      <c r="E644" s="58">
        <v>8.8070000000000004</v>
      </c>
      <c r="F644" s="58">
        <v>8.6289999999999996</v>
      </c>
      <c r="G644" s="58">
        <v>5.7450000000000001</v>
      </c>
      <c r="H644" s="58">
        <v>5.1100000000000003</v>
      </c>
      <c r="I644" s="58">
        <v>4.992</v>
      </c>
      <c r="J644" s="58">
        <v>5.8860000000000001</v>
      </c>
      <c r="K644" s="58">
        <v>6.2859999999999996</v>
      </c>
      <c r="L644" s="58">
        <v>6.351</v>
      </c>
      <c r="M644" s="58">
        <v>6.9480000000000004</v>
      </c>
      <c r="N644" s="58">
        <v>7.1230000000000002</v>
      </c>
      <c r="O644" s="58">
        <v>7.0490000000000004</v>
      </c>
      <c r="P644" s="58">
        <v>9.6110000000000007</v>
      </c>
      <c r="Q644" s="58">
        <v>9.7750000000000004</v>
      </c>
      <c r="R644" s="58">
        <v>10.071</v>
      </c>
      <c r="S644" s="58">
        <v>9.9489999999999998</v>
      </c>
      <c r="T644" s="58">
        <v>10.18</v>
      </c>
      <c r="U644" s="58">
        <v>10.234</v>
      </c>
      <c r="V644" s="58">
        <v>10.506</v>
      </c>
      <c r="W644" s="58">
        <v>10.647</v>
      </c>
      <c r="X644" s="58">
        <v>11.141999999999999</v>
      </c>
      <c r="Y644" s="58">
        <v>11.398999999999999</v>
      </c>
      <c r="Z644" s="58">
        <v>11.85</v>
      </c>
      <c r="AA644" s="949">
        <v>12.263</v>
      </c>
      <c r="AB644" s="949">
        <v>12.497999999999999</v>
      </c>
      <c r="AC644" s="949">
        <v>13.532999999999999</v>
      </c>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58"/>
      <c r="BN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c r="CO644" s="58"/>
      <c r="CP644" s="58"/>
      <c r="CQ644" s="58"/>
      <c r="CR644" s="58"/>
      <c r="CS644" s="58"/>
      <c r="CT644" s="58"/>
      <c r="CU644" s="58"/>
      <c r="CV644" s="58"/>
      <c r="CW644" s="58"/>
      <c r="CX644" s="58"/>
      <c r="CY644" s="58"/>
      <c r="CZ644" s="58"/>
      <c r="DA644" s="58"/>
      <c r="DB644" s="58"/>
      <c r="DC644" s="58"/>
      <c r="DD644" s="58"/>
      <c r="DE644" s="58"/>
      <c r="DF644" s="58"/>
      <c r="DG644" s="58"/>
      <c r="DH644" s="58"/>
      <c r="DI644" s="58"/>
      <c r="DJ644" s="58"/>
      <c r="DK644" s="58"/>
      <c r="DL644" s="58"/>
      <c r="DM644" s="58"/>
      <c r="DN644" s="58"/>
      <c r="DO644" s="58"/>
      <c r="DP644" s="58"/>
      <c r="DQ644" s="58"/>
      <c r="DR644" s="58"/>
      <c r="DS644" s="58"/>
      <c r="DT644" s="58"/>
      <c r="DU644" s="58"/>
      <c r="DV644" s="58"/>
      <c r="DW644" s="58"/>
      <c r="DX644" s="58"/>
      <c r="DY644" s="58"/>
      <c r="DZ644" s="58"/>
      <c r="EA644" s="58"/>
      <c r="EB644" s="58"/>
      <c r="EC644" s="58"/>
      <c r="ED644" s="58"/>
      <c r="EE644" s="58"/>
      <c r="EF644" s="58"/>
      <c r="EG644" s="58"/>
      <c r="EH644" s="58"/>
      <c r="EI644" s="58"/>
      <c r="EJ644" s="58"/>
      <c r="EK644" s="58"/>
      <c r="EL644" s="58"/>
      <c r="EM644" s="58"/>
      <c r="EN644" s="58"/>
      <c r="EO644" s="58"/>
      <c r="EP644" s="58"/>
      <c r="EQ644" s="58"/>
      <c r="ER644" s="58"/>
      <c r="ES644" s="58"/>
      <c r="ET644" s="58"/>
      <c r="EU644" s="58"/>
      <c r="EV644" s="58"/>
      <c r="EW644" s="58"/>
      <c r="EX644" s="58"/>
      <c r="EY644" s="58"/>
      <c r="EZ644" s="58"/>
      <c r="FA644" s="58"/>
      <c r="FB644" s="58"/>
      <c r="FC644" s="58"/>
      <c r="FD644" s="58"/>
      <c r="FE644" s="58"/>
      <c r="FF644" s="58"/>
      <c r="FG644" s="58"/>
      <c r="FH644" s="58"/>
      <c r="FI644" s="58"/>
      <c r="FJ644" s="58"/>
      <c r="FK644" s="58"/>
      <c r="FL644" s="58"/>
      <c r="FM644" s="58"/>
      <c r="FN644" s="58"/>
      <c r="FO644" s="58"/>
      <c r="FP644" s="58"/>
      <c r="FQ644" s="58"/>
      <c r="FR644" s="58"/>
      <c r="FS644" s="58"/>
      <c r="FT644" s="58"/>
      <c r="FU644" s="58"/>
      <c r="FV644" s="58"/>
      <c r="FW644" s="58"/>
      <c r="FX644" s="58"/>
      <c r="FY644" s="58"/>
      <c r="FZ644" s="58"/>
      <c r="GA644" s="58"/>
      <c r="GB644" s="58"/>
      <c r="GC644" s="58"/>
      <c r="GD644" s="58"/>
      <c r="GE644" s="58"/>
      <c r="GF644" s="58"/>
      <c r="GG644" s="58"/>
      <c r="GH644" s="58"/>
      <c r="GI644" s="58"/>
      <c r="GJ644" s="58"/>
      <c r="GK644" s="58"/>
      <c r="GL644" s="58"/>
      <c r="GM644" s="58"/>
      <c r="GN644" s="58"/>
      <c r="GO644" s="58"/>
      <c r="GP644" s="58"/>
      <c r="GQ644" s="58"/>
      <c r="GR644" s="58"/>
      <c r="GS644" s="58"/>
      <c r="GT644" s="58"/>
      <c r="GU644" s="58"/>
      <c r="GV644" s="58"/>
      <c r="GW644" s="58"/>
      <c r="GX644" s="58"/>
      <c r="GY644" s="58"/>
      <c r="GZ644" s="58"/>
      <c r="HA644" s="58"/>
      <c r="HB644" s="58"/>
      <c r="HC644" s="58"/>
      <c r="HD644" s="58"/>
      <c r="HE644" s="58"/>
      <c r="HF644" s="58"/>
      <c r="HG644" s="58"/>
      <c r="HH644" s="58"/>
      <c r="HI644" s="58"/>
      <c r="HJ644" s="58"/>
      <c r="HK644" s="58"/>
      <c r="HL644" s="58"/>
      <c r="HM644" s="58"/>
      <c r="HN644" s="58"/>
      <c r="HO644" s="58"/>
      <c r="HP644" s="58"/>
      <c r="HQ644" s="58"/>
      <c r="HR644" s="58"/>
      <c r="HS644" s="58"/>
      <c r="HT644" s="58"/>
      <c r="HU644" s="58"/>
      <c r="HV644" s="58"/>
      <c r="HW644" s="58"/>
      <c r="HX644" s="58"/>
      <c r="HY644" s="58"/>
      <c r="HZ644" s="58"/>
      <c r="IA644" s="58"/>
      <c r="IB644" s="58"/>
      <c r="IC644" s="58"/>
      <c r="ID644" s="58"/>
      <c r="IE644" s="58"/>
      <c r="IF644" s="58"/>
      <c r="IG644" s="58"/>
      <c r="IH644" s="58"/>
      <c r="II644" s="58"/>
      <c r="IJ644" s="58"/>
      <c r="IK644" s="58"/>
      <c r="IL644" s="58"/>
      <c r="IM644" s="58"/>
      <c r="IN644" s="58"/>
      <c r="IO644" s="58"/>
      <c r="IP644" s="58"/>
      <c r="IQ644" s="58"/>
      <c r="IR644" s="58"/>
      <c r="IS644" s="58"/>
      <c r="IT644" s="58"/>
      <c r="IU644" s="58"/>
    </row>
    <row r="645" spans="1:255" s="840" customFormat="1">
      <c r="A645" s="78" t="s">
        <v>539</v>
      </c>
      <c r="B645" s="58">
        <v>6.9690000000000003</v>
      </c>
      <c r="C645" s="58">
        <v>7.359</v>
      </c>
      <c r="D645" s="58">
        <v>6.8890000000000002</v>
      </c>
      <c r="E645" s="58">
        <v>7.2679999999999998</v>
      </c>
      <c r="F645" s="58">
        <v>7.1180000000000003</v>
      </c>
      <c r="G645" s="58">
        <v>3.024</v>
      </c>
      <c r="H645" s="58">
        <v>2.2250000000000001</v>
      </c>
      <c r="I645" s="58">
        <v>2.036</v>
      </c>
      <c r="J645" s="58">
        <v>2.246</v>
      </c>
      <c r="K645" s="58">
        <v>2.2610000000000001</v>
      </c>
      <c r="L645" s="58">
        <v>2.367</v>
      </c>
      <c r="M645" s="58">
        <v>2.52</v>
      </c>
      <c r="N645" s="58">
        <v>2.5569999999999999</v>
      </c>
      <c r="O645" s="58">
        <v>2.5419999999999998</v>
      </c>
      <c r="P645" s="58">
        <v>3.903</v>
      </c>
      <c r="Q645" s="58">
        <v>4.0890000000000004</v>
      </c>
      <c r="R645" s="58">
        <v>4.3310000000000004</v>
      </c>
      <c r="S645" s="58">
        <v>4.5430000000000001</v>
      </c>
      <c r="T645" s="58">
        <v>4.6840000000000002</v>
      </c>
      <c r="U645" s="58">
        <v>4.8899999999999997</v>
      </c>
      <c r="V645" s="58">
        <v>5.0060000000000002</v>
      </c>
      <c r="W645" s="58">
        <v>5.1180000000000003</v>
      </c>
      <c r="X645" s="58">
        <v>5.3120000000000003</v>
      </c>
      <c r="Y645" s="58">
        <v>5.3</v>
      </c>
      <c r="Z645" s="58">
        <v>5.444</v>
      </c>
      <c r="AA645" s="949">
        <v>5.4980000000000002</v>
      </c>
      <c r="AB645" s="949">
        <v>5.6189999999999998</v>
      </c>
      <c r="AC645" s="949">
        <v>5.9889999999999999</v>
      </c>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58"/>
      <c r="BN645" s="58"/>
      <c r="BO645" s="58"/>
      <c r="BP645" s="58"/>
      <c r="BQ645" s="58"/>
      <c r="BR645" s="58"/>
      <c r="BS645" s="58"/>
      <c r="BT645" s="58"/>
      <c r="BU645" s="58"/>
      <c r="BV645" s="58"/>
      <c r="BW645" s="58"/>
      <c r="BX645" s="58"/>
      <c r="BY645" s="58"/>
      <c r="BZ645" s="58"/>
      <c r="CA645" s="58"/>
      <c r="CB645" s="58"/>
      <c r="CC645" s="58"/>
      <c r="CD645" s="58"/>
      <c r="CE645" s="58"/>
      <c r="CF645" s="58"/>
      <c r="CG645" s="58"/>
      <c r="CH645" s="58"/>
      <c r="CI645" s="58"/>
      <c r="CJ645" s="58"/>
      <c r="CK645" s="58"/>
      <c r="CL645" s="58"/>
      <c r="CM645" s="58"/>
      <c r="CN645" s="58"/>
      <c r="CO645" s="58"/>
      <c r="CP645" s="58"/>
      <c r="CQ645" s="58"/>
      <c r="CR645" s="58"/>
      <c r="CS645" s="58"/>
      <c r="CT645" s="58"/>
      <c r="CU645" s="58"/>
      <c r="CV645" s="58"/>
      <c r="CW645" s="58"/>
      <c r="CX645" s="58"/>
      <c r="CY645" s="58"/>
      <c r="CZ645" s="58"/>
      <c r="DA645" s="58"/>
      <c r="DB645" s="58"/>
      <c r="DC645" s="58"/>
      <c r="DD645" s="58"/>
      <c r="DE645" s="58"/>
      <c r="DF645" s="58"/>
      <c r="DG645" s="58"/>
      <c r="DH645" s="58"/>
      <c r="DI645" s="58"/>
      <c r="DJ645" s="58"/>
      <c r="DK645" s="58"/>
      <c r="DL645" s="58"/>
      <c r="DM645" s="58"/>
      <c r="DN645" s="58"/>
      <c r="DO645" s="58"/>
      <c r="DP645" s="58"/>
      <c r="DQ645" s="58"/>
      <c r="DR645" s="58"/>
      <c r="DS645" s="58"/>
      <c r="DT645" s="58"/>
      <c r="DU645" s="58"/>
      <c r="DV645" s="58"/>
      <c r="DW645" s="58"/>
      <c r="DX645" s="58"/>
      <c r="DY645" s="58"/>
      <c r="DZ645" s="58"/>
      <c r="EA645" s="58"/>
      <c r="EB645" s="58"/>
      <c r="EC645" s="58"/>
      <c r="ED645" s="58"/>
      <c r="EE645" s="58"/>
      <c r="EF645" s="58"/>
      <c r="EG645" s="58"/>
      <c r="EH645" s="58"/>
      <c r="EI645" s="58"/>
      <c r="EJ645" s="58"/>
      <c r="EK645" s="58"/>
      <c r="EL645" s="58"/>
      <c r="EM645" s="58"/>
      <c r="EN645" s="58"/>
      <c r="EO645" s="58"/>
      <c r="EP645" s="58"/>
      <c r="EQ645" s="58"/>
      <c r="ER645" s="58"/>
      <c r="ES645" s="58"/>
      <c r="ET645" s="58"/>
      <c r="EU645" s="58"/>
      <c r="EV645" s="58"/>
      <c r="EW645" s="58"/>
      <c r="EX645" s="58"/>
      <c r="EY645" s="58"/>
      <c r="EZ645" s="58"/>
      <c r="FA645" s="58"/>
      <c r="FB645" s="58"/>
      <c r="FC645" s="58"/>
      <c r="FD645" s="58"/>
      <c r="FE645" s="58"/>
      <c r="FF645" s="58"/>
      <c r="FG645" s="58"/>
      <c r="FH645" s="58"/>
      <c r="FI645" s="58"/>
      <c r="FJ645" s="58"/>
      <c r="FK645" s="58"/>
      <c r="FL645" s="58"/>
      <c r="FM645" s="58"/>
      <c r="FN645" s="58"/>
      <c r="FO645" s="58"/>
      <c r="FP645" s="58"/>
      <c r="FQ645" s="58"/>
      <c r="FR645" s="58"/>
      <c r="FS645" s="58"/>
      <c r="FT645" s="58"/>
      <c r="FU645" s="58"/>
      <c r="FV645" s="58"/>
      <c r="FW645" s="58"/>
      <c r="FX645" s="58"/>
      <c r="FY645" s="58"/>
      <c r="FZ645" s="58"/>
      <c r="GA645" s="58"/>
      <c r="GB645" s="58"/>
      <c r="GC645" s="58"/>
      <c r="GD645" s="58"/>
      <c r="GE645" s="58"/>
      <c r="GF645" s="58"/>
      <c r="GG645" s="58"/>
      <c r="GH645" s="58"/>
      <c r="GI645" s="58"/>
      <c r="GJ645" s="58"/>
      <c r="GK645" s="58"/>
      <c r="GL645" s="58"/>
      <c r="GM645" s="58"/>
      <c r="GN645" s="58"/>
      <c r="GO645" s="58"/>
      <c r="GP645" s="58"/>
      <c r="GQ645" s="58"/>
      <c r="GR645" s="58"/>
      <c r="GS645" s="58"/>
      <c r="GT645" s="58"/>
      <c r="GU645" s="58"/>
      <c r="GV645" s="58"/>
      <c r="GW645" s="58"/>
      <c r="GX645" s="58"/>
      <c r="GY645" s="58"/>
      <c r="GZ645" s="58"/>
      <c r="HA645" s="58"/>
      <c r="HB645" s="58"/>
      <c r="HC645" s="58"/>
      <c r="HD645" s="58"/>
      <c r="HE645" s="58"/>
      <c r="HF645" s="58"/>
      <c r="HG645" s="58"/>
      <c r="HH645" s="58"/>
      <c r="HI645" s="58"/>
      <c r="HJ645" s="58"/>
      <c r="HK645" s="58"/>
      <c r="HL645" s="58"/>
      <c r="HM645" s="58"/>
      <c r="HN645" s="58"/>
      <c r="HO645" s="58"/>
      <c r="HP645" s="58"/>
      <c r="HQ645" s="58"/>
      <c r="HR645" s="58"/>
      <c r="HS645" s="58"/>
      <c r="HT645" s="58"/>
      <c r="HU645" s="58"/>
      <c r="HV645" s="58"/>
      <c r="HW645" s="58"/>
      <c r="HX645" s="58"/>
      <c r="HY645" s="58"/>
      <c r="HZ645" s="58"/>
      <c r="IA645" s="58"/>
      <c r="IB645" s="58"/>
      <c r="IC645" s="58"/>
      <c r="ID645" s="58"/>
      <c r="IE645" s="58"/>
      <c r="IF645" s="58"/>
      <c r="IG645" s="58"/>
      <c r="IH645" s="58"/>
      <c r="II645" s="58"/>
      <c r="IJ645" s="58"/>
      <c r="IK645" s="58"/>
      <c r="IL645" s="58"/>
      <c r="IM645" s="58"/>
      <c r="IN645" s="58"/>
      <c r="IO645" s="58"/>
      <c r="IP645" s="58"/>
      <c r="IQ645" s="58"/>
      <c r="IR645" s="58"/>
      <c r="IS645" s="58"/>
      <c r="IT645" s="58"/>
      <c r="IU645" s="58"/>
    </row>
    <row r="646" spans="1:255" s="840" customFormat="1">
      <c r="A646" s="78" t="s">
        <v>540</v>
      </c>
      <c r="B646" s="58">
        <v>9.5000000000000001E-2</v>
      </c>
      <c r="C646" s="58">
        <v>9.9000000000000005E-2</v>
      </c>
      <c r="D646" s="58">
        <v>9.5000000000000001E-2</v>
      </c>
      <c r="E646" s="58">
        <v>9.8000000000000004E-2</v>
      </c>
      <c r="F646" s="58">
        <v>9.6000000000000002E-2</v>
      </c>
      <c r="G646" s="58">
        <v>0.159</v>
      </c>
      <c r="H646" s="58">
        <v>0.17799999999999999</v>
      </c>
      <c r="I646" s="58">
        <v>0.16200000000000001</v>
      </c>
      <c r="J646" s="58">
        <v>0.24099999999999999</v>
      </c>
      <c r="K646" s="58">
        <v>0.23200000000000001</v>
      </c>
      <c r="L646" s="58">
        <v>0.23</v>
      </c>
      <c r="M646" s="58">
        <v>0.255</v>
      </c>
      <c r="N646" s="58">
        <v>0.26200000000000001</v>
      </c>
      <c r="O646" s="58">
        <v>0.26200000000000001</v>
      </c>
      <c r="P646" s="58">
        <v>7.2999999999999995E-2</v>
      </c>
      <c r="Q646" s="58">
        <v>9.6000000000000002E-2</v>
      </c>
      <c r="R646" s="58">
        <v>9.8000000000000004E-2</v>
      </c>
      <c r="S646" s="58">
        <v>8.8999999999999996E-2</v>
      </c>
      <c r="T646" s="58">
        <v>8.1000000000000003E-2</v>
      </c>
      <c r="U646" s="58">
        <v>7.5999999999999998E-2</v>
      </c>
      <c r="V646" s="58">
        <v>7.3999999999999996E-2</v>
      </c>
      <c r="W646" s="58">
        <v>8.1000000000000003E-2</v>
      </c>
      <c r="X646" s="58">
        <v>0.114</v>
      </c>
      <c r="Y646" s="58">
        <v>0.11799999999999999</v>
      </c>
      <c r="Z646" s="58">
        <v>0.124</v>
      </c>
      <c r="AA646" s="949">
        <v>0.18099999999999999</v>
      </c>
      <c r="AB646" s="949">
        <v>0.13300000000000001</v>
      </c>
      <c r="AC646" s="949">
        <v>0.16</v>
      </c>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58"/>
      <c r="BN646" s="58"/>
      <c r="BO646" s="58"/>
      <c r="BP646" s="58"/>
      <c r="BQ646" s="58"/>
      <c r="BR646" s="58"/>
      <c r="BS646" s="58"/>
      <c r="BT646" s="58"/>
      <c r="BU646" s="58"/>
      <c r="BV646" s="58"/>
      <c r="BW646" s="58"/>
      <c r="BX646" s="58"/>
      <c r="BY646" s="58"/>
      <c r="BZ646" s="58"/>
      <c r="CA646" s="58"/>
      <c r="CB646" s="58"/>
      <c r="CC646" s="58"/>
      <c r="CD646" s="58"/>
      <c r="CE646" s="58"/>
      <c r="CF646" s="58"/>
      <c r="CG646" s="58"/>
      <c r="CH646" s="58"/>
      <c r="CI646" s="58"/>
      <c r="CJ646" s="58"/>
      <c r="CK646" s="58"/>
      <c r="CL646" s="58"/>
      <c r="CM646" s="58"/>
      <c r="CN646" s="58"/>
      <c r="CO646" s="58"/>
      <c r="CP646" s="58"/>
      <c r="CQ646" s="58"/>
      <c r="CR646" s="58"/>
      <c r="CS646" s="58"/>
      <c r="CT646" s="58"/>
      <c r="CU646" s="58"/>
      <c r="CV646" s="58"/>
      <c r="CW646" s="58"/>
      <c r="CX646" s="58"/>
      <c r="CY646" s="58"/>
      <c r="CZ646" s="58"/>
      <c r="DA646" s="58"/>
      <c r="DB646" s="58"/>
      <c r="DC646" s="58"/>
      <c r="DD646" s="58"/>
      <c r="DE646" s="58"/>
      <c r="DF646" s="58"/>
      <c r="DG646" s="58"/>
      <c r="DH646" s="58"/>
      <c r="DI646" s="58"/>
      <c r="DJ646" s="58"/>
      <c r="DK646" s="58"/>
      <c r="DL646" s="58"/>
      <c r="DM646" s="58"/>
      <c r="DN646" s="58"/>
      <c r="DO646" s="58"/>
      <c r="DP646" s="58"/>
      <c r="DQ646" s="58"/>
      <c r="DR646" s="58"/>
      <c r="DS646" s="58"/>
      <c r="DT646" s="58"/>
      <c r="DU646" s="58"/>
      <c r="DV646" s="58"/>
      <c r="DW646" s="58"/>
      <c r="DX646" s="58"/>
      <c r="DY646" s="58"/>
      <c r="DZ646" s="58"/>
      <c r="EA646" s="58"/>
      <c r="EB646" s="58"/>
      <c r="EC646" s="58"/>
      <c r="ED646" s="58"/>
      <c r="EE646" s="58"/>
      <c r="EF646" s="58"/>
      <c r="EG646" s="58"/>
      <c r="EH646" s="58"/>
      <c r="EI646" s="58"/>
      <c r="EJ646" s="58"/>
      <c r="EK646" s="58"/>
      <c r="EL646" s="58"/>
      <c r="EM646" s="58"/>
      <c r="EN646" s="58"/>
      <c r="EO646" s="58"/>
      <c r="EP646" s="58"/>
      <c r="EQ646" s="58"/>
      <c r="ER646" s="58"/>
      <c r="ES646" s="58"/>
      <c r="ET646" s="58"/>
      <c r="EU646" s="58"/>
      <c r="EV646" s="58"/>
      <c r="EW646" s="58"/>
      <c r="EX646" s="58"/>
      <c r="EY646" s="58"/>
      <c r="EZ646" s="58"/>
      <c r="FA646" s="58"/>
      <c r="FB646" s="58"/>
      <c r="FC646" s="58"/>
      <c r="FD646" s="58"/>
      <c r="FE646" s="58"/>
      <c r="FF646" s="58"/>
      <c r="FG646" s="58"/>
      <c r="FH646" s="58"/>
      <c r="FI646" s="58"/>
      <c r="FJ646" s="58"/>
      <c r="FK646" s="58"/>
      <c r="FL646" s="58"/>
      <c r="FM646" s="58"/>
      <c r="FN646" s="58"/>
      <c r="FO646" s="58"/>
      <c r="FP646" s="58"/>
      <c r="FQ646" s="58"/>
      <c r="FR646" s="58"/>
      <c r="FS646" s="58"/>
      <c r="FT646" s="58"/>
      <c r="FU646" s="58"/>
      <c r="FV646" s="58"/>
      <c r="FW646" s="58"/>
      <c r="FX646" s="58"/>
      <c r="FY646" s="58"/>
      <c r="FZ646" s="58"/>
      <c r="GA646" s="58"/>
      <c r="GB646" s="58"/>
      <c r="GC646" s="58"/>
      <c r="GD646" s="58"/>
      <c r="GE646" s="58"/>
      <c r="GF646" s="58"/>
      <c r="GG646" s="58"/>
      <c r="GH646" s="58"/>
      <c r="GI646" s="58"/>
      <c r="GJ646" s="58"/>
      <c r="GK646" s="58"/>
      <c r="GL646" s="58"/>
      <c r="GM646" s="58"/>
      <c r="GN646" s="58"/>
      <c r="GO646" s="58"/>
      <c r="GP646" s="58"/>
      <c r="GQ646" s="58"/>
      <c r="GR646" s="58"/>
      <c r="GS646" s="58"/>
      <c r="GT646" s="58"/>
      <c r="GU646" s="58"/>
      <c r="GV646" s="58"/>
      <c r="GW646" s="58"/>
      <c r="GX646" s="58"/>
      <c r="GY646" s="58"/>
      <c r="GZ646" s="58"/>
      <c r="HA646" s="58"/>
      <c r="HB646" s="58"/>
      <c r="HC646" s="58"/>
      <c r="HD646" s="58"/>
      <c r="HE646" s="58"/>
      <c r="HF646" s="58"/>
      <c r="HG646" s="58"/>
      <c r="HH646" s="58"/>
      <c r="HI646" s="58"/>
      <c r="HJ646" s="58"/>
      <c r="HK646" s="58"/>
      <c r="HL646" s="58"/>
      <c r="HM646" s="58"/>
      <c r="HN646" s="58"/>
      <c r="HO646" s="58"/>
      <c r="HP646" s="58"/>
      <c r="HQ646" s="58"/>
      <c r="HR646" s="58"/>
      <c r="HS646" s="58"/>
      <c r="HT646" s="58"/>
      <c r="HU646" s="58"/>
      <c r="HV646" s="58"/>
      <c r="HW646" s="58"/>
      <c r="HX646" s="58"/>
      <c r="HY646" s="58"/>
      <c r="HZ646" s="58"/>
      <c r="IA646" s="58"/>
      <c r="IB646" s="58"/>
      <c r="IC646" s="58"/>
      <c r="ID646" s="58"/>
      <c r="IE646" s="58"/>
      <c r="IF646" s="58"/>
      <c r="IG646" s="58"/>
      <c r="IH646" s="58"/>
      <c r="II646" s="58"/>
      <c r="IJ646" s="58"/>
      <c r="IK646" s="58"/>
      <c r="IL646" s="58"/>
      <c r="IM646" s="58"/>
      <c r="IN646" s="58"/>
      <c r="IO646" s="58"/>
      <c r="IP646" s="58"/>
      <c r="IQ646" s="58"/>
      <c r="IR646" s="58"/>
      <c r="IS646" s="58"/>
      <c r="IT646" s="58"/>
      <c r="IU646" s="58"/>
    </row>
    <row r="647" spans="1:255" s="840" customFormat="1">
      <c r="A647" s="78" t="s">
        <v>541</v>
      </c>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949"/>
      <c r="AB647" s="949"/>
      <c r="AC647" s="949"/>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58"/>
      <c r="BN647" s="58"/>
      <c r="BO647" s="58"/>
      <c r="BP647" s="58"/>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58"/>
      <c r="CS647" s="58"/>
      <c r="CT647" s="58"/>
      <c r="CU647" s="58"/>
      <c r="CV647" s="58"/>
      <c r="CW647" s="58"/>
      <c r="CX647" s="58"/>
      <c r="CY647" s="58"/>
      <c r="CZ647" s="58"/>
      <c r="DA647" s="58"/>
      <c r="DB647" s="58"/>
      <c r="DC647" s="58"/>
      <c r="DD647" s="58"/>
      <c r="DE647" s="58"/>
      <c r="DF647" s="58"/>
      <c r="DG647" s="58"/>
      <c r="DH647" s="58"/>
      <c r="DI647" s="58"/>
      <c r="DJ647" s="58"/>
      <c r="DK647" s="58"/>
      <c r="DL647" s="58"/>
      <c r="DM647" s="58"/>
      <c r="DN647" s="58"/>
      <c r="DO647" s="58"/>
      <c r="DP647" s="58"/>
      <c r="DQ647" s="58"/>
      <c r="DR647" s="58"/>
      <c r="DS647" s="58"/>
      <c r="DT647" s="58"/>
      <c r="DU647" s="58"/>
      <c r="DV647" s="58"/>
      <c r="DW647" s="58"/>
      <c r="DX647" s="58"/>
      <c r="DY647" s="58"/>
      <c r="DZ647" s="58"/>
      <c r="EA647" s="58"/>
      <c r="EB647" s="58"/>
      <c r="EC647" s="58"/>
      <c r="ED647" s="58"/>
      <c r="EE647" s="58"/>
      <c r="EF647" s="58"/>
      <c r="EG647" s="58"/>
      <c r="EH647" s="58"/>
      <c r="EI647" s="58"/>
      <c r="EJ647" s="58"/>
      <c r="EK647" s="58"/>
      <c r="EL647" s="58"/>
      <c r="EM647" s="58"/>
      <c r="EN647" s="58"/>
      <c r="EO647" s="58"/>
      <c r="EP647" s="58"/>
      <c r="EQ647" s="58"/>
      <c r="ER647" s="58"/>
      <c r="ES647" s="58"/>
      <c r="ET647" s="58"/>
      <c r="EU647" s="58"/>
      <c r="EV647" s="58"/>
      <c r="EW647" s="58"/>
      <c r="EX647" s="58"/>
      <c r="EY647" s="58"/>
      <c r="EZ647" s="58"/>
      <c r="FA647" s="58"/>
      <c r="FB647" s="58"/>
      <c r="FC647" s="58"/>
      <c r="FD647" s="58"/>
      <c r="FE647" s="58"/>
      <c r="FF647" s="58"/>
      <c r="FG647" s="58"/>
      <c r="FH647" s="58"/>
      <c r="FI647" s="58"/>
      <c r="FJ647" s="58"/>
      <c r="FK647" s="58"/>
      <c r="FL647" s="58"/>
      <c r="FM647" s="58"/>
      <c r="FN647" s="58"/>
      <c r="FO647" s="58"/>
      <c r="FP647" s="58"/>
      <c r="FQ647" s="58"/>
      <c r="FR647" s="58"/>
      <c r="FS647" s="58"/>
      <c r="FT647" s="58"/>
      <c r="FU647" s="58"/>
      <c r="FV647" s="58"/>
      <c r="FW647" s="58"/>
      <c r="FX647" s="58"/>
      <c r="FY647" s="58"/>
      <c r="FZ647" s="58"/>
      <c r="GA647" s="58"/>
      <c r="GB647" s="58"/>
      <c r="GC647" s="58"/>
      <c r="GD647" s="58"/>
      <c r="GE647" s="58"/>
      <c r="GF647" s="58"/>
      <c r="GG647" s="58"/>
      <c r="GH647" s="58"/>
      <c r="GI647" s="58"/>
      <c r="GJ647" s="58"/>
      <c r="GK647" s="58"/>
      <c r="GL647" s="58"/>
      <c r="GM647" s="58"/>
      <c r="GN647" s="58"/>
      <c r="GO647" s="58"/>
      <c r="GP647" s="58"/>
      <c r="GQ647" s="58"/>
      <c r="GR647" s="58"/>
      <c r="GS647" s="58"/>
      <c r="GT647" s="58"/>
      <c r="GU647" s="58"/>
      <c r="GV647" s="58"/>
      <c r="GW647" s="58"/>
      <c r="GX647" s="58"/>
      <c r="GY647" s="58"/>
      <c r="GZ647" s="58"/>
      <c r="HA647" s="58"/>
      <c r="HB647" s="58"/>
      <c r="HC647" s="58"/>
      <c r="HD647" s="58"/>
      <c r="HE647" s="58"/>
      <c r="HF647" s="58"/>
      <c r="HG647" s="58"/>
      <c r="HH647" s="58"/>
      <c r="HI647" s="58"/>
      <c r="HJ647" s="58"/>
      <c r="HK647" s="58"/>
      <c r="HL647" s="58"/>
      <c r="HM647" s="58"/>
      <c r="HN647" s="58"/>
      <c r="HO647" s="58"/>
      <c r="HP647" s="58"/>
      <c r="HQ647" s="58"/>
      <c r="HR647" s="58"/>
      <c r="HS647" s="58"/>
      <c r="HT647" s="58"/>
      <c r="HU647" s="58"/>
      <c r="HV647" s="58"/>
      <c r="HW647" s="58"/>
      <c r="HX647" s="58"/>
      <c r="HY647" s="58"/>
      <c r="HZ647" s="58"/>
      <c r="IA647" s="58"/>
      <c r="IB647" s="58"/>
      <c r="IC647" s="58"/>
      <c r="ID647" s="58"/>
      <c r="IE647" s="58"/>
      <c r="IF647" s="58"/>
      <c r="IG647" s="58"/>
      <c r="IH647" s="58"/>
      <c r="II647" s="58"/>
      <c r="IJ647" s="58"/>
      <c r="IK647" s="58"/>
      <c r="IL647" s="58"/>
      <c r="IM647" s="58"/>
      <c r="IN647" s="58"/>
      <c r="IO647" s="58"/>
      <c r="IP647" s="58"/>
      <c r="IQ647" s="58"/>
      <c r="IR647" s="58"/>
      <c r="IS647" s="58"/>
      <c r="IT647" s="58"/>
      <c r="IU647" s="58"/>
    </row>
    <row r="648" spans="1:255" s="840" customFormat="1">
      <c r="A648" s="78" t="s">
        <v>542</v>
      </c>
      <c r="B648" s="58">
        <v>1.0760000000000001</v>
      </c>
      <c r="C648" s="58">
        <v>1.137</v>
      </c>
      <c r="D648" s="58">
        <v>1.0640000000000001</v>
      </c>
      <c r="E648" s="58">
        <v>1.121</v>
      </c>
      <c r="F648" s="58">
        <v>1.099</v>
      </c>
      <c r="G648" s="58">
        <v>2.0299999999999998</v>
      </c>
      <c r="H648" s="58">
        <v>2.1219999999999999</v>
      </c>
      <c r="I648" s="58">
        <v>1.93</v>
      </c>
      <c r="J648" s="58">
        <v>2.4009999999999998</v>
      </c>
      <c r="K648" s="58">
        <v>2.33</v>
      </c>
      <c r="L648" s="58">
        <v>2.2810000000000001</v>
      </c>
      <c r="M648" s="58">
        <v>2.5449999999999999</v>
      </c>
      <c r="N648" s="58">
        <v>2.59</v>
      </c>
      <c r="O648" s="58">
        <v>2.5790000000000002</v>
      </c>
      <c r="P648" s="58">
        <v>3.774</v>
      </c>
      <c r="Q648" s="58">
        <v>3.847</v>
      </c>
      <c r="R648" s="58">
        <v>4.0890000000000004</v>
      </c>
      <c r="S648" s="58">
        <v>4.3769999999999998</v>
      </c>
      <c r="T648" s="58">
        <v>4.4480000000000004</v>
      </c>
      <c r="U648" s="58">
        <v>4.5419999999999998</v>
      </c>
      <c r="V648" s="58">
        <v>4.6950000000000003</v>
      </c>
      <c r="W648" s="58">
        <v>4.75</v>
      </c>
      <c r="X648" s="58">
        <v>4.9729999999999999</v>
      </c>
      <c r="Y648" s="58">
        <v>5.2069999999999999</v>
      </c>
      <c r="Z648" s="58">
        <v>5.4710000000000001</v>
      </c>
      <c r="AA648" s="949">
        <v>5.7149999999999999</v>
      </c>
      <c r="AB648" s="949">
        <v>5.9080000000000004</v>
      </c>
      <c r="AC648" s="949">
        <v>6.5030000000000001</v>
      </c>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58"/>
      <c r="BN648" s="58"/>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58"/>
      <c r="CS648" s="58"/>
      <c r="CT648" s="58"/>
      <c r="CU648" s="58"/>
      <c r="CV648" s="58"/>
      <c r="CW648" s="58"/>
      <c r="CX648" s="58"/>
      <c r="CY648" s="58"/>
      <c r="CZ648" s="58"/>
      <c r="DA648" s="58"/>
      <c r="DB648" s="58"/>
      <c r="DC648" s="58"/>
      <c r="DD648" s="58"/>
      <c r="DE648" s="58"/>
      <c r="DF648" s="58"/>
      <c r="DG648" s="58"/>
      <c r="DH648" s="58"/>
      <c r="DI648" s="58"/>
      <c r="DJ648" s="58"/>
      <c r="DK648" s="58"/>
      <c r="DL648" s="58"/>
      <c r="DM648" s="58"/>
      <c r="DN648" s="58"/>
      <c r="DO648" s="58"/>
      <c r="DP648" s="58"/>
      <c r="DQ648" s="58"/>
      <c r="DR648" s="58"/>
      <c r="DS648" s="58"/>
      <c r="DT648" s="58"/>
      <c r="DU648" s="58"/>
      <c r="DV648" s="58"/>
      <c r="DW648" s="58"/>
      <c r="DX648" s="58"/>
      <c r="DY648" s="58"/>
      <c r="DZ648" s="58"/>
      <c r="EA648" s="58"/>
      <c r="EB648" s="58"/>
      <c r="EC648" s="58"/>
      <c r="ED648" s="58"/>
      <c r="EE648" s="58"/>
      <c r="EF648" s="58"/>
      <c r="EG648" s="58"/>
      <c r="EH648" s="58"/>
      <c r="EI648" s="58"/>
      <c r="EJ648" s="58"/>
      <c r="EK648" s="58"/>
      <c r="EL648" s="58"/>
      <c r="EM648" s="58"/>
      <c r="EN648" s="58"/>
      <c r="EO648" s="58"/>
      <c r="EP648" s="58"/>
      <c r="EQ648" s="58"/>
      <c r="ER648" s="58"/>
      <c r="ES648" s="58"/>
      <c r="ET648" s="58"/>
      <c r="EU648" s="58"/>
      <c r="EV648" s="58"/>
      <c r="EW648" s="58"/>
      <c r="EX648" s="58"/>
      <c r="EY648" s="58"/>
      <c r="EZ648" s="58"/>
      <c r="FA648" s="58"/>
      <c r="FB648" s="58"/>
      <c r="FC648" s="58"/>
      <c r="FD648" s="58"/>
      <c r="FE648" s="58"/>
      <c r="FF648" s="58"/>
      <c r="FG648" s="58"/>
      <c r="FH648" s="58"/>
      <c r="FI648" s="58"/>
      <c r="FJ648" s="58"/>
      <c r="FK648" s="58"/>
      <c r="FL648" s="58"/>
      <c r="FM648" s="58"/>
      <c r="FN648" s="58"/>
      <c r="FO648" s="58"/>
      <c r="FP648" s="58"/>
      <c r="FQ648" s="58"/>
      <c r="FR648" s="58"/>
      <c r="FS648" s="58"/>
      <c r="FT648" s="58"/>
      <c r="FU648" s="58"/>
      <c r="FV648" s="58"/>
      <c r="FW648" s="58"/>
      <c r="FX648" s="58"/>
      <c r="FY648" s="58"/>
      <c r="FZ648" s="58"/>
      <c r="GA648" s="58"/>
      <c r="GB648" s="58"/>
      <c r="GC648" s="58"/>
      <c r="GD648" s="58"/>
      <c r="GE648" s="58"/>
      <c r="GF648" s="58"/>
      <c r="GG648" s="58"/>
      <c r="GH648" s="58"/>
      <c r="GI648" s="58"/>
      <c r="GJ648" s="58"/>
      <c r="GK648" s="58"/>
      <c r="GL648" s="58"/>
      <c r="GM648" s="58"/>
      <c r="GN648" s="58"/>
      <c r="GO648" s="58"/>
      <c r="GP648" s="58"/>
      <c r="GQ648" s="58"/>
      <c r="GR648" s="58"/>
      <c r="GS648" s="58"/>
      <c r="GT648" s="58"/>
      <c r="GU648" s="58"/>
      <c r="GV648" s="58"/>
      <c r="GW648" s="58"/>
      <c r="GX648" s="58"/>
      <c r="GY648" s="58"/>
      <c r="GZ648" s="58"/>
      <c r="HA648" s="58"/>
      <c r="HB648" s="58"/>
      <c r="HC648" s="58"/>
      <c r="HD648" s="58"/>
      <c r="HE648" s="58"/>
      <c r="HF648" s="58"/>
      <c r="HG648" s="58"/>
      <c r="HH648" s="58"/>
      <c r="HI648" s="58"/>
      <c r="HJ648" s="58"/>
      <c r="HK648" s="58"/>
      <c r="HL648" s="58"/>
      <c r="HM648" s="58"/>
      <c r="HN648" s="58"/>
      <c r="HO648" s="58"/>
      <c r="HP648" s="58"/>
      <c r="HQ648" s="58"/>
      <c r="HR648" s="58"/>
      <c r="HS648" s="58"/>
      <c r="HT648" s="58"/>
      <c r="HU648" s="58"/>
      <c r="HV648" s="58"/>
      <c r="HW648" s="58"/>
      <c r="HX648" s="58"/>
      <c r="HY648" s="58"/>
      <c r="HZ648" s="58"/>
      <c r="IA648" s="58"/>
      <c r="IB648" s="58"/>
      <c r="IC648" s="58"/>
      <c r="ID648" s="58"/>
      <c r="IE648" s="58"/>
      <c r="IF648" s="58"/>
      <c r="IG648" s="58"/>
      <c r="IH648" s="58"/>
      <c r="II648" s="58"/>
      <c r="IJ648" s="58"/>
      <c r="IK648" s="58"/>
      <c r="IL648" s="58"/>
      <c r="IM648" s="58"/>
      <c r="IN648" s="58"/>
      <c r="IO648" s="58"/>
      <c r="IP648" s="58"/>
      <c r="IQ648" s="58"/>
      <c r="IR648" s="58"/>
      <c r="IS648" s="58"/>
      <c r="IT648" s="58"/>
      <c r="IU648" s="58"/>
    </row>
    <row r="649" spans="1:255" s="840" customFormat="1">
      <c r="A649" s="78" t="s">
        <v>543</v>
      </c>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949"/>
      <c r="AB649" s="949"/>
      <c r="AC649" s="949"/>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58"/>
      <c r="BN649" s="58"/>
      <c r="BO649" s="58"/>
      <c r="BP649" s="58"/>
      <c r="BQ649" s="58"/>
      <c r="BR649" s="58"/>
      <c r="BS649" s="58"/>
      <c r="BT649" s="58"/>
      <c r="BU649" s="58"/>
      <c r="BV649" s="58"/>
      <c r="BW649" s="58"/>
      <c r="BX649" s="58"/>
      <c r="BY649" s="58"/>
      <c r="BZ649" s="58"/>
      <c r="CA649" s="58"/>
      <c r="CB649" s="58"/>
      <c r="CC649" s="58"/>
      <c r="CD649" s="58"/>
      <c r="CE649" s="58"/>
      <c r="CF649" s="58"/>
      <c r="CG649" s="58"/>
      <c r="CH649" s="58"/>
      <c r="CI649" s="58"/>
      <c r="CJ649" s="58"/>
      <c r="CK649" s="58"/>
      <c r="CL649" s="58"/>
      <c r="CM649" s="58"/>
      <c r="CN649" s="58"/>
      <c r="CO649" s="58"/>
      <c r="CP649" s="58"/>
      <c r="CQ649" s="58"/>
      <c r="CR649" s="58"/>
      <c r="CS649" s="58"/>
      <c r="CT649" s="58"/>
      <c r="CU649" s="58"/>
      <c r="CV649" s="58"/>
      <c r="CW649" s="58"/>
      <c r="CX649" s="58"/>
      <c r="CY649" s="58"/>
      <c r="CZ649" s="58"/>
      <c r="DA649" s="58"/>
      <c r="DB649" s="58"/>
      <c r="DC649" s="58"/>
      <c r="DD649" s="58"/>
      <c r="DE649" s="58"/>
      <c r="DF649" s="58"/>
      <c r="DG649" s="58"/>
      <c r="DH649" s="58"/>
      <c r="DI649" s="58"/>
      <c r="DJ649" s="58"/>
      <c r="DK649" s="58"/>
      <c r="DL649" s="58"/>
      <c r="DM649" s="58"/>
      <c r="DN649" s="58"/>
      <c r="DO649" s="58"/>
      <c r="DP649" s="58"/>
      <c r="DQ649" s="58"/>
      <c r="DR649" s="58"/>
      <c r="DS649" s="58"/>
      <c r="DT649" s="58"/>
      <c r="DU649" s="58"/>
      <c r="DV649" s="58"/>
      <c r="DW649" s="58"/>
      <c r="DX649" s="58"/>
      <c r="DY649" s="58"/>
      <c r="DZ649" s="58"/>
      <c r="EA649" s="58"/>
      <c r="EB649" s="58"/>
      <c r="EC649" s="58"/>
      <c r="ED649" s="58"/>
      <c r="EE649" s="58"/>
      <c r="EF649" s="58"/>
      <c r="EG649" s="58"/>
      <c r="EH649" s="58"/>
      <c r="EI649" s="58"/>
      <c r="EJ649" s="58"/>
      <c r="EK649" s="58"/>
      <c r="EL649" s="58"/>
      <c r="EM649" s="58"/>
      <c r="EN649" s="58"/>
      <c r="EO649" s="58"/>
      <c r="EP649" s="58"/>
      <c r="EQ649" s="58"/>
      <c r="ER649" s="58"/>
      <c r="ES649" s="58"/>
      <c r="ET649" s="58"/>
      <c r="EU649" s="58"/>
      <c r="EV649" s="58"/>
      <c r="EW649" s="58"/>
      <c r="EX649" s="58"/>
      <c r="EY649" s="58"/>
      <c r="EZ649" s="58"/>
      <c r="FA649" s="58"/>
      <c r="FB649" s="58"/>
      <c r="FC649" s="58"/>
      <c r="FD649" s="58"/>
      <c r="FE649" s="58"/>
      <c r="FF649" s="58"/>
      <c r="FG649" s="58"/>
      <c r="FH649" s="58"/>
      <c r="FI649" s="58"/>
      <c r="FJ649" s="58"/>
      <c r="FK649" s="58"/>
      <c r="FL649" s="58"/>
      <c r="FM649" s="58"/>
      <c r="FN649" s="58"/>
      <c r="FO649" s="58"/>
      <c r="FP649" s="58"/>
      <c r="FQ649" s="58"/>
      <c r="FR649" s="58"/>
      <c r="FS649" s="58"/>
      <c r="FT649" s="58"/>
      <c r="FU649" s="58"/>
      <c r="FV649" s="58"/>
      <c r="FW649" s="58"/>
      <c r="FX649" s="58"/>
      <c r="FY649" s="58"/>
      <c r="FZ649" s="58"/>
      <c r="GA649" s="58"/>
      <c r="GB649" s="58"/>
      <c r="GC649" s="58"/>
      <c r="GD649" s="58"/>
      <c r="GE649" s="58"/>
      <c r="GF649" s="58"/>
      <c r="GG649" s="58"/>
      <c r="GH649" s="58"/>
      <c r="GI649" s="58"/>
      <c r="GJ649" s="58"/>
      <c r="GK649" s="58"/>
      <c r="GL649" s="58"/>
      <c r="GM649" s="58"/>
      <c r="GN649" s="58"/>
      <c r="GO649" s="58"/>
      <c r="GP649" s="58"/>
      <c r="GQ649" s="58"/>
      <c r="GR649" s="58"/>
      <c r="GS649" s="58"/>
      <c r="GT649" s="58"/>
      <c r="GU649" s="58"/>
      <c r="GV649" s="58"/>
      <c r="GW649" s="58"/>
      <c r="GX649" s="58"/>
      <c r="GY649" s="58"/>
      <c r="GZ649" s="58"/>
      <c r="HA649" s="58"/>
      <c r="HB649" s="58"/>
      <c r="HC649" s="58"/>
      <c r="HD649" s="58"/>
      <c r="HE649" s="58"/>
      <c r="HF649" s="58"/>
      <c r="HG649" s="58"/>
      <c r="HH649" s="58"/>
      <c r="HI649" s="58"/>
      <c r="HJ649" s="58"/>
      <c r="HK649" s="58"/>
      <c r="HL649" s="58"/>
      <c r="HM649" s="58"/>
      <c r="HN649" s="58"/>
      <c r="HO649" s="58"/>
      <c r="HP649" s="58"/>
      <c r="HQ649" s="58"/>
      <c r="HR649" s="58"/>
      <c r="HS649" s="58"/>
      <c r="HT649" s="58"/>
      <c r="HU649" s="58"/>
      <c r="HV649" s="58"/>
      <c r="HW649" s="58"/>
      <c r="HX649" s="58"/>
      <c r="HY649" s="58"/>
      <c r="HZ649" s="58"/>
      <c r="IA649" s="58"/>
      <c r="IB649" s="58"/>
      <c r="IC649" s="58"/>
      <c r="ID649" s="58"/>
      <c r="IE649" s="58"/>
      <c r="IF649" s="58"/>
      <c r="IG649" s="58"/>
      <c r="IH649" s="58"/>
      <c r="II649" s="58"/>
      <c r="IJ649" s="58"/>
      <c r="IK649" s="58"/>
      <c r="IL649" s="58"/>
      <c r="IM649" s="58"/>
      <c r="IN649" s="58"/>
      <c r="IO649" s="58"/>
      <c r="IP649" s="58"/>
      <c r="IQ649" s="58"/>
      <c r="IR649" s="58"/>
      <c r="IS649" s="58"/>
      <c r="IT649" s="58"/>
      <c r="IU649" s="58"/>
    </row>
    <row r="650" spans="1:255" s="840" customFormat="1">
      <c r="A650" s="78" t="s">
        <v>544</v>
      </c>
      <c r="B650" s="58">
        <v>5.0000000000000001E-3</v>
      </c>
      <c r="C650" s="58">
        <v>5.0000000000000001E-3</v>
      </c>
      <c r="D650" s="58">
        <v>5.0000000000000001E-3</v>
      </c>
      <c r="E650" s="58">
        <v>6.0000000000000001E-3</v>
      </c>
      <c r="F650" s="58">
        <v>6.0000000000000001E-3</v>
      </c>
      <c r="G650" s="58">
        <v>0.01</v>
      </c>
      <c r="H650" s="58">
        <v>1.0999999999999999E-2</v>
      </c>
      <c r="I650" s="58">
        <v>1.0999999999999999E-2</v>
      </c>
      <c r="J650" s="58">
        <v>1.2999999999999999E-2</v>
      </c>
      <c r="K650" s="58">
        <v>1.2999999999999999E-2</v>
      </c>
      <c r="L650" s="58">
        <v>1.2999999999999999E-2</v>
      </c>
      <c r="M650" s="58">
        <v>1.4E-2</v>
      </c>
      <c r="N650" s="58">
        <v>1.4E-2</v>
      </c>
      <c r="O650" s="58">
        <v>0.01</v>
      </c>
      <c r="P650" s="58">
        <v>8.9999999999999993E-3</v>
      </c>
      <c r="Q650" s="58">
        <v>8.9999999999999993E-3</v>
      </c>
      <c r="R650" s="58">
        <v>1.2E-2</v>
      </c>
      <c r="S650" s="58">
        <v>1.2E-2</v>
      </c>
      <c r="T650" s="58">
        <v>1.2999999999999999E-2</v>
      </c>
      <c r="U650" s="58">
        <v>1.0999999999999999E-2</v>
      </c>
      <c r="V650" s="58">
        <v>0.01</v>
      </c>
      <c r="W650" s="58">
        <v>8.9999999999999993E-3</v>
      </c>
      <c r="X650" s="58">
        <v>8.9999999999999993E-3</v>
      </c>
      <c r="Y650" s="58">
        <v>8.0000000000000002E-3</v>
      </c>
      <c r="Z650" s="58">
        <v>5.0000000000000001E-3</v>
      </c>
      <c r="AA650" s="949">
        <v>5.0000000000000001E-3</v>
      </c>
      <c r="AB650" s="949">
        <v>3.0000000000000001E-3</v>
      </c>
      <c r="AC650" s="949">
        <v>3.0000000000000001E-3</v>
      </c>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58"/>
      <c r="BN650" s="58"/>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58"/>
      <c r="CS650" s="58"/>
      <c r="CT650" s="58"/>
      <c r="CU650" s="58"/>
      <c r="CV650" s="58"/>
      <c r="CW650" s="58"/>
      <c r="CX650" s="58"/>
      <c r="CY650" s="58"/>
      <c r="CZ650" s="58"/>
      <c r="DA650" s="58"/>
      <c r="DB650" s="58"/>
      <c r="DC650" s="58"/>
      <c r="DD650" s="58"/>
      <c r="DE650" s="58"/>
      <c r="DF650" s="58"/>
      <c r="DG650" s="58"/>
      <c r="DH650" s="58"/>
      <c r="DI650" s="58"/>
      <c r="DJ650" s="58"/>
      <c r="DK650" s="58"/>
      <c r="DL650" s="58"/>
      <c r="DM650" s="58"/>
      <c r="DN650" s="58"/>
      <c r="DO650" s="58"/>
      <c r="DP650" s="58"/>
      <c r="DQ650" s="58"/>
      <c r="DR650" s="58"/>
      <c r="DS650" s="58"/>
      <c r="DT650" s="58"/>
      <c r="DU650" s="58"/>
      <c r="DV650" s="58"/>
      <c r="DW650" s="58"/>
      <c r="DX650" s="58"/>
      <c r="DY650" s="58"/>
      <c r="DZ650" s="58"/>
      <c r="EA650" s="58"/>
      <c r="EB650" s="58"/>
      <c r="EC650" s="58"/>
      <c r="ED650" s="58"/>
      <c r="EE650" s="58"/>
      <c r="EF650" s="58"/>
      <c r="EG650" s="58"/>
      <c r="EH650" s="58"/>
      <c r="EI650" s="58"/>
      <c r="EJ650" s="58"/>
      <c r="EK650" s="58"/>
      <c r="EL650" s="58"/>
      <c r="EM650" s="58"/>
      <c r="EN650" s="58"/>
      <c r="EO650" s="58"/>
      <c r="EP650" s="58"/>
      <c r="EQ650" s="58"/>
      <c r="ER650" s="58"/>
      <c r="ES650" s="58"/>
      <c r="ET650" s="58"/>
      <c r="EU650" s="58"/>
      <c r="EV650" s="58"/>
      <c r="EW650" s="58"/>
      <c r="EX650" s="58"/>
      <c r="EY650" s="58"/>
      <c r="EZ650" s="58"/>
      <c r="FA650" s="58"/>
      <c r="FB650" s="58"/>
      <c r="FC650" s="58"/>
      <c r="FD650" s="58"/>
      <c r="FE650" s="58"/>
      <c r="FF650" s="58"/>
      <c r="FG650" s="58"/>
      <c r="FH650" s="58"/>
      <c r="FI650" s="58"/>
      <c r="FJ650" s="58"/>
      <c r="FK650" s="58"/>
      <c r="FL650" s="58"/>
      <c r="FM650" s="58"/>
      <c r="FN650" s="58"/>
      <c r="FO650" s="58"/>
      <c r="FP650" s="58"/>
      <c r="FQ650" s="58"/>
      <c r="FR650" s="58"/>
      <c r="FS650" s="58"/>
      <c r="FT650" s="58"/>
      <c r="FU650" s="58"/>
      <c r="FV650" s="58"/>
      <c r="FW650" s="58"/>
      <c r="FX650" s="58"/>
      <c r="FY650" s="58"/>
      <c r="FZ650" s="58"/>
      <c r="GA650" s="58"/>
      <c r="GB650" s="58"/>
      <c r="GC650" s="58"/>
      <c r="GD650" s="58"/>
      <c r="GE650" s="58"/>
      <c r="GF650" s="58"/>
      <c r="GG650" s="58"/>
      <c r="GH650" s="58"/>
      <c r="GI650" s="58"/>
      <c r="GJ650" s="58"/>
      <c r="GK650" s="58"/>
      <c r="GL650" s="58"/>
      <c r="GM650" s="58"/>
      <c r="GN650" s="58"/>
      <c r="GO650" s="58"/>
      <c r="GP650" s="58"/>
      <c r="GQ650" s="58"/>
      <c r="GR650" s="58"/>
      <c r="GS650" s="58"/>
      <c r="GT650" s="58"/>
      <c r="GU650" s="58"/>
      <c r="GV650" s="58"/>
      <c r="GW650" s="58"/>
      <c r="GX650" s="58"/>
      <c r="GY650" s="58"/>
      <c r="GZ650" s="58"/>
      <c r="HA650" s="58"/>
      <c r="HB650" s="58"/>
      <c r="HC650" s="58"/>
      <c r="HD650" s="58"/>
      <c r="HE650" s="58"/>
      <c r="HF650" s="58"/>
      <c r="HG650" s="58"/>
      <c r="HH650" s="58"/>
      <c r="HI650" s="58"/>
      <c r="HJ650" s="58"/>
      <c r="HK650" s="58"/>
      <c r="HL650" s="58"/>
      <c r="HM650" s="58"/>
      <c r="HN650" s="58"/>
      <c r="HO650" s="58"/>
      <c r="HP650" s="58"/>
      <c r="HQ650" s="58"/>
      <c r="HR650" s="58"/>
      <c r="HS650" s="58"/>
      <c r="HT650" s="58"/>
      <c r="HU650" s="58"/>
      <c r="HV650" s="58"/>
      <c r="HW650" s="58"/>
      <c r="HX650" s="58"/>
      <c r="HY650" s="58"/>
      <c r="HZ650" s="58"/>
      <c r="IA650" s="58"/>
      <c r="IB650" s="58"/>
      <c r="IC650" s="58"/>
      <c r="ID650" s="58"/>
      <c r="IE650" s="58"/>
      <c r="IF650" s="58"/>
      <c r="IG650" s="58"/>
      <c r="IH650" s="58"/>
      <c r="II650" s="58"/>
      <c r="IJ650" s="58"/>
      <c r="IK650" s="58"/>
      <c r="IL650" s="58"/>
      <c r="IM650" s="58"/>
      <c r="IN650" s="58"/>
      <c r="IO650" s="58"/>
      <c r="IP650" s="58"/>
      <c r="IQ650" s="58"/>
      <c r="IR650" s="58"/>
      <c r="IS650" s="58"/>
      <c r="IT650" s="58"/>
      <c r="IU650" s="58"/>
    </row>
    <row r="651" spans="1:255" s="840" customFormat="1">
      <c r="A651" s="78" t="s">
        <v>545</v>
      </c>
      <c r="B651" s="58"/>
      <c r="C651" s="58"/>
      <c r="D651" s="58"/>
      <c r="E651" s="58"/>
      <c r="F651" s="58"/>
      <c r="G651" s="58"/>
      <c r="H651" s="58"/>
      <c r="I651" s="58">
        <v>0.27</v>
      </c>
      <c r="J651" s="58">
        <v>0.34300000000000003</v>
      </c>
      <c r="K651" s="58">
        <v>0.80200000000000005</v>
      </c>
      <c r="L651" s="58">
        <v>0.78100000000000003</v>
      </c>
      <c r="M651" s="58">
        <v>0.873</v>
      </c>
      <c r="N651" s="58">
        <v>0.90700000000000003</v>
      </c>
      <c r="O651" s="58">
        <v>0.83799999999999997</v>
      </c>
      <c r="P651" s="58">
        <v>1.0549999999999999</v>
      </c>
      <c r="Q651" s="58">
        <v>1.0069999999999999</v>
      </c>
      <c r="R651" s="58">
        <v>0.91600000000000004</v>
      </c>
      <c r="S651" s="58">
        <v>0.60799999999999998</v>
      </c>
      <c r="T651" s="58">
        <v>0.61199999999999999</v>
      </c>
      <c r="U651" s="58">
        <v>0.39400000000000002</v>
      </c>
      <c r="V651" s="58">
        <v>0.40600000000000003</v>
      </c>
      <c r="W651" s="58">
        <v>0.39200000000000002</v>
      </c>
      <c r="X651" s="58">
        <v>0.42599999999999999</v>
      </c>
      <c r="Y651" s="58">
        <v>0.45300000000000001</v>
      </c>
      <c r="Z651" s="58">
        <v>0.47699999999999998</v>
      </c>
      <c r="AA651" s="949">
        <v>0.53500000000000003</v>
      </c>
      <c r="AB651" s="949">
        <v>0.52600000000000002</v>
      </c>
      <c r="AC651" s="949">
        <v>0.57699999999999996</v>
      </c>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58"/>
      <c r="CS651" s="58"/>
      <c r="CT651" s="58"/>
      <c r="CU651" s="58"/>
      <c r="CV651" s="58"/>
      <c r="CW651" s="58"/>
      <c r="CX651" s="58"/>
      <c r="CY651" s="58"/>
      <c r="CZ651" s="58"/>
      <c r="DA651" s="58"/>
      <c r="DB651" s="58"/>
      <c r="DC651" s="58"/>
      <c r="DD651" s="58"/>
      <c r="DE651" s="58"/>
      <c r="DF651" s="58"/>
      <c r="DG651" s="58"/>
      <c r="DH651" s="58"/>
      <c r="DI651" s="58"/>
      <c r="DJ651" s="58"/>
      <c r="DK651" s="58"/>
      <c r="DL651" s="58"/>
      <c r="DM651" s="58"/>
      <c r="DN651" s="58"/>
      <c r="DO651" s="58"/>
      <c r="DP651" s="58"/>
      <c r="DQ651" s="58"/>
      <c r="DR651" s="58"/>
      <c r="DS651" s="58"/>
      <c r="DT651" s="58"/>
      <c r="DU651" s="58"/>
      <c r="DV651" s="58"/>
      <c r="DW651" s="58"/>
      <c r="DX651" s="58"/>
      <c r="DY651" s="58"/>
      <c r="DZ651" s="58"/>
      <c r="EA651" s="58"/>
      <c r="EB651" s="58"/>
      <c r="EC651" s="58"/>
      <c r="ED651" s="58"/>
      <c r="EE651" s="58"/>
      <c r="EF651" s="58"/>
      <c r="EG651" s="58"/>
      <c r="EH651" s="58"/>
      <c r="EI651" s="58"/>
      <c r="EJ651" s="58"/>
      <c r="EK651" s="58"/>
      <c r="EL651" s="58"/>
      <c r="EM651" s="58"/>
      <c r="EN651" s="58"/>
      <c r="EO651" s="58"/>
      <c r="EP651" s="58"/>
      <c r="EQ651" s="58"/>
      <c r="ER651" s="58"/>
      <c r="ES651" s="58"/>
      <c r="ET651" s="58"/>
      <c r="EU651" s="58"/>
      <c r="EV651" s="58"/>
      <c r="EW651" s="58"/>
      <c r="EX651" s="58"/>
      <c r="EY651" s="58"/>
      <c r="EZ651" s="58"/>
      <c r="FA651" s="58"/>
      <c r="FB651" s="58"/>
      <c r="FC651" s="58"/>
      <c r="FD651" s="58"/>
      <c r="FE651" s="58"/>
      <c r="FF651" s="58"/>
      <c r="FG651" s="58"/>
      <c r="FH651" s="58"/>
      <c r="FI651" s="58"/>
      <c r="FJ651" s="58"/>
      <c r="FK651" s="58"/>
      <c r="FL651" s="58"/>
      <c r="FM651" s="58"/>
      <c r="FN651" s="58"/>
      <c r="FO651" s="58"/>
      <c r="FP651" s="58"/>
      <c r="FQ651" s="58"/>
      <c r="FR651" s="58"/>
      <c r="FS651" s="58"/>
      <c r="FT651" s="58"/>
      <c r="FU651" s="58"/>
      <c r="FV651" s="58"/>
      <c r="FW651" s="58"/>
      <c r="FX651" s="58"/>
      <c r="FY651" s="58"/>
      <c r="FZ651" s="58"/>
      <c r="GA651" s="58"/>
      <c r="GB651" s="58"/>
      <c r="GC651" s="58"/>
      <c r="GD651" s="58"/>
      <c r="GE651" s="58"/>
      <c r="GF651" s="58"/>
      <c r="GG651" s="58"/>
      <c r="GH651" s="58"/>
      <c r="GI651" s="58"/>
      <c r="GJ651" s="58"/>
      <c r="GK651" s="58"/>
      <c r="GL651" s="58"/>
      <c r="GM651" s="58"/>
      <c r="GN651" s="58"/>
      <c r="GO651" s="58"/>
      <c r="GP651" s="58"/>
      <c r="GQ651" s="58"/>
      <c r="GR651" s="58"/>
      <c r="GS651" s="58"/>
      <c r="GT651" s="58"/>
      <c r="GU651" s="58"/>
      <c r="GV651" s="58"/>
      <c r="GW651" s="58"/>
      <c r="GX651" s="58"/>
      <c r="GY651" s="58"/>
      <c r="GZ651" s="58"/>
      <c r="HA651" s="58"/>
      <c r="HB651" s="58"/>
      <c r="HC651" s="58"/>
      <c r="HD651" s="58"/>
      <c r="HE651" s="58"/>
      <c r="HF651" s="58"/>
      <c r="HG651" s="58"/>
      <c r="HH651" s="58"/>
      <c r="HI651" s="58"/>
      <c r="HJ651" s="58"/>
      <c r="HK651" s="58"/>
      <c r="HL651" s="58"/>
      <c r="HM651" s="58"/>
      <c r="HN651" s="58"/>
      <c r="HO651" s="58"/>
      <c r="HP651" s="58"/>
      <c r="HQ651" s="58"/>
      <c r="HR651" s="58"/>
      <c r="HS651" s="58"/>
      <c r="HT651" s="58"/>
      <c r="HU651" s="58"/>
      <c r="HV651" s="58"/>
      <c r="HW651" s="58"/>
      <c r="HX651" s="58"/>
      <c r="HY651" s="58"/>
      <c r="HZ651" s="58"/>
      <c r="IA651" s="58"/>
      <c r="IB651" s="58"/>
      <c r="IC651" s="58"/>
      <c r="ID651" s="58"/>
      <c r="IE651" s="58"/>
      <c r="IF651" s="58"/>
      <c r="IG651" s="58"/>
      <c r="IH651" s="58"/>
      <c r="II651" s="58"/>
      <c r="IJ651" s="58"/>
      <c r="IK651" s="58"/>
      <c r="IL651" s="58"/>
      <c r="IM651" s="58"/>
      <c r="IN651" s="58"/>
      <c r="IO651" s="58"/>
      <c r="IP651" s="58"/>
      <c r="IQ651" s="58"/>
      <c r="IR651" s="58"/>
      <c r="IS651" s="58"/>
      <c r="IT651" s="58"/>
      <c r="IU651" s="58"/>
    </row>
    <row r="652" spans="1:255" s="840" customFormat="1">
      <c r="A652" s="78" t="s">
        <v>546</v>
      </c>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949"/>
      <c r="AB652" s="949"/>
      <c r="AC652" s="949"/>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L652" s="58"/>
      <c r="BM652" s="58"/>
      <c r="BN652" s="58"/>
      <c r="BO652" s="58"/>
      <c r="BP652" s="58"/>
      <c r="BQ652" s="58"/>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58"/>
      <c r="CP652" s="58"/>
      <c r="CQ652" s="58"/>
      <c r="CR652" s="58"/>
      <c r="CS652" s="58"/>
      <c r="CT652" s="58"/>
      <c r="CU652" s="58"/>
      <c r="CV652" s="58"/>
      <c r="CW652" s="58"/>
      <c r="CX652" s="58"/>
      <c r="CY652" s="58"/>
      <c r="CZ652" s="58"/>
      <c r="DA652" s="58"/>
      <c r="DB652" s="58"/>
      <c r="DC652" s="58"/>
      <c r="DD652" s="58"/>
      <c r="DE652" s="58"/>
      <c r="DF652" s="58"/>
      <c r="DG652" s="58"/>
      <c r="DH652" s="58"/>
      <c r="DI652" s="58"/>
      <c r="DJ652" s="58"/>
      <c r="DK652" s="58"/>
      <c r="DL652" s="58"/>
      <c r="DM652" s="58"/>
      <c r="DN652" s="58"/>
      <c r="DO652" s="58"/>
      <c r="DP652" s="58"/>
      <c r="DQ652" s="58"/>
      <c r="DR652" s="58"/>
      <c r="DS652" s="58"/>
      <c r="DT652" s="58"/>
      <c r="DU652" s="58"/>
      <c r="DV652" s="58"/>
      <c r="DW652" s="58"/>
      <c r="DX652" s="58"/>
      <c r="DY652" s="58"/>
      <c r="DZ652" s="58"/>
      <c r="EA652" s="58"/>
      <c r="EB652" s="58"/>
      <c r="EC652" s="58"/>
      <c r="ED652" s="58"/>
      <c r="EE652" s="58"/>
      <c r="EF652" s="58"/>
      <c r="EG652" s="58"/>
      <c r="EH652" s="58"/>
      <c r="EI652" s="58"/>
      <c r="EJ652" s="58"/>
      <c r="EK652" s="58"/>
      <c r="EL652" s="58"/>
      <c r="EM652" s="58"/>
      <c r="EN652" s="58"/>
      <c r="EO652" s="58"/>
      <c r="EP652" s="58"/>
      <c r="EQ652" s="58"/>
      <c r="ER652" s="58"/>
      <c r="ES652" s="58"/>
      <c r="ET652" s="58"/>
      <c r="EU652" s="58"/>
      <c r="EV652" s="58"/>
      <c r="EW652" s="58"/>
      <c r="EX652" s="58"/>
      <c r="EY652" s="58"/>
      <c r="EZ652" s="58"/>
      <c r="FA652" s="58"/>
      <c r="FB652" s="58"/>
      <c r="FC652" s="58"/>
      <c r="FD652" s="58"/>
      <c r="FE652" s="58"/>
      <c r="FF652" s="58"/>
      <c r="FG652" s="58"/>
      <c r="FH652" s="58"/>
      <c r="FI652" s="58"/>
      <c r="FJ652" s="58"/>
      <c r="FK652" s="58"/>
      <c r="FL652" s="58"/>
      <c r="FM652" s="58"/>
      <c r="FN652" s="58"/>
      <c r="FO652" s="58"/>
      <c r="FP652" s="58"/>
      <c r="FQ652" s="58"/>
      <c r="FR652" s="58"/>
      <c r="FS652" s="58"/>
      <c r="FT652" s="58"/>
      <c r="FU652" s="58"/>
      <c r="FV652" s="58"/>
      <c r="FW652" s="58"/>
      <c r="FX652" s="58"/>
      <c r="FY652" s="58"/>
      <c r="FZ652" s="58"/>
      <c r="GA652" s="58"/>
      <c r="GB652" s="58"/>
      <c r="GC652" s="58"/>
      <c r="GD652" s="58"/>
      <c r="GE652" s="58"/>
      <c r="GF652" s="58"/>
      <c r="GG652" s="58"/>
      <c r="GH652" s="58"/>
      <c r="GI652" s="58"/>
      <c r="GJ652" s="58"/>
      <c r="GK652" s="58"/>
      <c r="GL652" s="58"/>
      <c r="GM652" s="58"/>
      <c r="GN652" s="58"/>
      <c r="GO652" s="58"/>
      <c r="GP652" s="58"/>
      <c r="GQ652" s="58"/>
      <c r="GR652" s="58"/>
      <c r="GS652" s="58"/>
      <c r="GT652" s="58"/>
      <c r="GU652" s="58"/>
      <c r="GV652" s="58"/>
      <c r="GW652" s="58"/>
      <c r="GX652" s="58"/>
      <c r="GY652" s="58"/>
      <c r="GZ652" s="58"/>
      <c r="HA652" s="58"/>
      <c r="HB652" s="58"/>
      <c r="HC652" s="58"/>
      <c r="HD652" s="58"/>
      <c r="HE652" s="58"/>
      <c r="HF652" s="58"/>
      <c r="HG652" s="58"/>
      <c r="HH652" s="58"/>
      <c r="HI652" s="58"/>
      <c r="HJ652" s="58"/>
      <c r="HK652" s="58"/>
      <c r="HL652" s="58"/>
      <c r="HM652" s="58"/>
      <c r="HN652" s="58"/>
      <c r="HO652" s="58"/>
      <c r="HP652" s="58"/>
      <c r="HQ652" s="58"/>
      <c r="HR652" s="58"/>
      <c r="HS652" s="58"/>
      <c r="HT652" s="58"/>
      <c r="HU652" s="58"/>
      <c r="HV652" s="58"/>
      <c r="HW652" s="58"/>
      <c r="HX652" s="58"/>
      <c r="HY652" s="58"/>
      <c r="HZ652" s="58"/>
      <c r="IA652" s="58"/>
      <c r="IB652" s="58"/>
      <c r="IC652" s="58"/>
      <c r="ID652" s="58"/>
      <c r="IE652" s="58"/>
      <c r="IF652" s="58"/>
      <c r="IG652" s="58"/>
      <c r="IH652" s="58"/>
      <c r="II652" s="58"/>
      <c r="IJ652" s="58"/>
      <c r="IK652" s="58"/>
      <c r="IL652" s="58"/>
      <c r="IM652" s="58"/>
      <c r="IN652" s="58"/>
      <c r="IO652" s="58"/>
      <c r="IP652" s="58"/>
      <c r="IQ652" s="58"/>
      <c r="IR652" s="58"/>
      <c r="IS652" s="58"/>
      <c r="IT652" s="58"/>
      <c r="IU652" s="58"/>
    </row>
    <row r="653" spans="1:255" s="840" customFormat="1">
      <c r="A653" s="78" t="s">
        <v>547</v>
      </c>
      <c r="B653" s="58">
        <v>0.28100000000000003</v>
      </c>
      <c r="C653" s="58">
        <v>0.29899999999999999</v>
      </c>
      <c r="D653" s="58">
        <v>0.28699999999999998</v>
      </c>
      <c r="E653" s="58">
        <v>0.314</v>
      </c>
      <c r="F653" s="58">
        <v>0.31</v>
      </c>
      <c r="G653" s="58">
        <v>0.52100000000000002</v>
      </c>
      <c r="H653" s="58">
        <v>0.57399999999999995</v>
      </c>
      <c r="I653" s="58">
        <v>0.58299999999999996</v>
      </c>
      <c r="J653" s="58">
        <v>0.64400000000000002</v>
      </c>
      <c r="K653" s="58">
        <v>0.64800000000000002</v>
      </c>
      <c r="L653" s="58">
        <v>0.67900000000000005</v>
      </c>
      <c r="M653" s="58">
        <v>0.73899999999999999</v>
      </c>
      <c r="N653" s="58">
        <v>0.79300000000000004</v>
      </c>
      <c r="O653" s="58">
        <v>0.81799999999999995</v>
      </c>
      <c r="P653" s="58">
        <v>0.79600000000000004</v>
      </c>
      <c r="Q653" s="58">
        <v>0.72799999999999998</v>
      </c>
      <c r="R653" s="58">
        <v>0.625</v>
      </c>
      <c r="S653" s="58">
        <v>0.318</v>
      </c>
      <c r="T653" s="58">
        <v>0.34200000000000003</v>
      </c>
      <c r="U653" s="58">
        <v>0.32200000000000001</v>
      </c>
      <c r="V653" s="58">
        <v>0.315</v>
      </c>
      <c r="W653" s="58">
        <v>0.29799999999999999</v>
      </c>
      <c r="X653" s="58">
        <v>0.308</v>
      </c>
      <c r="Y653" s="58">
        <v>0.314</v>
      </c>
      <c r="Z653" s="58">
        <v>0.32900000000000001</v>
      </c>
      <c r="AA653" s="949">
        <v>0.32900000000000001</v>
      </c>
      <c r="AB653" s="949">
        <v>0.309</v>
      </c>
      <c r="AC653" s="949">
        <v>0.30099999999999999</v>
      </c>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8"/>
      <c r="BQ653" s="58"/>
      <c r="BR653" s="58"/>
      <c r="BS653" s="58"/>
      <c r="BT653" s="58"/>
      <c r="BU653" s="58"/>
      <c r="BV653" s="58"/>
      <c r="BW653" s="58"/>
      <c r="BX653" s="58"/>
      <c r="BY653" s="58"/>
      <c r="BZ653" s="58"/>
      <c r="CA653" s="58"/>
      <c r="CB653" s="58"/>
      <c r="CC653" s="58"/>
      <c r="CD653" s="58"/>
      <c r="CE653" s="58"/>
      <c r="CF653" s="58"/>
      <c r="CG653" s="58"/>
      <c r="CH653" s="58"/>
      <c r="CI653" s="58"/>
      <c r="CJ653" s="58"/>
      <c r="CK653" s="58"/>
      <c r="CL653" s="58"/>
      <c r="CM653" s="58"/>
      <c r="CN653" s="58"/>
      <c r="CO653" s="58"/>
      <c r="CP653" s="58"/>
      <c r="CQ653" s="58"/>
      <c r="CR653" s="58"/>
      <c r="CS653" s="58"/>
      <c r="CT653" s="58"/>
      <c r="CU653" s="58"/>
      <c r="CV653" s="58"/>
      <c r="CW653" s="58"/>
      <c r="CX653" s="58"/>
      <c r="CY653" s="58"/>
      <c r="CZ653" s="58"/>
      <c r="DA653" s="58"/>
      <c r="DB653" s="58"/>
      <c r="DC653" s="58"/>
      <c r="DD653" s="58"/>
      <c r="DE653" s="58"/>
      <c r="DF653" s="58"/>
      <c r="DG653" s="58"/>
      <c r="DH653" s="58"/>
      <c r="DI653" s="58"/>
      <c r="DJ653" s="58"/>
      <c r="DK653" s="58"/>
      <c r="DL653" s="58"/>
      <c r="DM653" s="58"/>
      <c r="DN653" s="58"/>
      <c r="DO653" s="58"/>
      <c r="DP653" s="58"/>
      <c r="DQ653" s="58"/>
      <c r="DR653" s="58"/>
      <c r="DS653" s="58"/>
      <c r="DT653" s="58"/>
      <c r="DU653" s="58"/>
      <c r="DV653" s="58"/>
      <c r="DW653" s="58"/>
      <c r="DX653" s="58"/>
      <c r="DY653" s="58"/>
      <c r="DZ653" s="58"/>
      <c r="EA653" s="58"/>
      <c r="EB653" s="58"/>
      <c r="EC653" s="58"/>
      <c r="ED653" s="58"/>
      <c r="EE653" s="58"/>
      <c r="EF653" s="58"/>
      <c r="EG653" s="58"/>
      <c r="EH653" s="58"/>
      <c r="EI653" s="58"/>
      <c r="EJ653" s="58"/>
      <c r="EK653" s="58"/>
      <c r="EL653" s="58"/>
      <c r="EM653" s="58"/>
      <c r="EN653" s="58"/>
      <c r="EO653" s="58"/>
      <c r="EP653" s="58"/>
      <c r="EQ653" s="58"/>
      <c r="ER653" s="58"/>
      <c r="ES653" s="58"/>
      <c r="ET653" s="58"/>
      <c r="EU653" s="58"/>
      <c r="EV653" s="58"/>
      <c r="EW653" s="58"/>
      <c r="EX653" s="58"/>
      <c r="EY653" s="58"/>
      <c r="EZ653" s="58"/>
      <c r="FA653" s="58"/>
      <c r="FB653" s="58"/>
      <c r="FC653" s="58"/>
      <c r="FD653" s="58"/>
      <c r="FE653" s="58"/>
      <c r="FF653" s="58"/>
      <c r="FG653" s="58"/>
      <c r="FH653" s="58"/>
      <c r="FI653" s="58"/>
      <c r="FJ653" s="58"/>
      <c r="FK653" s="58"/>
      <c r="FL653" s="58"/>
      <c r="FM653" s="58"/>
      <c r="FN653" s="58"/>
      <c r="FO653" s="58"/>
      <c r="FP653" s="58"/>
      <c r="FQ653" s="58"/>
      <c r="FR653" s="58"/>
      <c r="FS653" s="58"/>
      <c r="FT653" s="58"/>
      <c r="FU653" s="58"/>
      <c r="FV653" s="58"/>
      <c r="FW653" s="58"/>
      <c r="FX653" s="58"/>
      <c r="FY653" s="58"/>
      <c r="FZ653" s="58"/>
      <c r="GA653" s="58"/>
      <c r="GB653" s="58"/>
      <c r="GC653" s="58"/>
      <c r="GD653" s="58"/>
      <c r="GE653" s="58"/>
      <c r="GF653" s="58"/>
      <c r="GG653" s="58"/>
      <c r="GH653" s="58"/>
      <c r="GI653" s="58"/>
      <c r="GJ653" s="58"/>
      <c r="GK653" s="58"/>
      <c r="GL653" s="58"/>
      <c r="GM653" s="58"/>
      <c r="GN653" s="58"/>
      <c r="GO653" s="58"/>
      <c r="GP653" s="58"/>
      <c r="GQ653" s="58"/>
      <c r="GR653" s="58"/>
      <c r="GS653" s="58"/>
      <c r="GT653" s="58"/>
      <c r="GU653" s="58"/>
      <c r="GV653" s="58"/>
      <c r="GW653" s="58"/>
      <c r="GX653" s="58"/>
      <c r="GY653" s="58"/>
      <c r="GZ653" s="58"/>
      <c r="HA653" s="58"/>
      <c r="HB653" s="58"/>
      <c r="HC653" s="58"/>
      <c r="HD653" s="58"/>
      <c r="HE653" s="58"/>
      <c r="HF653" s="58"/>
      <c r="HG653" s="58"/>
      <c r="HH653" s="58"/>
      <c r="HI653" s="58"/>
      <c r="HJ653" s="58"/>
      <c r="HK653" s="58"/>
      <c r="HL653" s="58"/>
      <c r="HM653" s="58"/>
      <c r="HN653" s="58"/>
      <c r="HO653" s="58"/>
      <c r="HP653" s="58"/>
      <c r="HQ653" s="58"/>
      <c r="HR653" s="58"/>
      <c r="HS653" s="58"/>
      <c r="HT653" s="58"/>
      <c r="HU653" s="58"/>
      <c r="HV653" s="58"/>
      <c r="HW653" s="58"/>
      <c r="HX653" s="58"/>
      <c r="HY653" s="58"/>
      <c r="HZ653" s="58"/>
      <c r="IA653" s="58"/>
      <c r="IB653" s="58"/>
      <c r="IC653" s="58"/>
      <c r="ID653" s="58"/>
      <c r="IE653" s="58"/>
      <c r="IF653" s="58"/>
      <c r="IG653" s="58"/>
      <c r="IH653" s="58"/>
      <c r="II653" s="58"/>
      <c r="IJ653" s="58"/>
      <c r="IK653" s="58"/>
      <c r="IL653" s="58"/>
      <c r="IM653" s="58"/>
      <c r="IN653" s="58"/>
      <c r="IO653" s="58"/>
      <c r="IP653" s="58"/>
      <c r="IQ653" s="58"/>
      <c r="IR653" s="58"/>
      <c r="IS653" s="58"/>
      <c r="IT653" s="58"/>
      <c r="IU653" s="58"/>
    </row>
    <row r="654" spans="1:255" s="840" customFormat="1">
      <c r="A654" s="78" t="s">
        <v>112</v>
      </c>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58"/>
      <c r="CS654" s="58"/>
      <c r="CT654" s="58"/>
      <c r="CU654" s="58"/>
      <c r="CV654" s="58"/>
      <c r="CW654" s="58"/>
      <c r="CX654" s="58"/>
      <c r="CY654" s="58"/>
      <c r="CZ654" s="58"/>
      <c r="DA654" s="58"/>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c r="EC654" s="58"/>
      <c r="ED654" s="58"/>
      <c r="EE654" s="58"/>
      <c r="EF654" s="58"/>
      <c r="EG654" s="58"/>
      <c r="EH654" s="58"/>
      <c r="EI654" s="58"/>
      <c r="EJ654" s="58"/>
      <c r="EK654" s="58"/>
      <c r="EL654" s="58"/>
      <c r="EM654" s="58"/>
      <c r="EN654" s="58"/>
      <c r="EO654" s="58"/>
      <c r="EP654" s="58"/>
      <c r="EQ654" s="58"/>
      <c r="ER654" s="58"/>
      <c r="ES654" s="58"/>
      <c r="ET654" s="58"/>
      <c r="EU654" s="58"/>
      <c r="EV654" s="58"/>
      <c r="EW654" s="58"/>
      <c r="EX654" s="58"/>
      <c r="EY654" s="58"/>
      <c r="EZ654" s="58"/>
      <c r="FA654" s="58"/>
      <c r="FB654" s="58"/>
      <c r="FC654" s="58"/>
      <c r="FD654" s="58"/>
      <c r="FE654" s="58"/>
      <c r="FF654" s="58"/>
      <c r="FG654" s="58"/>
      <c r="FH654" s="58"/>
      <c r="FI654" s="58"/>
      <c r="FJ654" s="58"/>
      <c r="FK654" s="58"/>
      <c r="FL654" s="58"/>
      <c r="FM654" s="58"/>
      <c r="FN654" s="58"/>
      <c r="FO654" s="58"/>
      <c r="FP654" s="58"/>
      <c r="FQ654" s="58"/>
      <c r="FR654" s="58"/>
      <c r="FS654" s="58"/>
      <c r="FT654" s="58"/>
      <c r="FU654" s="58"/>
      <c r="FV654" s="58"/>
      <c r="FW654" s="58"/>
      <c r="FX654" s="58"/>
      <c r="FY654" s="58"/>
      <c r="FZ654" s="58"/>
      <c r="GA654" s="58"/>
      <c r="GB654" s="58"/>
      <c r="GC654" s="58"/>
      <c r="GD654" s="58"/>
      <c r="GE654" s="58"/>
      <c r="GF654" s="58"/>
      <c r="GG654" s="58"/>
      <c r="GH654" s="58"/>
      <c r="GI654" s="58"/>
      <c r="GJ654" s="58"/>
      <c r="GK654" s="58"/>
      <c r="GL654" s="58"/>
      <c r="GM654" s="58"/>
      <c r="GN654" s="58"/>
      <c r="GO654" s="58"/>
      <c r="GP654" s="58"/>
      <c r="GQ654" s="58"/>
      <c r="GR654" s="58"/>
      <c r="GS654" s="58"/>
      <c r="GT654" s="58"/>
      <c r="GU654" s="58"/>
      <c r="GV654" s="58"/>
      <c r="GW654" s="58"/>
      <c r="GX654" s="58"/>
      <c r="GY654" s="58"/>
      <c r="GZ654" s="58"/>
      <c r="HA654" s="58"/>
      <c r="HB654" s="58"/>
      <c r="HC654" s="58"/>
      <c r="HD654" s="58"/>
      <c r="HE654" s="58"/>
      <c r="HF654" s="58"/>
      <c r="HG654" s="58"/>
      <c r="HH654" s="58"/>
      <c r="HI654" s="58"/>
      <c r="HJ654" s="58"/>
      <c r="HK654" s="58"/>
      <c r="HL654" s="58"/>
      <c r="HM654" s="58"/>
      <c r="HN654" s="58"/>
      <c r="HO654" s="58"/>
      <c r="HP654" s="58"/>
      <c r="HQ654" s="58"/>
      <c r="HR654" s="58"/>
      <c r="HS654" s="58"/>
      <c r="HT654" s="58"/>
      <c r="HU654" s="58"/>
      <c r="HV654" s="58"/>
      <c r="HW654" s="58"/>
      <c r="HX654" s="58"/>
      <c r="HY654" s="58"/>
      <c r="HZ654" s="58"/>
      <c r="IA654" s="58"/>
      <c r="IB654" s="58"/>
      <c r="IC654" s="58"/>
      <c r="ID654" s="58"/>
      <c r="IE654" s="58"/>
      <c r="IF654" s="58"/>
      <c r="IG654" s="58"/>
      <c r="IH654" s="58"/>
      <c r="II654" s="58"/>
      <c r="IJ654" s="58"/>
      <c r="IK654" s="58"/>
      <c r="IL654" s="58"/>
      <c r="IM654" s="58"/>
      <c r="IN654" s="58"/>
      <c r="IO654" s="58"/>
      <c r="IP654" s="58"/>
      <c r="IQ654" s="58"/>
      <c r="IR654" s="58"/>
      <c r="IS654" s="58"/>
      <c r="IT654" s="58"/>
      <c r="IU654" s="58"/>
    </row>
    <row r="655" spans="1:255" s="840" customFormat="1">
      <c r="A655" s="78" t="s">
        <v>552</v>
      </c>
      <c r="B655" s="58">
        <v>5.9450000000000003</v>
      </c>
      <c r="C655" s="58">
        <v>6.8440000000000003</v>
      </c>
      <c r="D655" s="58">
        <v>4.3730000000000002</v>
      </c>
      <c r="E655" s="58">
        <v>3.9390000000000001</v>
      </c>
      <c r="F655" s="58">
        <v>3.3759999999999999</v>
      </c>
      <c r="G655" s="58">
        <v>2.9860000000000002</v>
      </c>
      <c r="H655" s="58">
        <v>3.2559999999999998</v>
      </c>
      <c r="I655" s="58">
        <v>4.3049999999999997</v>
      </c>
      <c r="J655" s="58">
        <v>4.742</v>
      </c>
      <c r="K655" s="58">
        <v>5.1360000000000001</v>
      </c>
      <c r="L655" s="58">
        <v>4.6180000000000003</v>
      </c>
      <c r="M655" s="58">
        <v>4.9809999999999999</v>
      </c>
      <c r="N655" s="58">
        <v>5.7539999999999996</v>
      </c>
      <c r="O655" s="58">
        <v>6.0880000000000001</v>
      </c>
      <c r="P655" s="58">
        <v>7.1710000000000003</v>
      </c>
      <c r="Q655" s="58">
        <v>6.5730000000000004</v>
      </c>
      <c r="R655" s="58">
        <v>6.8970000000000002</v>
      </c>
      <c r="S655" s="58">
        <v>7.3680000000000003</v>
      </c>
      <c r="T655" s="58">
        <v>7.6829999999999998</v>
      </c>
      <c r="U655" s="58">
        <v>8.516</v>
      </c>
      <c r="V655" s="58">
        <v>8.44</v>
      </c>
      <c r="W655" s="58">
        <v>7.9569999999999999</v>
      </c>
      <c r="X655" s="58">
        <v>8.0839999999999996</v>
      </c>
      <c r="Y655" s="58">
        <v>8.0950000000000006</v>
      </c>
      <c r="Z655" s="58">
        <v>9.2210000000000001</v>
      </c>
      <c r="AA655" s="949">
        <v>10.831</v>
      </c>
      <c r="AB655" s="949">
        <v>12.534000000000001</v>
      </c>
      <c r="AC655" s="949">
        <v>12.143000000000001</v>
      </c>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58"/>
      <c r="CS655" s="58"/>
      <c r="CT655" s="58"/>
      <c r="CU655" s="58"/>
      <c r="CV655" s="58"/>
      <c r="CW655" s="58"/>
      <c r="CX655" s="58"/>
      <c r="CY655" s="58"/>
      <c r="CZ655" s="58"/>
      <c r="DA655" s="58"/>
      <c r="DB655" s="58"/>
      <c r="DC655" s="58"/>
      <c r="DD655" s="58"/>
      <c r="DE655" s="58"/>
      <c r="DF655" s="58"/>
      <c r="DG655" s="58"/>
      <c r="DH655" s="58"/>
      <c r="DI655" s="58"/>
      <c r="DJ655" s="58"/>
      <c r="DK655" s="58"/>
      <c r="DL655" s="58"/>
      <c r="DM655" s="58"/>
      <c r="DN655" s="58"/>
      <c r="DO655" s="58"/>
      <c r="DP655" s="58"/>
      <c r="DQ655" s="58"/>
      <c r="DR655" s="58"/>
      <c r="DS655" s="58"/>
      <c r="DT655" s="58"/>
      <c r="DU655" s="58"/>
      <c r="DV655" s="58"/>
      <c r="DW655" s="58"/>
      <c r="DX655" s="58"/>
      <c r="DY655" s="58"/>
      <c r="DZ655" s="58"/>
      <c r="EA655" s="58"/>
      <c r="EB655" s="58"/>
      <c r="EC655" s="58"/>
      <c r="ED655" s="58"/>
      <c r="EE655" s="58"/>
      <c r="EF655" s="58"/>
      <c r="EG655" s="58"/>
      <c r="EH655" s="58"/>
      <c r="EI655" s="58"/>
      <c r="EJ655" s="58"/>
      <c r="EK655" s="58"/>
      <c r="EL655" s="58"/>
      <c r="EM655" s="58"/>
      <c r="EN655" s="58"/>
      <c r="EO655" s="58"/>
      <c r="EP655" s="58"/>
      <c r="EQ655" s="58"/>
      <c r="ER655" s="58"/>
      <c r="ES655" s="58"/>
      <c r="ET655" s="58"/>
      <c r="EU655" s="58"/>
      <c r="EV655" s="58"/>
      <c r="EW655" s="58"/>
      <c r="EX655" s="58"/>
      <c r="EY655" s="58"/>
      <c r="EZ655" s="58"/>
      <c r="FA655" s="58"/>
      <c r="FB655" s="58"/>
      <c r="FC655" s="58"/>
      <c r="FD655" s="58"/>
      <c r="FE655" s="58"/>
      <c r="FF655" s="58"/>
      <c r="FG655" s="58"/>
      <c r="FH655" s="58"/>
      <c r="FI655" s="58"/>
      <c r="FJ655" s="58"/>
      <c r="FK655" s="58"/>
      <c r="FL655" s="58"/>
      <c r="FM655" s="58"/>
      <c r="FN655" s="58"/>
      <c r="FO655" s="58"/>
      <c r="FP655" s="58"/>
      <c r="FQ655" s="58"/>
      <c r="FR655" s="58"/>
      <c r="FS655" s="58"/>
      <c r="FT655" s="58"/>
      <c r="FU655" s="58"/>
      <c r="FV655" s="58"/>
      <c r="FW655" s="58"/>
      <c r="FX655" s="58"/>
      <c r="FY655" s="58"/>
      <c r="FZ655" s="58"/>
      <c r="GA655" s="58"/>
      <c r="GB655" s="58"/>
      <c r="GC655" s="58"/>
      <c r="GD655" s="58"/>
      <c r="GE655" s="58"/>
      <c r="GF655" s="58"/>
      <c r="GG655" s="58"/>
      <c r="GH655" s="58"/>
      <c r="GI655" s="58"/>
      <c r="GJ655" s="58"/>
      <c r="GK655" s="58"/>
      <c r="GL655" s="58"/>
      <c r="GM655" s="58"/>
      <c r="GN655" s="58"/>
      <c r="GO655" s="58"/>
      <c r="GP655" s="58"/>
      <c r="GQ655" s="58"/>
      <c r="GR655" s="58"/>
      <c r="GS655" s="58"/>
      <c r="GT655" s="58"/>
      <c r="GU655" s="58"/>
      <c r="GV655" s="58"/>
      <c r="GW655" s="58"/>
      <c r="GX655" s="58"/>
      <c r="GY655" s="58"/>
      <c r="GZ655" s="58"/>
      <c r="HA655" s="58"/>
      <c r="HB655" s="58"/>
      <c r="HC655" s="58"/>
      <c r="HD655" s="58"/>
      <c r="HE655" s="58"/>
      <c r="HF655" s="58"/>
      <c r="HG655" s="58"/>
      <c r="HH655" s="58"/>
      <c r="HI655" s="58"/>
      <c r="HJ655" s="58"/>
      <c r="HK655" s="58"/>
      <c r="HL655" s="58"/>
      <c r="HM655" s="58"/>
      <c r="HN655" s="58"/>
      <c r="HO655" s="58"/>
      <c r="HP655" s="58"/>
      <c r="HQ655" s="58"/>
      <c r="HR655" s="58"/>
      <c r="HS655" s="58"/>
      <c r="HT655" s="58"/>
      <c r="HU655" s="58"/>
      <c r="HV655" s="58"/>
      <c r="HW655" s="58"/>
      <c r="HX655" s="58"/>
      <c r="HY655" s="58"/>
      <c r="HZ655" s="58"/>
      <c r="IA655" s="58"/>
      <c r="IB655" s="58"/>
      <c r="IC655" s="58"/>
      <c r="ID655" s="58"/>
      <c r="IE655" s="58"/>
      <c r="IF655" s="58"/>
      <c r="IG655" s="58"/>
      <c r="IH655" s="58"/>
      <c r="II655" s="58"/>
      <c r="IJ655" s="58"/>
      <c r="IK655" s="58"/>
      <c r="IL655" s="58"/>
      <c r="IM655" s="58"/>
      <c r="IN655" s="58"/>
      <c r="IO655" s="58"/>
      <c r="IP655" s="58"/>
      <c r="IQ655" s="58"/>
      <c r="IR655" s="58"/>
      <c r="IS655" s="58"/>
      <c r="IT655" s="58"/>
      <c r="IU655" s="58"/>
    </row>
    <row r="656" spans="1:255" s="840" customFormat="1">
      <c r="A656" s="78" t="s">
        <v>469</v>
      </c>
      <c r="B656" s="58">
        <v>1.4999999999999999E-2</v>
      </c>
      <c r="C656" s="58">
        <v>1.7999999999999999E-2</v>
      </c>
      <c r="D656" s="58">
        <v>1.0999999999999999E-2</v>
      </c>
      <c r="E656" s="58">
        <v>0.01</v>
      </c>
      <c r="F656" s="58">
        <v>8.9999999999999993E-3</v>
      </c>
      <c r="G656" s="58">
        <v>7.0000000000000001E-3</v>
      </c>
      <c r="H656" s="58">
        <v>8.0000000000000002E-3</v>
      </c>
      <c r="I656" s="58">
        <v>1.0999999999999999E-2</v>
      </c>
      <c r="J656" s="58">
        <v>9.7000000000000003E-2</v>
      </c>
      <c r="K656" s="58">
        <v>0.123</v>
      </c>
      <c r="L656" s="58">
        <v>0.126</v>
      </c>
      <c r="M656" s="58">
        <v>0.15</v>
      </c>
      <c r="N656" s="58">
        <v>0.17799999999999999</v>
      </c>
      <c r="O656" s="58">
        <v>0.14399999999999999</v>
      </c>
      <c r="P656" s="58">
        <v>0.23400000000000001</v>
      </c>
      <c r="Q656" s="58">
        <v>0.36399999999999999</v>
      </c>
      <c r="R656" s="58">
        <v>0.192</v>
      </c>
      <c r="S656" s="58">
        <v>0.19800000000000001</v>
      </c>
      <c r="T656" s="58">
        <v>0.26900000000000002</v>
      </c>
      <c r="U656" s="58">
        <v>0.27600000000000002</v>
      </c>
      <c r="V656" s="58">
        <v>0.39300000000000002</v>
      </c>
      <c r="W656" s="58">
        <v>0.42099999999999999</v>
      </c>
      <c r="X656" s="58">
        <v>0.441</v>
      </c>
      <c r="Y656" s="58">
        <v>0.84899999999999998</v>
      </c>
      <c r="Z656" s="58">
        <v>0.77200000000000002</v>
      </c>
      <c r="AA656" s="949">
        <v>0.90600000000000003</v>
      </c>
      <c r="AB656" s="949">
        <v>0.998</v>
      </c>
      <c r="AC656" s="949">
        <v>1.177</v>
      </c>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M656" s="58"/>
      <c r="DN656" s="58"/>
      <c r="DO656" s="58"/>
      <c r="DP656" s="58"/>
      <c r="DQ656" s="58"/>
      <c r="DR656" s="58"/>
      <c r="DS656" s="58"/>
      <c r="DT656" s="58"/>
      <c r="DU656" s="58"/>
      <c r="DV656" s="58"/>
      <c r="DW656" s="58"/>
      <c r="DX656" s="58"/>
      <c r="DY656" s="58"/>
      <c r="DZ656" s="58"/>
      <c r="EA656" s="58"/>
      <c r="EB656" s="58"/>
      <c r="EC656" s="58"/>
      <c r="ED656" s="58"/>
      <c r="EE656" s="58"/>
      <c r="EF656" s="58"/>
      <c r="EG656" s="58"/>
      <c r="EH656" s="58"/>
      <c r="EI656" s="58"/>
      <c r="EJ656" s="58"/>
      <c r="EK656" s="58"/>
      <c r="EL656" s="58"/>
      <c r="EM656" s="58"/>
      <c r="EN656" s="58"/>
      <c r="EO656" s="58"/>
      <c r="EP656" s="58"/>
      <c r="EQ656" s="58"/>
      <c r="ER656" s="58"/>
      <c r="ES656" s="58"/>
      <c r="ET656" s="58"/>
      <c r="EU656" s="58"/>
      <c r="EV656" s="58"/>
      <c r="EW656" s="58"/>
      <c r="EX656" s="58"/>
      <c r="EY656" s="58"/>
      <c r="EZ656" s="58"/>
      <c r="FA656" s="58"/>
      <c r="FB656" s="58"/>
      <c r="FC656" s="58"/>
      <c r="FD656" s="58"/>
      <c r="FE656" s="58"/>
      <c r="FF656" s="58"/>
      <c r="FG656" s="58"/>
      <c r="FH656" s="58"/>
      <c r="FI656" s="58"/>
      <c r="FJ656" s="58"/>
      <c r="FK656" s="58"/>
      <c r="FL656" s="58"/>
      <c r="FM656" s="58"/>
      <c r="FN656" s="58"/>
      <c r="FO656" s="58"/>
      <c r="FP656" s="58"/>
      <c r="FQ656" s="58"/>
      <c r="FR656" s="58"/>
      <c r="FS656" s="58"/>
      <c r="FT656" s="58"/>
      <c r="FU656" s="58"/>
      <c r="FV656" s="58"/>
      <c r="FW656" s="58"/>
      <c r="FX656" s="58"/>
      <c r="FY656" s="58"/>
      <c r="FZ656" s="58"/>
      <c r="GA656" s="58"/>
      <c r="GB656" s="58"/>
      <c r="GC656" s="58"/>
      <c r="GD656" s="58"/>
      <c r="GE656" s="58"/>
      <c r="GF656" s="58"/>
      <c r="GG656" s="58"/>
      <c r="GH656" s="58"/>
      <c r="GI656" s="58"/>
      <c r="GJ656" s="58"/>
      <c r="GK656" s="58"/>
      <c r="GL656" s="58"/>
      <c r="GM656" s="58"/>
      <c r="GN656" s="58"/>
      <c r="GO656" s="58"/>
      <c r="GP656" s="58"/>
      <c r="GQ656" s="58"/>
      <c r="GR656" s="58"/>
      <c r="GS656" s="58"/>
      <c r="GT656" s="58"/>
      <c r="GU656" s="58"/>
      <c r="GV656" s="58"/>
      <c r="GW656" s="58"/>
      <c r="GX656" s="58"/>
      <c r="GY656" s="58"/>
      <c r="GZ656" s="58"/>
      <c r="HA656" s="58"/>
      <c r="HB656" s="58"/>
      <c r="HC656" s="58"/>
      <c r="HD656" s="58"/>
      <c r="HE656" s="58"/>
      <c r="HF656" s="58"/>
      <c r="HG656" s="58"/>
      <c r="HH656" s="58"/>
      <c r="HI656" s="58"/>
      <c r="HJ656" s="58"/>
      <c r="HK656" s="58"/>
      <c r="HL656" s="58"/>
      <c r="HM656" s="58"/>
      <c r="HN656" s="58"/>
      <c r="HO656" s="58"/>
      <c r="HP656" s="58"/>
      <c r="HQ656" s="58"/>
      <c r="HR656" s="58"/>
      <c r="HS656" s="58"/>
      <c r="HT656" s="58"/>
      <c r="HU656" s="58"/>
      <c r="HV656" s="58"/>
      <c r="HW656" s="58"/>
      <c r="HX656" s="58"/>
      <c r="HY656" s="58"/>
      <c r="HZ656" s="58"/>
      <c r="IA656" s="58"/>
      <c r="IB656" s="58"/>
      <c r="IC656" s="58"/>
      <c r="ID656" s="58"/>
      <c r="IE656" s="58"/>
      <c r="IF656" s="58"/>
      <c r="IG656" s="58"/>
      <c r="IH656" s="58"/>
      <c r="II656" s="58"/>
      <c r="IJ656" s="58"/>
      <c r="IK656" s="58"/>
      <c r="IL656" s="58"/>
      <c r="IM656" s="58"/>
      <c r="IN656" s="58"/>
      <c r="IO656" s="58"/>
      <c r="IP656" s="58"/>
      <c r="IQ656" s="58"/>
      <c r="IR656" s="58"/>
      <c r="IS656" s="58"/>
      <c r="IT656" s="58"/>
      <c r="IU656" s="58"/>
    </row>
    <row r="657" spans="1:255" s="840" customFormat="1">
      <c r="A657" s="78" t="s">
        <v>470</v>
      </c>
      <c r="B657" s="58">
        <v>0.01</v>
      </c>
      <c r="C657" s="58">
        <v>1.2E-2</v>
      </c>
      <c r="D657" s="58">
        <v>8.0000000000000002E-3</v>
      </c>
      <c r="E657" s="58">
        <v>7.0000000000000001E-3</v>
      </c>
      <c r="F657" s="58">
        <v>7.0000000000000001E-3</v>
      </c>
      <c r="G657" s="58">
        <v>5.0000000000000001E-3</v>
      </c>
      <c r="H657" s="58">
        <v>5.0000000000000001E-3</v>
      </c>
      <c r="I657" s="58">
        <v>8.0000000000000002E-3</v>
      </c>
      <c r="J657" s="58">
        <v>6.7000000000000004E-2</v>
      </c>
      <c r="K657" s="58">
        <v>8.5000000000000006E-2</v>
      </c>
      <c r="L657" s="58">
        <v>8.6999999999999994E-2</v>
      </c>
      <c r="M657" s="58">
        <v>0.104</v>
      </c>
      <c r="N657" s="58">
        <v>0.122</v>
      </c>
      <c r="O657" s="58">
        <v>9.9000000000000005E-2</v>
      </c>
      <c r="P657" s="58">
        <v>0.16400000000000001</v>
      </c>
      <c r="Q657" s="58">
        <v>0.21199999999999999</v>
      </c>
      <c r="R657" s="58">
        <v>0.15</v>
      </c>
      <c r="S657" s="58">
        <v>0.183</v>
      </c>
      <c r="T657" s="58">
        <v>0.185</v>
      </c>
      <c r="U657" s="58">
        <v>0.18099999999999999</v>
      </c>
      <c r="V657" s="58">
        <v>0.14799999999999999</v>
      </c>
      <c r="W657" s="58">
        <v>0.189</v>
      </c>
      <c r="X657" s="58">
        <v>0.22</v>
      </c>
      <c r="Y657" s="58">
        <v>0.35899999999999999</v>
      </c>
      <c r="Z657" s="58">
        <v>0.42699999999999999</v>
      </c>
      <c r="AA657" s="949">
        <v>0.54600000000000004</v>
      </c>
      <c r="AB657" s="949">
        <v>0.61299999999999999</v>
      </c>
      <c r="AC657" s="949">
        <v>0.75600000000000001</v>
      </c>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c r="BH657" s="58"/>
      <c r="BI657" s="58"/>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c r="CQ657" s="58"/>
      <c r="CR657" s="58"/>
      <c r="CS657" s="58"/>
      <c r="CT657" s="58"/>
      <c r="CU657" s="58"/>
      <c r="CV657" s="58"/>
      <c r="CW657" s="58"/>
      <c r="CX657" s="58"/>
      <c r="CY657" s="58"/>
      <c r="CZ657" s="58"/>
      <c r="DA657" s="58"/>
      <c r="DB657" s="58"/>
      <c r="DC657" s="58"/>
      <c r="DD657" s="58"/>
      <c r="DE657" s="58"/>
      <c r="DF657" s="58"/>
      <c r="DG657" s="58"/>
      <c r="DH657" s="58"/>
      <c r="DI657" s="58"/>
      <c r="DJ657" s="58"/>
      <c r="DK657" s="58"/>
      <c r="DL657" s="58"/>
      <c r="DM657" s="58"/>
      <c r="DN657" s="58"/>
      <c r="DO657" s="58"/>
      <c r="DP657" s="58"/>
      <c r="DQ657" s="58"/>
      <c r="DR657" s="58"/>
      <c r="DS657" s="58"/>
      <c r="DT657" s="58"/>
      <c r="DU657" s="58"/>
      <c r="DV657" s="58"/>
      <c r="DW657" s="58"/>
      <c r="DX657" s="58"/>
      <c r="DY657" s="58"/>
      <c r="DZ657" s="58"/>
      <c r="EA657" s="58"/>
      <c r="EB657" s="58"/>
      <c r="EC657" s="58"/>
      <c r="ED657" s="58"/>
      <c r="EE657" s="58"/>
      <c r="EF657" s="58"/>
      <c r="EG657" s="58"/>
      <c r="EH657" s="58"/>
      <c r="EI657" s="58"/>
      <c r="EJ657" s="58"/>
      <c r="EK657" s="58"/>
      <c r="EL657" s="58"/>
      <c r="EM657" s="58"/>
      <c r="EN657" s="58"/>
      <c r="EO657" s="58"/>
      <c r="EP657" s="58"/>
      <c r="EQ657" s="58"/>
      <c r="ER657" s="58"/>
      <c r="ES657" s="58"/>
      <c r="ET657" s="58"/>
      <c r="EU657" s="58"/>
      <c r="EV657" s="58"/>
      <c r="EW657" s="58"/>
      <c r="EX657" s="58"/>
      <c r="EY657" s="58"/>
      <c r="EZ657" s="58"/>
      <c r="FA657" s="58"/>
      <c r="FB657" s="58"/>
      <c r="FC657" s="58"/>
      <c r="FD657" s="58"/>
      <c r="FE657" s="58"/>
      <c r="FF657" s="58"/>
      <c r="FG657" s="58"/>
      <c r="FH657" s="58"/>
      <c r="FI657" s="58"/>
      <c r="FJ657" s="58"/>
      <c r="FK657" s="58"/>
      <c r="FL657" s="58"/>
      <c r="FM657" s="58"/>
      <c r="FN657" s="58"/>
      <c r="FO657" s="58"/>
      <c r="FP657" s="58"/>
      <c r="FQ657" s="58"/>
      <c r="FR657" s="58"/>
      <c r="FS657" s="58"/>
      <c r="FT657" s="58"/>
      <c r="FU657" s="58"/>
      <c r="FV657" s="58"/>
      <c r="FW657" s="58"/>
      <c r="FX657" s="58"/>
      <c r="FY657" s="58"/>
      <c r="FZ657" s="58"/>
      <c r="GA657" s="58"/>
      <c r="GB657" s="58"/>
      <c r="GC657" s="58"/>
      <c r="GD657" s="58"/>
      <c r="GE657" s="58"/>
      <c r="GF657" s="58"/>
      <c r="GG657" s="58"/>
      <c r="GH657" s="58"/>
      <c r="GI657" s="58"/>
      <c r="GJ657" s="58"/>
      <c r="GK657" s="58"/>
      <c r="GL657" s="58"/>
      <c r="GM657" s="58"/>
      <c r="GN657" s="58"/>
      <c r="GO657" s="58"/>
      <c r="GP657" s="58"/>
      <c r="GQ657" s="58"/>
      <c r="GR657" s="58"/>
      <c r="GS657" s="58"/>
      <c r="GT657" s="58"/>
      <c r="GU657" s="58"/>
      <c r="GV657" s="58"/>
      <c r="GW657" s="58"/>
      <c r="GX657" s="58"/>
      <c r="GY657" s="58"/>
      <c r="GZ657" s="58"/>
      <c r="HA657" s="58"/>
      <c r="HB657" s="58"/>
      <c r="HC657" s="58"/>
      <c r="HD657" s="58"/>
      <c r="HE657" s="58"/>
      <c r="HF657" s="58"/>
      <c r="HG657" s="58"/>
      <c r="HH657" s="58"/>
      <c r="HI657" s="58"/>
      <c r="HJ657" s="58"/>
      <c r="HK657" s="58"/>
      <c r="HL657" s="58"/>
      <c r="HM657" s="58"/>
      <c r="HN657" s="58"/>
      <c r="HO657" s="58"/>
      <c r="HP657" s="58"/>
      <c r="HQ657" s="58"/>
      <c r="HR657" s="58"/>
      <c r="HS657" s="58"/>
      <c r="HT657" s="58"/>
      <c r="HU657" s="58"/>
      <c r="HV657" s="58"/>
      <c r="HW657" s="58"/>
      <c r="HX657" s="58"/>
      <c r="HY657" s="58"/>
      <c r="HZ657" s="58"/>
      <c r="IA657" s="58"/>
      <c r="IB657" s="58"/>
      <c r="IC657" s="58"/>
      <c r="ID657" s="58"/>
      <c r="IE657" s="58"/>
      <c r="IF657" s="58"/>
      <c r="IG657" s="58"/>
      <c r="IH657" s="58"/>
      <c r="II657" s="58"/>
      <c r="IJ657" s="58"/>
      <c r="IK657" s="58"/>
      <c r="IL657" s="58"/>
      <c r="IM657" s="58"/>
      <c r="IN657" s="58"/>
      <c r="IO657" s="58"/>
      <c r="IP657" s="58"/>
      <c r="IQ657" s="58"/>
      <c r="IR657" s="58"/>
      <c r="IS657" s="58"/>
      <c r="IT657" s="58"/>
      <c r="IU657" s="58"/>
    </row>
    <row r="658" spans="1:255" s="840" customFormat="1">
      <c r="A658" s="78" t="s">
        <v>471</v>
      </c>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949"/>
      <c r="AB658" s="949"/>
      <c r="AC658" s="949"/>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58"/>
      <c r="CS658" s="58"/>
      <c r="CT658" s="58"/>
      <c r="CU658" s="58"/>
      <c r="CV658" s="58"/>
      <c r="CW658" s="58"/>
      <c r="CX658" s="58"/>
      <c r="CY658" s="58"/>
      <c r="CZ658" s="58"/>
      <c r="DA658" s="58"/>
      <c r="DB658" s="58"/>
      <c r="DC658" s="58"/>
      <c r="DD658" s="58"/>
      <c r="DE658" s="58"/>
      <c r="DF658" s="58"/>
      <c r="DG658" s="58"/>
      <c r="DH658" s="58"/>
      <c r="DI658" s="58"/>
      <c r="DJ658" s="58"/>
      <c r="DK658" s="58"/>
      <c r="DL658" s="58"/>
      <c r="DM658" s="58"/>
      <c r="DN658" s="58"/>
      <c r="DO658" s="58"/>
      <c r="DP658" s="58"/>
      <c r="DQ658" s="58"/>
      <c r="DR658" s="58"/>
      <c r="DS658" s="58"/>
      <c r="DT658" s="58"/>
      <c r="DU658" s="58"/>
      <c r="DV658" s="58"/>
      <c r="DW658" s="58"/>
      <c r="DX658" s="58"/>
      <c r="DY658" s="58"/>
      <c r="DZ658" s="58"/>
      <c r="EA658" s="58"/>
      <c r="EB658" s="58"/>
      <c r="EC658" s="58"/>
      <c r="ED658" s="58"/>
      <c r="EE658" s="58"/>
      <c r="EF658" s="58"/>
      <c r="EG658" s="58"/>
      <c r="EH658" s="58"/>
      <c r="EI658" s="58"/>
      <c r="EJ658" s="58"/>
      <c r="EK658" s="58"/>
      <c r="EL658" s="58"/>
      <c r="EM658" s="58"/>
      <c r="EN658" s="58"/>
      <c r="EO658" s="58"/>
      <c r="EP658" s="58"/>
      <c r="EQ658" s="58"/>
      <c r="ER658" s="58"/>
      <c r="ES658" s="58"/>
      <c r="ET658" s="58"/>
      <c r="EU658" s="58"/>
      <c r="EV658" s="58"/>
      <c r="EW658" s="58"/>
      <c r="EX658" s="58"/>
      <c r="EY658" s="58"/>
      <c r="EZ658" s="58"/>
      <c r="FA658" s="58"/>
      <c r="FB658" s="58"/>
      <c r="FC658" s="58"/>
      <c r="FD658" s="58"/>
      <c r="FE658" s="58"/>
      <c r="FF658" s="58"/>
      <c r="FG658" s="58"/>
      <c r="FH658" s="58"/>
      <c r="FI658" s="58"/>
      <c r="FJ658" s="58"/>
      <c r="FK658" s="58"/>
      <c r="FL658" s="58"/>
      <c r="FM658" s="58"/>
      <c r="FN658" s="58"/>
      <c r="FO658" s="58"/>
      <c r="FP658" s="58"/>
      <c r="FQ658" s="58"/>
      <c r="FR658" s="58"/>
      <c r="FS658" s="58"/>
      <c r="FT658" s="58"/>
      <c r="FU658" s="58"/>
      <c r="FV658" s="58"/>
      <c r="FW658" s="58"/>
      <c r="FX658" s="58"/>
      <c r="FY658" s="58"/>
      <c r="FZ658" s="58"/>
      <c r="GA658" s="58"/>
      <c r="GB658" s="58"/>
      <c r="GC658" s="58"/>
      <c r="GD658" s="58"/>
      <c r="GE658" s="58"/>
      <c r="GF658" s="58"/>
      <c r="GG658" s="58"/>
      <c r="GH658" s="58"/>
      <c r="GI658" s="58"/>
      <c r="GJ658" s="58"/>
      <c r="GK658" s="58"/>
      <c r="GL658" s="58"/>
      <c r="GM658" s="58"/>
      <c r="GN658" s="58"/>
      <c r="GO658" s="58"/>
      <c r="GP658" s="58"/>
      <c r="GQ658" s="58"/>
      <c r="GR658" s="58"/>
      <c r="GS658" s="58"/>
      <c r="GT658" s="58"/>
      <c r="GU658" s="58"/>
      <c r="GV658" s="58"/>
      <c r="GW658" s="58"/>
      <c r="GX658" s="58"/>
      <c r="GY658" s="58"/>
      <c r="GZ658" s="58"/>
      <c r="HA658" s="58"/>
      <c r="HB658" s="58"/>
      <c r="HC658" s="58"/>
      <c r="HD658" s="58"/>
      <c r="HE658" s="58"/>
      <c r="HF658" s="58"/>
      <c r="HG658" s="58"/>
      <c r="HH658" s="58"/>
      <c r="HI658" s="58"/>
      <c r="HJ658" s="58"/>
      <c r="HK658" s="58"/>
      <c r="HL658" s="58"/>
      <c r="HM658" s="58"/>
      <c r="HN658" s="58"/>
      <c r="HO658" s="58"/>
      <c r="HP658" s="58"/>
      <c r="HQ658" s="58"/>
      <c r="HR658" s="58"/>
      <c r="HS658" s="58"/>
      <c r="HT658" s="58"/>
      <c r="HU658" s="58"/>
      <c r="HV658" s="58"/>
      <c r="HW658" s="58"/>
      <c r="HX658" s="58"/>
      <c r="HY658" s="58"/>
      <c r="HZ658" s="58"/>
      <c r="IA658" s="58"/>
      <c r="IB658" s="58"/>
      <c r="IC658" s="58"/>
      <c r="ID658" s="58"/>
      <c r="IE658" s="58"/>
      <c r="IF658" s="58"/>
      <c r="IG658" s="58"/>
      <c r="IH658" s="58"/>
      <c r="II658" s="58"/>
      <c r="IJ658" s="58"/>
      <c r="IK658" s="58"/>
      <c r="IL658" s="58"/>
      <c r="IM658" s="58"/>
      <c r="IN658" s="58"/>
      <c r="IO658" s="58"/>
      <c r="IP658" s="58"/>
      <c r="IQ658" s="58"/>
      <c r="IR658" s="58"/>
      <c r="IS658" s="58"/>
      <c r="IT658" s="58"/>
      <c r="IU658" s="58"/>
    </row>
    <row r="659" spans="1:255" s="840" customFormat="1">
      <c r="A659" s="78" t="s">
        <v>472</v>
      </c>
      <c r="B659" s="58">
        <v>5.0000000000000001E-3</v>
      </c>
      <c r="C659" s="58">
        <v>6.0000000000000001E-3</v>
      </c>
      <c r="D659" s="58">
        <v>4.0000000000000001E-3</v>
      </c>
      <c r="E659" s="58">
        <v>3.0000000000000001E-3</v>
      </c>
      <c r="F659" s="58">
        <v>2E-3</v>
      </c>
      <c r="G659" s="58">
        <v>2E-3</v>
      </c>
      <c r="H659" s="58">
        <v>2E-3</v>
      </c>
      <c r="I659" s="58">
        <v>3.0000000000000001E-3</v>
      </c>
      <c r="J659" s="58">
        <v>0.03</v>
      </c>
      <c r="K659" s="58">
        <v>3.7999999999999999E-2</v>
      </c>
      <c r="L659" s="58">
        <v>3.9E-2</v>
      </c>
      <c r="M659" s="58">
        <v>4.7E-2</v>
      </c>
      <c r="N659" s="58">
        <v>5.5E-2</v>
      </c>
      <c r="O659" s="58">
        <v>4.4999999999999998E-2</v>
      </c>
      <c r="P659" s="58">
        <v>7.0000000000000007E-2</v>
      </c>
      <c r="Q659" s="58">
        <v>0.14799999999999999</v>
      </c>
      <c r="R659" s="58">
        <v>4.2000000000000003E-2</v>
      </c>
      <c r="S659" s="58">
        <v>1.2999999999999999E-2</v>
      </c>
      <c r="T659" s="58">
        <v>0.08</v>
      </c>
      <c r="U659" s="58">
        <v>6.3E-2</v>
      </c>
      <c r="V659" s="58">
        <v>0.24399999999999999</v>
      </c>
      <c r="W659" s="58">
        <v>0.23200000000000001</v>
      </c>
      <c r="X659" s="58">
        <v>0.21099999999999999</v>
      </c>
      <c r="Y659" s="58">
        <v>0.47099999999999997</v>
      </c>
      <c r="Z659" s="58">
        <v>0.32700000000000001</v>
      </c>
      <c r="AA659" s="949">
        <v>0.34200000000000003</v>
      </c>
      <c r="AB659" s="949">
        <v>0.38500000000000001</v>
      </c>
      <c r="AC659" s="949">
        <v>0.42099999999999999</v>
      </c>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c r="CQ659" s="58"/>
      <c r="CR659" s="58"/>
      <c r="CS659" s="58"/>
      <c r="CT659" s="58"/>
      <c r="CU659" s="58"/>
      <c r="CV659" s="58"/>
      <c r="CW659" s="58"/>
      <c r="CX659" s="58"/>
      <c r="CY659" s="58"/>
      <c r="CZ659" s="58"/>
      <c r="DA659" s="58"/>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c r="EC659" s="58"/>
      <c r="ED659" s="58"/>
      <c r="EE659" s="58"/>
      <c r="EF659" s="58"/>
      <c r="EG659" s="58"/>
      <c r="EH659" s="58"/>
      <c r="EI659" s="58"/>
      <c r="EJ659" s="58"/>
      <c r="EK659" s="58"/>
      <c r="EL659" s="58"/>
      <c r="EM659" s="58"/>
      <c r="EN659" s="58"/>
      <c r="EO659" s="58"/>
      <c r="EP659" s="58"/>
      <c r="EQ659" s="58"/>
      <c r="ER659" s="58"/>
      <c r="ES659" s="58"/>
      <c r="ET659" s="58"/>
      <c r="EU659" s="58"/>
      <c r="EV659" s="58"/>
      <c r="EW659" s="58"/>
      <c r="EX659" s="58"/>
      <c r="EY659" s="58"/>
      <c r="EZ659" s="58"/>
      <c r="FA659" s="58"/>
      <c r="FB659" s="58"/>
      <c r="FC659" s="58"/>
      <c r="FD659" s="58"/>
      <c r="FE659" s="58"/>
      <c r="FF659" s="58"/>
      <c r="FG659" s="58"/>
      <c r="FH659" s="58"/>
      <c r="FI659" s="58"/>
      <c r="FJ659" s="58"/>
      <c r="FK659" s="58"/>
      <c r="FL659" s="58"/>
      <c r="FM659" s="58"/>
      <c r="FN659" s="58"/>
      <c r="FO659" s="58"/>
      <c r="FP659" s="58"/>
      <c r="FQ659" s="58"/>
      <c r="FR659" s="58"/>
      <c r="FS659" s="58"/>
      <c r="FT659" s="58"/>
      <c r="FU659" s="58"/>
      <c r="FV659" s="58"/>
      <c r="FW659" s="58"/>
      <c r="FX659" s="58"/>
      <c r="FY659" s="58"/>
      <c r="FZ659" s="58"/>
      <c r="GA659" s="58"/>
      <c r="GB659" s="58"/>
      <c r="GC659" s="58"/>
      <c r="GD659" s="58"/>
      <c r="GE659" s="58"/>
      <c r="GF659" s="58"/>
      <c r="GG659" s="58"/>
      <c r="GH659" s="58"/>
      <c r="GI659" s="58"/>
      <c r="GJ659" s="58"/>
      <c r="GK659" s="58"/>
      <c r="GL659" s="58"/>
      <c r="GM659" s="58"/>
      <c r="GN659" s="58"/>
      <c r="GO659" s="58"/>
      <c r="GP659" s="58"/>
      <c r="GQ659" s="58"/>
      <c r="GR659" s="58"/>
      <c r="GS659" s="58"/>
      <c r="GT659" s="58"/>
      <c r="GU659" s="58"/>
      <c r="GV659" s="58"/>
      <c r="GW659" s="58"/>
      <c r="GX659" s="58"/>
      <c r="GY659" s="58"/>
      <c r="GZ659" s="58"/>
      <c r="HA659" s="58"/>
      <c r="HB659" s="58"/>
      <c r="HC659" s="58"/>
      <c r="HD659" s="58"/>
      <c r="HE659" s="58"/>
      <c r="HF659" s="58"/>
      <c r="HG659" s="58"/>
      <c r="HH659" s="58"/>
      <c r="HI659" s="58"/>
      <c r="HJ659" s="58"/>
      <c r="HK659" s="58"/>
      <c r="HL659" s="58"/>
      <c r="HM659" s="58"/>
      <c r="HN659" s="58"/>
      <c r="HO659" s="58"/>
      <c r="HP659" s="58"/>
      <c r="HQ659" s="58"/>
      <c r="HR659" s="58"/>
      <c r="HS659" s="58"/>
      <c r="HT659" s="58"/>
      <c r="HU659" s="58"/>
      <c r="HV659" s="58"/>
      <c r="HW659" s="58"/>
      <c r="HX659" s="58"/>
      <c r="HY659" s="58"/>
      <c r="HZ659" s="58"/>
      <c r="IA659" s="58"/>
      <c r="IB659" s="58"/>
      <c r="IC659" s="58"/>
      <c r="ID659" s="58"/>
      <c r="IE659" s="58"/>
      <c r="IF659" s="58"/>
      <c r="IG659" s="58"/>
      <c r="IH659" s="58"/>
      <c r="II659" s="58"/>
      <c r="IJ659" s="58"/>
      <c r="IK659" s="58"/>
      <c r="IL659" s="58"/>
      <c r="IM659" s="58"/>
      <c r="IN659" s="58"/>
      <c r="IO659" s="58"/>
      <c r="IP659" s="58"/>
      <c r="IQ659" s="58"/>
      <c r="IR659" s="58"/>
      <c r="IS659" s="58"/>
      <c r="IT659" s="58"/>
      <c r="IU659" s="58"/>
    </row>
    <row r="660" spans="1:255" s="840" customFormat="1">
      <c r="A660" s="78" t="s">
        <v>473</v>
      </c>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949"/>
      <c r="AB660" s="949"/>
      <c r="AC660" s="949"/>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58"/>
      <c r="CS660" s="58"/>
      <c r="CT660" s="58"/>
      <c r="CU660" s="58"/>
      <c r="CV660" s="58"/>
      <c r="CW660" s="58"/>
      <c r="CX660" s="58"/>
      <c r="CY660" s="58"/>
      <c r="CZ660" s="58"/>
      <c r="DA660" s="58"/>
      <c r="DB660" s="58"/>
      <c r="DC660" s="58"/>
      <c r="DD660" s="58"/>
      <c r="DE660" s="58"/>
      <c r="DF660" s="58"/>
      <c r="DG660" s="58"/>
      <c r="DH660" s="58"/>
      <c r="DI660" s="58"/>
      <c r="DJ660" s="58"/>
      <c r="DK660" s="58"/>
      <c r="DL660" s="58"/>
      <c r="DM660" s="58"/>
      <c r="DN660" s="58"/>
      <c r="DO660" s="58"/>
      <c r="DP660" s="58"/>
      <c r="DQ660" s="58"/>
      <c r="DR660" s="58"/>
      <c r="DS660" s="58"/>
      <c r="DT660" s="58"/>
      <c r="DU660" s="58"/>
      <c r="DV660" s="58"/>
      <c r="DW660" s="58"/>
      <c r="DX660" s="58"/>
      <c r="DY660" s="58"/>
      <c r="DZ660" s="58"/>
      <c r="EA660" s="58"/>
      <c r="EB660" s="58"/>
      <c r="EC660" s="58"/>
      <c r="ED660" s="58"/>
      <c r="EE660" s="58"/>
      <c r="EF660" s="58"/>
      <c r="EG660" s="58"/>
      <c r="EH660" s="58"/>
      <c r="EI660" s="58"/>
      <c r="EJ660" s="58"/>
      <c r="EK660" s="58"/>
      <c r="EL660" s="58"/>
      <c r="EM660" s="58"/>
      <c r="EN660" s="58"/>
      <c r="EO660" s="58"/>
      <c r="EP660" s="58"/>
      <c r="EQ660" s="58"/>
      <c r="ER660" s="58"/>
      <c r="ES660" s="58"/>
      <c r="ET660" s="58"/>
      <c r="EU660" s="58"/>
      <c r="EV660" s="58"/>
      <c r="EW660" s="58"/>
      <c r="EX660" s="58"/>
      <c r="EY660" s="58"/>
      <c r="EZ660" s="58"/>
      <c r="FA660" s="58"/>
      <c r="FB660" s="58"/>
      <c r="FC660" s="58"/>
      <c r="FD660" s="58"/>
      <c r="FE660" s="58"/>
      <c r="FF660" s="58"/>
      <c r="FG660" s="58"/>
      <c r="FH660" s="58"/>
      <c r="FI660" s="58"/>
      <c r="FJ660" s="58"/>
      <c r="FK660" s="58"/>
      <c r="FL660" s="58"/>
      <c r="FM660" s="58"/>
      <c r="FN660" s="58"/>
      <c r="FO660" s="58"/>
      <c r="FP660" s="58"/>
      <c r="FQ660" s="58"/>
      <c r="FR660" s="58"/>
      <c r="FS660" s="58"/>
      <c r="FT660" s="58"/>
      <c r="FU660" s="58"/>
      <c r="FV660" s="58"/>
      <c r="FW660" s="58"/>
      <c r="FX660" s="58"/>
      <c r="FY660" s="58"/>
      <c r="FZ660" s="58"/>
      <c r="GA660" s="58"/>
      <c r="GB660" s="58"/>
      <c r="GC660" s="58"/>
      <c r="GD660" s="58"/>
      <c r="GE660" s="58"/>
      <c r="GF660" s="58"/>
      <c r="GG660" s="58"/>
      <c r="GH660" s="58"/>
      <c r="GI660" s="58"/>
      <c r="GJ660" s="58"/>
      <c r="GK660" s="58"/>
      <c r="GL660" s="58"/>
      <c r="GM660" s="58"/>
      <c r="GN660" s="58"/>
      <c r="GO660" s="58"/>
      <c r="GP660" s="58"/>
      <c r="GQ660" s="58"/>
      <c r="GR660" s="58"/>
      <c r="GS660" s="58"/>
      <c r="GT660" s="58"/>
      <c r="GU660" s="58"/>
      <c r="GV660" s="58"/>
      <c r="GW660" s="58"/>
      <c r="GX660" s="58"/>
      <c r="GY660" s="58"/>
      <c r="GZ660" s="58"/>
      <c r="HA660" s="58"/>
      <c r="HB660" s="58"/>
      <c r="HC660" s="58"/>
      <c r="HD660" s="58"/>
      <c r="HE660" s="58"/>
      <c r="HF660" s="58"/>
      <c r="HG660" s="58"/>
      <c r="HH660" s="58"/>
      <c r="HI660" s="58"/>
      <c r="HJ660" s="58"/>
      <c r="HK660" s="58"/>
      <c r="HL660" s="58"/>
      <c r="HM660" s="58"/>
      <c r="HN660" s="58"/>
      <c r="HO660" s="58"/>
      <c r="HP660" s="58"/>
      <c r="HQ660" s="58"/>
      <c r="HR660" s="58"/>
      <c r="HS660" s="58"/>
      <c r="HT660" s="58"/>
      <c r="HU660" s="58"/>
      <c r="HV660" s="58"/>
      <c r="HW660" s="58"/>
      <c r="HX660" s="58"/>
      <c r="HY660" s="58"/>
      <c r="HZ660" s="58"/>
      <c r="IA660" s="58"/>
      <c r="IB660" s="58"/>
      <c r="IC660" s="58"/>
      <c r="ID660" s="58"/>
      <c r="IE660" s="58"/>
      <c r="IF660" s="58"/>
      <c r="IG660" s="58"/>
      <c r="IH660" s="58"/>
      <c r="II660" s="58"/>
      <c r="IJ660" s="58"/>
      <c r="IK660" s="58"/>
      <c r="IL660" s="58"/>
      <c r="IM660" s="58"/>
      <c r="IN660" s="58"/>
      <c r="IO660" s="58"/>
      <c r="IP660" s="58"/>
      <c r="IQ660" s="58"/>
      <c r="IR660" s="58"/>
      <c r="IS660" s="58"/>
      <c r="IT660" s="58"/>
      <c r="IU660" s="58"/>
    </row>
    <row r="661" spans="1:255" s="840" customFormat="1">
      <c r="A661" s="78" t="s">
        <v>474</v>
      </c>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949"/>
      <c r="AB661" s="949"/>
      <c r="AC661" s="949"/>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c r="EK661" s="58"/>
      <c r="EL661" s="58"/>
      <c r="EM661" s="58"/>
      <c r="EN661" s="58"/>
      <c r="EO661" s="58"/>
      <c r="EP661" s="58"/>
      <c r="EQ661" s="58"/>
      <c r="ER661" s="58"/>
      <c r="ES661" s="58"/>
      <c r="ET661" s="58"/>
      <c r="EU661" s="58"/>
      <c r="EV661" s="58"/>
      <c r="EW661" s="58"/>
      <c r="EX661" s="58"/>
      <c r="EY661" s="58"/>
      <c r="EZ661" s="58"/>
      <c r="FA661" s="58"/>
      <c r="FB661" s="58"/>
      <c r="FC661" s="58"/>
      <c r="FD661" s="58"/>
      <c r="FE661" s="58"/>
      <c r="FF661" s="58"/>
      <c r="FG661" s="58"/>
      <c r="FH661" s="58"/>
      <c r="FI661" s="58"/>
      <c r="FJ661" s="58"/>
      <c r="FK661" s="58"/>
      <c r="FL661" s="58"/>
      <c r="FM661" s="58"/>
      <c r="FN661" s="58"/>
      <c r="FO661" s="58"/>
      <c r="FP661" s="58"/>
      <c r="FQ661" s="58"/>
      <c r="FR661" s="58"/>
      <c r="FS661" s="58"/>
      <c r="FT661" s="58"/>
      <c r="FU661" s="58"/>
      <c r="FV661" s="58"/>
      <c r="FW661" s="58"/>
      <c r="FX661" s="58"/>
      <c r="FY661" s="58"/>
      <c r="FZ661" s="58"/>
      <c r="GA661" s="58"/>
      <c r="GB661" s="58"/>
      <c r="GC661" s="58"/>
      <c r="GD661" s="58"/>
      <c r="GE661" s="58"/>
      <c r="GF661" s="58"/>
      <c r="GG661" s="58"/>
      <c r="GH661" s="58"/>
      <c r="GI661" s="58"/>
      <c r="GJ661" s="58"/>
      <c r="GK661" s="58"/>
      <c r="GL661" s="58"/>
      <c r="GM661" s="58"/>
      <c r="GN661" s="58"/>
      <c r="GO661" s="58"/>
      <c r="GP661" s="58"/>
      <c r="GQ661" s="58"/>
      <c r="GR661" s="58"/>
      <c r="GS661" s="58"/>
      <c r="GT661" s="58"/>
      <c r="GU661" s="58"/>
      <c r="GV661" s="58"/>
      <c r="GW661" s="58"/>
      <c r="GX661" s="58"/>
      <c r="GY661" s="58"/>
      <c r="GZ661" s="58"/>
      <c r="HA661" s="58"/>
      <c r="HB661" s="58"/>
      <c r="HC661" s="58"/>
      <c r="HD661" s="58"/>
      <c r="HE661" s="58"/>
      <c r="HF661" s="58"/>
      <c r="HG661" s="58"/>
      <c r="HH661" s="58"/>
      <c r="HI661" s="58"/>
      <c r="HJ661" s="58"/>
      <c r="HK661" s="58"/>
      <c r="HL661" s="58"/>
      <c r="HM661" s="58"/>
      <c r="HN661" s="58"/>
      <c r="HO661" s="58"/>
      <c r="HP661" s="58"/>
      <c r="HQ661" s="58"/>
      <c r="HR661" s="58"/>
      <c r="HS661" s="58"/>
      <c r="HT661" s="58"/>
      <c r="HU661" s="58"/>
      <c r="HV661" s="58"/>
      <c r="HW661" s="58"/>
      <c r="HX661" s="58"/>
      <c r="HY661" s="58"/>
      <c r="HZ661" s="58"/>
      <c r="IA661" s="58"/>
      <c r="IB661" s="58"/>
      <c r="IC661" s="58"/>
      <c r="ID661" s="58"/>
      <c r="IE661" s="58"/>
      <c r="IF661" s="58"/>
      <c r="IG661" s="58"/>
      <c r="IH661" s="58"/>
      <c r="II661" s="58"/>
      <c r="IJ661" s="58"/>
      <c r="IK661" s="58"/>
      <c r="IL661" s="58"/>
      <c r="IM661" s="58"/>
      <c r="IN661" s="58"/>
      <c r="IO661" s="58"/>
      <c r="IP661" s="58"/>
      <c r="IQ661" s="58"/>
      <c r="IR661" s="58"/>
      <c r="IS661" s="58"/>
      <c r="IT661" s="58"/>
      <c r="IU661" s="58"/>
    </row>
    <row r="662" spans="1:255" s="840" customFormat="1">
      <c r="A662" s="78" t="s">
        <v>475</v>
      </c>
      <c r="B662" s="58"/>
      <c r="C662" s="58"/>
      <c r="D662" s="58"/>
      <c r="E662" s="58"/>
      <c r="F662" s="58"/>
      <c r="G662" s="58"/>
      <c r="H662" s="58"/>
      <c r="I662" s="58"/>
      <c r="J662" s="58"/>
      <c r="K662" s="58"/>
      <c r="L662" s="58"/>
      <c r="M662" s="58"/>
      <c r="N662" s="58"/>
      <c r="O662" s="58"/>
      <c r="P662" s="58"/>
      <c r="Q662" s="58">
        <v>4.0000000000000001E-3</v>
      </c>
      <c r="R662" s="58"/>
      <c r="S662" s="58">
        <v>1E-3</v>
      </c>
      <c r="T662" s="58">
        <v>4.0000000000000001E-3</v>
      </c>
      <c r="U662" s="58">
        <v>3.2000000000000001E-2</v>
      </c>
      <c r="V662" s="58"/>
      <c r="W662" s="58"/>
      <c r="X662" s="58">
        <v>0.01</v>
      </c>
      <c r="Y662" s="58">
        <v>1.9E-2</v>
      </c>
      <c r="Z662" s="58">
        <v>1.7999999999999999E-2</v>
      </c>
      <c r="AA662" s="949">
        <v>1.7999999999999999E-2</v>
      </c>
      <c r="AB662" s="949">
        <v>0</v>
      </c>
      <c r="AC662" s="949">
        <v>0</v>
      </c>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58"/>
      <c r="CS662" s="58"/>
      <c r="CT662" s="58"/>
      <c r="CU662" s="58"/>
      <c r="CV662" s="58"/>
      <c r="CW662" s="58"/>
      <c r="CX662" s="58"/>
      <c r="CY662" s="58"/>
      <c r="CZ662" s="58"/>
      <c r="DA662" s="58"/>
      <c r="DB662" s="58"/>
      <c r="DC662" s="58"/>
      <c r="DD662" s="58"/>
      <c r="DE662" s="58"/>
      <c r="DF662" s="58"/>
      <c r="DG662" s="58"/>
      <c r="DH662" s="58"/>
      <c r="DI662" s="58"/>
      <c r="DJ662" s="58"/>
      <c r="DK662" s="58"/>
      <c r="DL662" s="58"/>
      <c r="DM662" s="58"/>
      <c r="DN662" s="58"/>
      <c r="DO662" s="58"/>
      <c r="DP662" s="58"/>
      <c r="DQ662" s="58"/>
      <c r="DR662" s="58"/>
      <c r="DS662" s="58"/>
      <c r="DT662" s="58"/>
      <c r="DU662" s="58"/>
      <c r="DV662" s="58"/>
      <c r="DW662" s="58"/>
      <c r="DX662" s="58"/>
      <c r="DY662" s="58"/>
      <c r="DZ662" s="58"/>
      <c r="EA662" s="58"/>
      <c r="EB662" s="58"/>
      <c r="EC662" s="58"/>
      <c r="ED662" s="58"/>
      <c r="EE662" s="58"/>
      <c r="EF662" s="58"/>
      <c r="EG662" s="58"/>
      <c r="EH662" s="58"/>
      <c r="EI662" s="58"/>
      <c r="EJ662" s="58"/>
      <c r="EK662" s="58"/>
      <c r="EL662" s="58"/>
      <c r="EM662" s="58"/>
      <c r="EN662" s="58"/>
      <c r="EO662" s="58"/>
      <c r="EP662" s="58"/>
      <c r="EQ662" s="58"/>
      <c r="ER662" s="58"/>
      <c r="ES662" s="58"/>
      <c r="ET662" s="58"/>
      <c r="EU662" s="58"/>
      <c r="EV662" s="58"/>
      <c r="EW662" s="58"/>
      <c r="EX662" s="58"/>
      <c r="EY662" s="58"/>
      <c r="EZ662" s="58"/>
      <c r="FA662" s="58"/>
      <c r="FB662" s="58"/>
      <c r="FC662" s="58"/>
      <c r="FD662" s="58"/>
      <c r="FE662" s="58"/>
      <c r="FF662" s="58"/>
      <c r="FG662" s="58"/>
      <c r="FH662" s="58"/>
      <c r="FI662" s="58"/>
      <c r="FJ662" s="58"/>
      <c r="FK662" s="58"/>
      <c r="FL662" s="58"/>
      <c r="FM662" s="58"/>
      <c r="FN662" s="58"/>
      <c r="FO662" s="58"/>
      <c r="FP662" s="58"/>
      <c r="FQ662" s="58"/>
      <c r="FR662" s="58"/>
      <c r="FS662" s="58"/>
      <c r="FT662" s="58"/>
      <c r="FU662" s="58"/>
      <c r="FV662" s="58"/>
      <c r="FW662" s="58"/>
      <c r="FX662" s="58"/>
      <c r="FY662" s="58"/>
      <c r="FZ662" s="58"/>
      <c r="GA662" s="58"/>
      <c r="GB662" s="58"/>
      <c r="GC662" s="58"/>
      <c r="GD662" s="58"/>
      <c r="GE662" s="58"/>
      <c r="GF662" s="58"/>
      <c r="GG662" s="58"/>
      <c r="GH662" s="58"/>
      <c r="GI662" s="58"/>
      <c r="GJ662" s="58"/>
      <c r="GK662" s="58"/>
      <c r="GL662" s="58"/>
      <c r="GM662" s="58"/>
      <c r="GN662" s="58"/>
      <c r="GO662" s="58"/>
      <c r="GP662" s="58"/>
      <c r="GQ662" s="58"/>
      <c r="GR662" s="58"/>
      <c r="GS662" s="58"/>
      <c r="GT662" s="58"/>
      <c r="GU662" s="58"/>
      <c r="GV662" s="58"/>
      <c r="GW662" s="58"/>
      <c r="GX662" s="58"/>
      <c r="GY662" s="58"/>
      <c r="GZ662" s="58"/>
      <c r="HA662" s="58"/>
      <c r="HB662" s="58"/>
      <c r="HC662" s="58"/>
      <c r="HD662" s="58"/>
      <c r="HE662" s="58"/>
      <c r="HF662" s="58"/>
      <c r="HG662" s="58"/>
      <c r="HH662" s="58"/>
      <c r="HI662" s="58"/>
      <c r="HJ662" s="58"/>
      <c r="HK662" s="58"/>
      <c r="HL662" s="58"/>
      <c r="HM662" s="58"/>
      <c r="HN662" s="58"/>
      <c r="HO662" s="58"/>
      <c r="HP662" s="58"/>
      <c r="HQ662" s="58"/>
      <c r="HR662" s="58"/>
      <c r="HS662" s="58"/>
      <c r="HT662" s="58"/>
      <c r="HU662" s="58"/>
      <c r="HV662" s="58"/>
      <c r="HW662" s="58"/>
      <c r="HX662" s="58"/>
      <c r="HY662" s="58"/>
      <c r="HZ662" s="58"/>
      <c r="IA662" s="58"/>
      <c r="IB662" s="58"/>
      <c r="IC662" s="58"/>
      <c r="ID662" s="58"/>
      <c r="IE662" s="58"/>
      <c r="IF662" s="58"/>
      <c r="IG662" s="58"/>
      <c r="IH662" s="58"/>
      <c r="II662" s="58"/>
      <c r="IJ662" s="58"/>
      <c r="IK662" s="58"/>
      <c r="IL662" s="58"/>
      <c r="IM662" s="58"/>
      <c r="IN662" s="58"/>
      <c r="IO662" s="58"/>
      <c r="IP662" s="58"/>
      <c r="IQ662" s="58"/>
      <c r="IR662" s="58"/>
      <c r="IS662" s="58"/>
      <c r="IT662" s="58"/>
      <c r="IU662" s="58"/>
    </row>
    <row r="663" spans="1:255" s="840" customFormat="1">
      <c r="A663" s="78" t="s">
        <v>476</v>
      </c>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949"/>
      <c r="AB663" s="949"/>
      <c r="AC663" s="949"/>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c r="CQ663" s="58"/>
      <c r="CR663" s="58"/>
      <c r="CS663" s="58"/>
      <c r="CT663" s="58"/>
      <c r="CU663" s="58"/>
      <c r="CV663" s="58"/>
      <c r="CW663" s="58"/>
      <c r="CX663" s="58"/>
      <c r="CY663" s="58"/>
      <c r="CZ663" s="58"/>
      <c r="DA663" s="58"/>
      <c r="DB663" s="58"/>
      <c r="DC663" s="58"/>
      <c r="DD663" s="58"/>
      <c r="DE663" s="58"/>
      <c r="DF663" s="58"/>
      <c r="DG663" s="58"/>
      <c r="DH663" s="58"/>
      <c r="DI663" s="58"/>
      <c r="DJ663" s="58"/>
      <c r="DK663" s="58"/>
      <c r="DL663" s="58"/>
      <c r="DM663" s="58"/>
      <c r="DN663" s="58"/>
      <c r="DO663" s="58"/>
      <c r="DP663" s="58"/>
      <c r="DQ663" s="58"/>
      <c r="DR663" s="58"/>
      <c r="DS663" s="58"/>
      <c r="DT663" s="58"/>
      <c r="DU663" s="58"/>
      <c r="DV663" s="58"/>
      <c r="DW663" s="58"/>
      <c r="DX663" s="58"/>
      <c r="DY663" s="58"/>
      <c r="DZ663" s="58"/>
      <c r="EA663" s="58"/>
      <c r="EB663" s="58"/>
      <c r="EC663" s="58"/>
      <c r="ED663" s="58"/>
      <c r="EE663" s="58"/>
      <c r="EF663" s="58"/>
      <c r="EG663" s="58"/>
      <c r="EH663" s="58"/>
      <c r="EI663" s="58"/>
      <c r="EJ663" s="58"/>
      <c r="EK663" s="58"/>
      <c r="EL663" s="58"/>
      <c r="EM663" s="58"/>
      <c r="EN663" s="58"/>
      <c r="EO663" s="58"/>
      <c r="EP663" s="58"/>
      <c r="EQ663" s="58"/>
      <c r="ER663" s="58"/>
      <c r="ES663" s="58"/>
      <c r="ET663" s="58"/>
      <c r="EU663" s="58"/>
      <c r="EV663" s="58"/>
      <c r="EW663" s="58"/>
      <c r="EX663" s="58"/>
      <c r="EY663" s="58"/>
      <c r="EZ663" s="58"/>
      <c r="FA663" s="58"/>
      <c r="FB663" s="58"/>
      <c r="FC663" s="58"/>
      <c r="FD663" s="58"/>
      <c r="FE663" s="58"/>
      <c r="FF663" s="58"/>
      <c r="FG663" s="58"/>
      <c r="FH663" s="58"/>
      <c r="FI663" s="58"/>
      <c r="FJ663" s="58"/>
      <c r="FK663" s="58"/>
      <c r="FL663" s="58"/>
      <c r="FM663" s="58"/>
      <c r="FN663" s="58"/>
      <c r="FO663" s="58"/>
      <c r="FP663" s="58"/>
      <c r="FQ663" s="58"/>
      <c r="FR663" s="58"/>
      <c r="FS663" s="58"/>
      <c r="FT663" s="58"/>
      <c r="FU663" s="58"/>
      <c r="FV663" s="58"/>
      <c r="FW663" s="58"/>
      <c r="FX663" s="58"/>
      <c r="FY663" s="58"/>
      <c r="FZ663" s="58"/>
      <c r="GA663" s="58"/>
      <c r="GB663" s="58"/>
      <c r="GC663" s="58"/>
      <c r="GD663" s="58"/>
      <c r="GE663" s="58"/>
      <c r="GF663" s="58"/>
      <c r="GG663" s="58"/>
      <c r="GH663" s="58"/>
      <c r="GI663" s="58"/>
      <c r="GJ663" s="58"/>
      <c r="GK663" s="58"/>
      <c r="GL663" s="58"/>
      <c r="GM663" s="58"/>
      <c r="GN663" s="58"/>
      <c r="GO663" s="58"/>
      <c r="GP663" s="58"/>
      <c r="GQ663" s="58"/>
      <c r="GR663" s="58"/>
      <c r="GS663" s="58"/>
      <c r="GT663" s="58"/>
      <c r="GU663" s="58"/>
      <c r="GV663" s="58"/>
      <c r="GW663" s="58"/>
      <c r="GX663" s="58"/>
      <c r="GY663" s="58"/>
      <c r="GZ663" s="58"/>
      <c r="HA663" s="58"/>
      <c r="HB663" s="58"/>
      <c r="HC663" s="58"/>
      <c r="HD663" s="58"/>
      <c r="HE663" s="58"/>
      <c r="HF663" s="58"/>
      <c r="HG663" s="58"/>
      <c r="HH663" s="58"/>
      <c r="HI663" s="58"/>
      <c r="HJ663" s="58"/>
      <c r="HK663" s="58"/>
      <c r="HL663" s="58"/>
      <c r="HM663" s="58"/>
      <c r="HN663" s="58"/>
      <c r="HO663" s="58"/>
      <c r="HP663" s="58"/>
      <c r="HQ663" s="58"/>
      <c r="HR663" s="58"/>
      <c r="HS663" s="58"/>
      <c r="HT663" s="58"/>
      <c r="HU663" s="58"/>
      <c r="HV663" s="58"/>
      <c r="HW663" s="58"/>
      <c r="HX663" s="58"/>
      <c r="HY663" s="58"/>
      <c r="HZ663" s="58"/>
      <c r="IA663" s="58"/>
      <c r="IB663" s="58"/>
      <c r="IC663" s="58"/>
      <c r="ID663" s="58"/>
      <c r="IE663" s="58"/>
      <c r="IF663" s="58"/>
      <c r="IG663" s="58"/>
      <c r="IH663" s="58"/>
      <c r="II663" s="58"/>
      <c r="IJ663" s="58"/>
      <c r="IK663" s="58"/>
      <c r="IL663" s="58"/>
      <c r="IM663" s="58"/>
      <c r="IN663" s="58"/>
      <c r="IO663" s="58"/>
      <c r="IP663" s="58"/>
      <c r="IQ663" s="58"/>
      <c r="IR663" s="58"/>
      <c r="IS663" s="58"/>
      <c r="IT663" s="58"/>
      <c r="IU663" s="58"/>
    </row>
    <row r="664" spans="1:255" s="840" customFormat="1">
      <c r="A664" s="78" t="s">
        <v>477</v>
      </c>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949"/>
      <c r="AB664" s="949"/>
      <c r="AC664" s="949"/>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58"/>
      <c r="CS664" s="58"/>
      <c r="CT664" s="58"/>
      <c r="CU664" s="58"/>
      <c r="CV664" s="58"/>
      <c r="CW664" s="58"/>
      <c r="CX664" s="58"/>
      <c r="CY664" s="58"/>
      <c r="CZ664" s="58"/>
      <c r="DA664" s="58"/>
      <c r="DB664" s="58"/>
      <c r="DC664" s="58"/>
      <c r="DD664" s="58"/>
      <c r="DE664" s="58"/>
      <c r="DF664" s="58"/>
      <c r="DG664" s="58"/>
      <c r="DH664" s="58"/>
      <c r="DI664" s="58"/>
      <c r="DJ664" s="58"/>
      <c r="DK664" s="58"/>
      <c r="DL664" s="58"/>
      <c r="DM664" s="58"/>
      <c r="DN664" s="58"/>
      <c r="DO664" s="58"/>
      <c r="DP664" s="58"/>
      <c r="DQ664" s="58"/>
      <c r="DR664" s="58"/>
      <c r="DS664" s="58"/>
      <c r="DT664" s="58"/>
      <c r="DU664" s="58"/>
      <c r="DV664" s="58"/>
      <c r="DW664" s="58"/>
      <c r="DX664" s="58"/>
      <c r="DY664" s="58"/>
      <c r="DZ664" s="58"/>
      <c r="EA664" s="58"/>
      <c r="EB664" s="58"/>
      <c r="EC664" s="58"/>
      <c r="ED664" s="58"/>
      <c r="EE664" s="58"/>
      <c r="EF664" s="58"/>
      <c r="EG664" s="58"/>
      <c r="EH664" s="58"/>
      <c r="EI664" s="58"/>
      <c r="EJ664" s="58"/>
      <c r="EK664" s="58"/>
      <c r="EL664" s="58"/>
      <c r="EM664" s="58"/>
      <c r="EN664" s="58"/>
      <c r="EO664" s="58"/>
      <c r="EP664" s="58"/>
      <c r="EQ664" s="58"/>
      <c r="ER664" s="58"/>
      <c r="ES664" s="58"/>
      <c r="ET664" s="58"/>
      <c r="EU664" s="58"/>
      <c r="EV664" s="58"/>
      <c r="EW664" s="58"/>
      <c r="EX664" s="58"/>
      <c r="EY664" s="58"/>
      <c r="EZ664" s="58"/>
      <c r="FA664" s="58"/>
      <c r="FB664" s="58"/>
      <c r="FC664" s="58"/>
      <c r="FD664" s="58"/>
      <c r="FE664" s="58"/>
      <c r="FF664" s="58"/>
      <c r="FG664" s="58"/>
      <c r="FH664" s="58"/>
      <c r="FI664" s="58"/>
      <c r="FJ664" s="58"/>
      <c r="FK664" s="58"/>
      <c r="FL664" s="58"/>
      <c r="FM664" s="58"/>
      <c r="FN664" s="58"/>
      <c r="FO664" s="58"/>
      <c r="FP664" s="58"/>
      <c r="FQ664" s="58"/>
      <c r="FR664" s="58"/>
      <c r="FS664" s="58"/>
      <c r="FT664" s="58"/>
      <c r="FU664" s="58"/>
      <c r="FV664" s="58"/>
      <c r="FW664" s="58"/>
      <c r="FX664" s="58"/>
      <c r="FY664" s="58"/>
      <c r="FZ664" s="58"/>
      <c r="GA664" s="58"/>
      <c r="GB664" s="58"/>
      <c r="GC664" s="58"/>
      <c r="GD664" s="58"/>
      <c r="GE664" s="58"/>
      <c r="GF664" s="58"/>
      <c r="GG664" s="58"/>
      <c r="GH664" s="58"/>
      <c r="GI664" s="58"/>
      <c r="GJ664" s="58"/>
      <c r="GK664" s="58"/>
      <c r="GL664" s="58"/>
      <c r="GM664" s="58"/>
      <c r="GN664" s="58"/>
      <c r="GO664" s="58"/>
      <c r="GP664" s="58"/>
      <c r="GQ664" s="58"/>
      <c r="GR664" s="58"/>
      <c r="GS664" s="58"/>
      <c r="GT664" s="58"/>
      <c r="GU664" s="58"/>
      <c r="GV664" s="58"/>
      <c r="GW664" s="58"/>
      <c r="GX664" s="58"/>
      <c r="GY664" s="58"/>
      <c r="GZ664" s="58"/>
      <c r="HA664" s="58"/>
      <c r="HB664" s="58"/>
      <c r="HC664" s="58"/>
      <c r="HD664" s="58"/>
      <c r="HE664" s="58"/>
      <c r="HF664" s="58"/>
      <c r="HG664" s="58"/>
      <c r="HH664" s="58"/>
      <c r="HI664" s="58"/>
      <c r="HJ664" s="58"/>
      <c r="HK664" s="58"/>
      <c r="HL664" s="58"/>
      <c r="HM664" s="58"/>
      <c r="HN664" s="58"/>
      <c r="HO664" s="58"/>
      <c r="HP664" s="58"/>
      <c r="HQ664" s="58"/>
      <c r="HR664" s="58"/>
      <c r="HS664" s="58"/>
      <c r="HT664" s="58"/>
      <c r="HU664" s="58"/>
      <c r="HV664" s="58"/>
      <c r="HW664" s="58"/>
      <c r="HX664" s="58"/>
      <c r="HY664" s="58"/>
      <c r="HZ664" s="58"/>
      <c r="IA664" s="58"/>
      <c r="IB664" s="58"/>
      <c r="IC664" s="58"/>
      <c r="ID664" s="58"/>
      <c r="IE664" s="58"/>
      <c r="IF664" s="58"/>
      <c r="IG664" s="58"/>
      <c r="IH664" s="58"/>
      <c r="II664" s="58"/>
      <c r="IJ664" s="58"/>
      <c r="IK664" s="58"/>
      <c r="IL664" s="58"/>
      <c r="IM664" s="58"/>
      <c r="IN664" s="58"/>
      <c r="IO664" s="58"/>
      <c r="IP664" s="58"/>
      <c r="IQ664" s="58"/>
      <c r="IR664" s="58"/>
      <c r="IS664" s="58"/>
      <c r="IT664" s="58"/>
      <c r="IU664" s="58"/>
    </row>
    <row r="665" spans="1:255" s="840" customFormat="1">
      <c r="A665" s="78" t="s">
        <v>478</v>
      </c>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949"/>
      <c r="AB665" s="949"/>
      <c r="AC665" s="949"/>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58"/>
      <c r="CS665" s="58"/>
      <c r="CT665" s="58"/>
      <c r="CU665" s="58"/>
      <c r="CV665" s="58"/>
      <c r="CW665" s="58"/>
      <c r="CX665" s="58"/>
      <c r="CY665" s="58"/>
      <c r="CZ665" s="58"/>
      <c r="DA665" s="58"/>
      <c r="DB665" s="58"/>
      <c r="DC665" s="58"/>
      <c r="DD665" s="58"/>
      <c r="DE665" s="58"/>
      <c r="DF665" s="58"/>
      <c r="DG665" s="58"/>
      <c r="DH665" s="58"/>
      <c r="DI665" s="58"/>
      <c r="DJ665" s="58"/>
      <c r="DK665" s="58"/>
      <c r="DL665" s="58"/>
      <c r="DM665" s="58"/>
      <c r="DN665" s="58"/>
      <c r="DO665" s="58"/>
      <c r="DP665" s="58"/>
      <c r="DQ665" s="58"/>
      <c r="DR665" s="58"/>
      <c r="DS665" s="58"/>
      <c r="DT665" s="58"/>
      <c r="DU665" s="58"/>
      <c r="DV665" s="58"/>
      <c r="DW665" s="58"/>
      <c r="DX665" s="58"/>
      <c r="DY665" s="58"/>
      <c r="DZ665" s="58"/>
      <c r="EA665" s="58"/>
      <c r="EB665" s="58"/>
      <c r="EC665" s="58"/>
      <c r="ED665" s="58"/>
      <c r="EE665" s="58"/>
      <c r="EF665" s="58"/>
      <c r="EG665" s="58"/>
      <c r="EH665" s="58"/>
      <c r="EI665" s="58"/>
      <c r="EJ665" s="58"/>
      <c r="EK665" s="58"/>
      <c r="EL665" s="58"/>
      <c r="EM665" s="58"/>
      <c r="EN665" s="58"/>
      <c r="EO665" s="58"/>
      <c r="EP665" s="58"/>
      <c r="EQ665" s="58"/>
      <c r="ER665" s="58"/>
      <c r="ES665" s="58"/>
      <c r="ET665" s="58"/>
      <c r="EU665" s="58"/>
      <c r="EV665" s="58"/>
      <c r="EW665" s="58"/>
      <c r="EX665" s="58"/>
      <c r="EY665" s="58"/>
      <c r="EZ665" s="58"/>
      <c r="FA665" s="58"/>
      <c r="FB665" s="58"/>
      <c r="FC665" s="58"/>
      <c r="FD665" s="58"/>
      <c r="FE665" s="58"/>
      <c r="FF665" s="58"/>
      <c r="FG665" s="58"/>
      <c r="FH665" s="58"/>
      <c r="FI665" s="58"/>
      <c r="FJ665" s="58"/>
      <c r="FK665" s="58"/>
      <c r="FL665" s="58"/>
      <c r="FM665" s="58"/>
      <c r="FN665" s="58"/>
      <c r="FO665" s="58"/>
      <c r="FP665" s="58"/>
      <c r="FQ665" s="58"/>
      <c r="FR665" s="58"/>
      <c r="FS665" s="58"/>
      <c r="FT665" s="58"/>
      <c r="FU665" s="58"/>
      <c r="FV665" s="58"/>
      <c r="FW665" s="58"/>
      <c r="FX665" s="58"/>
      <c r="FY665" s="58"/>
      <c r="FZ665" s="58"/>
      <c r="GA665" s="58"/>
      <c r="GB665" s="58"/>
      <c r="GC665" s="58"/>
      <c r="GD665" s="58"/>
      <c r="GE665" s="58"/>
      <c r="GF665" s="58"/>
      <c r="GG665" s="58"/>
      <c r="GH665" s="58"/>
      <c r="GI665" s="58"/>
      <c r="GJ665" s="58"/>
      <c r="GK665" s="58"/>
      <c r="GL665" s="58"/>
      <c r="GM665" s="58"/>
      <c r="GN665" s="58"/>
      <c r="GO665" s="58"/>
      <c r="GP665" s="58"/>
      <c r="GQ665" s="58"/>
      <c r="GR665" s="58"/>
      <c r="GS665" s="58"/>
      <c r="GT665" s="58"/>
      <c r="GU665" s="58"/>
      <c r="GV665" s="58"/>
      <c r="GW665" s="58"/>
      <c r="GX665" s="58"/>
      <c r="GY665" s="58"/>
      <c r="GZ665" s="58"/>
      <c r="HA665" s="58"/>
      <c r="HB665" s="58"/>
      <c r="HC665" s="58"/>
      <c r="HD665" s="58"/>
      <c r="HE665" s="58"/>
      <c r="HF665" s="58"/>
      <c r="HG665" s="58"/>
      <c r="HH665" s="58"/>
      <c r="HI665" s="58"/>
      <c r="HJ665" s="58"/>
      <c r="HK665" s="58"/>
      <c r="HL665" s="58"/>
      <c r="HM665" s="58"/>
      <c r="HN665" s="58"/>
      <c r="HO665" s="58"/>
      <c r="HP665" s="58"/>
      <c r="HQ665" s="58"/>
      <c r="HR665" s="58"/>
      <c r="HS665" s="58"/>
      <c r="HT665" s="58"/>
      <c r="HU665" s="58"/>
      <c r="HV665" s="58"/>
      <c r="HW665" s="58"/>
      <c r="HX665" s="58"/>
      <c r="HY665" s="58"/>
      <c r="HZ665" s="58"/>
      <c r="IA665" s="58"/>
      <c r="IB665" s="58"/>
      <c r="IC665" s="58"/>
      <c r="ID665" s="58"/>
      <c r="IE665" s="58"/>
      <c r="IF665" s="58"/>
      <c r="IG665" s="58"/>
      <c r="IH665" s="58"/>
      <c r="II665" s="58"/>
      <c r="IJ665" s="58"/>
      <c r="IK665" s="58"/>
      <c r="IL665" s="58"/>
      <c r="IM665" s="58"/>
      <c r="IN665" s="58"/>
      <c r="IO665" s="58"/>
      <c r="IP665" s="58"/>
      <c r="IQ665" s="58"/>
      <c r="IR665" s="58"/>
      <c r="IS665" s="58"/>
      <c r="IT665" s="58"/>
      <c r="IU665" s="58"/>
    </row>
    <row r="666" spans="1:255" s="840" customFormat="1">
      <c r="A666" s="78" t="s">
        <v>479</v>
      </c>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949"/>
      <c r="AB666" s="949"/>
      <c r="AC666" s="949"/>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Q666" s="58"/>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c r="DA666" s="58"/>
      <c r="DB666" s="58"/>
      <c r="DC666" s="58"/>
      <c r="DD666" s="58"/>
      <c r="DE666" s="58"/>
      <c r="DF666" s="58"/>
      <c r="DG666" s="58"/>
      <c r="DH666" s="58"/>
      <c r="DI666" s="58"/>
      <c r="DJ666" s="58"/>
      <c r="DK666" s="58"/>
      <c r="DL666" s="58"/>
      <c r="DM666" s="58"/>
      <c r="DN666" s="58"/>
      <c r="DO666" s="58"/>
      <c r="DP666" s="58"/>
      <c r="DQ666" s="58"/>
      <c r="DR666" s="58"/>
      <c r="DS666" s="58"/>
      <c r="DT666" s="58"/>
      <c r="DU666" s="58"/>
      <c r="DV666" s="58"/>
      <c r="DW666" s="58"/>
      <c r="DX666" s="58"/>
      <c r="DY666" s="58"/>
      <c r="DZ666" s="58"/>
      <c r="EA666" s="58"/>
      <c r="EB666" s="58"/>
      <c r="EC666" s="58"/>
      <c r="ED666" s="58"/>
      <c r="EE666" s="58"/>
      <c r="EF666" s="58"/>
      <c r="EG666" s="58"/>
      <c r="EH666" s="58"/>
      <c r="EI666" s="58"/>
      <c r="EJ666" s="58"/>
      <c r="EK666" s="58"/>
      <c r="EL666" s="58"/>
      <c r="EM666" s="58"/>
      <c r="EN666" s="58"/>
      <c r="EO666" s="58"/>
      <c r="EP666" s="58"/>
      <c r="EQ666" s="58"/>
      <c r="ER666" s="58"/>
      <c r="ES666" s="58"/>
      <c r="ET666" s="58"/>
      <c r="EU666" s="58"/>
      <c r="EV666" s="58"/>
      <c r="EW666" s="58"/>
      <c r="EX666" s="58"/>
      <c r="EY666" s="58"/>
      <c r="EZ666" s="58"/>
      <c r="FA666" s="58"/>
      <c r="FB666" s="58"/>
      <c r="FC666" s="58"/>
      <c r="FD666" s="58"/>
      <c r="FE666" s="58"/>
      <c r="FF666" s="58"/>
      <c r="FG666" s="58"/>
      <c r="FH666" s="58"/>
      <c r="FI666" s="58"/>
      <c r="FJ666" s="58"/>
      <c r="FK666" s="58"/>
      <c r="FL666" s="58"/>
      <c r="FM666" s="58"/>
      <c r="FN666" s="58"/>
      <c r="FO666" s="58"/>
      <c r="FP666" s="58"/>
      <c r="FQ666" s="58"/>
      <c r="FR666" s="58"/>
      <c r="FS666" s="58"/>
      <c r="FT666" s="58"/>
      <c r="FU666" s="58"/>
      <c r="FV666" s="58"/>
      <c r="FW666" s="58"/>
      <c r="FX666" s="58"/>
      <c r="FY666" s="58"/>
      <c r="FZ666" s="58"/>
      <c r="GA666" s="58"/>
      <c r="GB666" s="58"/>
      <c r="GC666" s="58"/>
      <c r="GD666" s="58"/>
      <c r="GE666" s="58"/>
      <c r="GF666" s="58"/>
      <c r="GG666" s="58"/>
      <c r="GH666" s="58"/>
      <c r="GI666" s="58"/>
      <c r="GJ666" s="58"/>
      <c r="GK666" s="58"/>
      <c r="GL666" s="58"/>
      <c r="GM666" s="58"/>
      <c r="GN666" s="58"/>
      <c r="GO666" s="58"/>
      <c r="GP666" s="58"/>
      <c r="GQ666" s="58"/>
      <c r="GR666" s="58"/>
      <c r="GS666" s="58"/>
      <c r="GT666" s="58"/>
      <c r="GU666" s="58"/>
      <c r="GV666" s="58"/>
      <c r="GW666" s="58"/>
      <c r="GX666" s="58"/>
      <c r="GY666" s="58"/>
      <c r="GZ666" s="58"/>
      <c r="HA666" s="58"/>
      <c r="HB666" s="58"/>
      <c r="HC666" s="58"/>
      <c r="HD666" s="58"/>
      <c r="HE666" s="58"/>
      <c r="HF666" s="58"/>
      <c r="HG666" s="58"/>
      <c r="HH666" s="58"/>
      <c r="HI666" s="58"/>
      <c r="HJ666" s="58"/>
      <c r="HK666" s="58"/>
      <c r="HL666" s="58"/>
      <c r="HM666" s="58"/>
      <c r="HN666" s="58"/>
      <c r="HO666" s="58"/>
      <c r="HP666" s="58"/>
      <c r="HQ666" s="58"/>
      <c r="HR666" s="58"/>
      <c r="HS666" s="58"/>
      <c r="HT666" s="58"/>
      <c r="HU666" s="58"/>
      <c r="HV666" s="58"/>
      <c r="HW666" s="58"/>
      <c r="HX666" s="58"/>
      <c r="HY666" s="58"/>
      <c r="HZ666" s="58"/>
      <c r="IA666" s="58"/>
      <c r="IB666" s="58"/>
      <c r="IC666" s="58"/>
      <c r="ID666" s="58"/>
      <c r="IE666" s="58"/>
      <c r="IF666" s="58"/>
      <c r="IG666" s="58"/>
      <c r="IH666" s="58"/>
      <c r="II666" s="58"/>
      <c r="IJ666" s="58"/>
      <c r="IK666" s="58"/>
      <c r="IL666" s="58"/>
      <c r="IM666" s="58"/>
      <c r="IN666" s="58"/>
      <c r="IO666" s="58"/>
      <c r="IP666" s="58"/>
      <c r="IQ666" s="58"/>
      <c r="IR666" s="58"/>
      <c r="IS666" s="58"/>
      <c r="IT666" s="58"/>
      <c r="IU666" s="58"/>
    </row>
    <row r="667" spans="1:255" s="840" customFormat="1">
      <c r="A667" s="78" t="s">
        <v>480</v>
      </c>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949"/>
      <c r="AB667" s="949"/>
      <c r="AC667" s="949"/>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Q667" s="58"/>
      <c r="BR667" s="58"/>
      <c r="BS667" s="58"/>
      <c r="BT667" s="58"/>
      <c r="BU667" s="58"/>
      <c r="BV667" s="5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58"/>
      <c r="CS667" s="58"/>
      <c r="CT667" s="58"/>
      <c r="CU667" s="58"/>
      <c r="CV667" s="58"/>
      <c r="CW667" s="58"/>
      <c r="CX667" s="58"/>
      <c r="CY667" s="58"/>
      <c r="CZ667" s="58"/>
      <c r="DA667" s="58"/>
      <c r="DB667" s="58"/>
      <c r="DC667" s="58"/>
      <c r="DD667" s="58"/>
      <c r="DE667" s="58"/>
      <c r="DF667" s="58"/>
      <c r="DG667" s="58"/>
      <c r="DH667" s="58"/>
      <c r="DI667" s="58"/>
      <c r="DJ667" s="58"/>
      <c r="DK667" s="58"/>
      <c r="DL667" s="58"/>
      <c r="DM667" s="58"/>
      <c r="DN667" s="58"/>
      <c r="DO667" s="58"/>
      <c r="DP667" s="58"/>
      <c r="DQ667" s="58"/>
      <c r="DR667" s="58"/>
      <c r="DS667" s="58"/>
      <c r="DT667" s="58"/>
      <c r="DU667" s="58"/>
      <c r="DV667" s="58"/>
      <c r="DW667" s="58"/>
      <c r="DX667" s="58"/>
      <c r="DY667" s="58"/>
      <c r="DZ667" s="58"/>
      <c r="EA667" s="58"/>
      <c r="EB667" s="58"/>
      <c r="EC667" s="58"/>
      <c r="ED667" s="58"/>
      <c r="EE667" s="58"/>
      <c r="EF667" s="58"/>
      <c r="EG667" s="58"/>
      <c r="EH667" s="58"/>
      <c r="EI667" s="58"/>
      <c r="EJ667" s="58"/>
      <c r="EK667" s="58"/>
      <c r="EL667" s="58"/>
      <c r="EM667" s="58"/>
      <c r="EN667" s="58"/>
      <c r="EO667" s="58"/>
      <c r="EP667" s="58"/>
      <c r="EQ667" s="58"/>
      <c r="ER667" s="58"/>
      <c r="ES667" s="58"/>
      <c r="ET667" s="58"/>
      <c r="EU667" s="58"/>
      <c r="EV667" s="58"/>
      <c r="EW667" s="58"/>
      <c r="EX667" s="58"/>
      <c r="EY667" s="58"/>
      <c r="EZ667" s="58"/>
      <c r="FA667" s="58"/>
      <c r="FB667" s="58"/>
      <c r="FC667" s="58"/>
      <c r="FD667" s="58"/>
      <c r="FE667" s="58"/>
      <c r="FF667" s="58"/>
      <c r="FG667" s="58"/>
      <c r="FH667" s="58"/>
      <c r="FI667" s="58"/>
      <c r="FJ667" s="58"/>
      <c r="FK667" s="58"/>
      <c r="FL667" s="58"/>
      <c r="FM667" s="58"/>
      <c r="FN667" s="58"/>
      <c r="FO667" s="58"/>
      <c r="FP667" s="58"/>
      <c r="FQ667" s="58"/>
      <c r="FR667" s="58"/>
      <c r="FS667" s="58"/>
      <c r="FT667" s="58"/>
      <c r="FU667" s="58"/>
      <c r="FV667" s="58"/>
      <c r="FW667" s="58"/>
      <c r="FX667" s="58"/>
      <c r="FY667" s="58"/>
      <c r="FZ667" s="58"/>
      <c r="GA667" s="58"/>
      <c r="GB667" s="58"/>
      <c r="GC667" s="58"/>
      <c r="GD667" s="58"/>
      <c r="GE667" s="58"/>
      <c r="GF667" s="58"/>
      <c r="GG667" s="58"/>
      <c r="GH667" s="58"/>
      <c r="GI667" s="58"/>
      <c r="GJ667" s="58"/>
      <c r="GK667" s="58"/>
      <c r="GL667" s="58"/>
      <c r="GM667" s="58"/>
      <c r="GN667" s="58"/>
      <c r="GO667" s="58"/>
      <c r="GP667" s="58"/>
      <c r="GQ667" s="58"/>
      <c r="GR667" s="58"/>
      <c r="GS667" s="58"/>
      <c r="GT667" s="58"/>
      <c r="GU667" s="58"/>
      <c r="GV667" s="58"/>
      <c r="GW667" s="58"/>
      <c r="GX667" s="58"/>
      <c r="GY667" s="58"/>
      <c r="GZ667" s="58"/>
      <c r="HA667" s="58"/>
      <c r="HB667" s="58"/>
      <c r="HC667" s="58"/>
      <c r="HD667" s="58"/>
      <c r="HE667" s="58"/>
      <c r="HF667" s="58"/>
      <c r="HG667" s="58"/>
      <c r="HH667" s="58"/>
      <c r="HI667" s="58"/>
      <c r="HJ667" s="58"/>
      <c r="HK667" s="58"/>
      <c r="HL667" s="58"/>
      <c r="HM667" s="58"/>
      <c r="HN667" s="58"/>
      <c r="HO667" s="58"/>
      <c r="HP667" s="58"/>
      <c r="HQ667" s="58"/>
      <c r="HR667" s="58"/>
      <c r="HS667" s="58"/>
      <c r="HT667" s="58"/>
      <c r="HU667" s="58"/>
      <c r="HV667" s="58"/>
      <c r="HW667" s="58"/>
      <c r="HX667" s="58"/>
      <c r="HY667" s="58"/>
      <c r="HZ667" s="58"/>
      <c r="IA667" s="58"/>
      <c r="IB667" s="58"/>
      <c r="IC667" s="58"/>
      <c r="ID667" s="58"/>
      <c r="IE667" s="58"/>
      <c r="IF667" s="58"/>
      <c r="IG667" s="58"/>
      <c r="IH667" s="58"/>
      <c r="II667" s="58"/>
      <c r="IJ667" s="58"/>
      <c r="IK667" s="58"/>
      <c r="IL667" s="58"/>
      <c r="IM667" s="58"/>
      <c r="IN667" s="58"/>
      <c r="IO667" s="58"/>
      <c r="IP667" s="58"/>
      <c r="IQ667" s="58"/>
      <c r="IR667" s="58"/>
      <c r="IS667" s="58"/>
      <c r="IT667" s="58"/>
      <c r="IU667" s="58"/>
    </row>
    <row r="668" spans="1:255" s="840" customFormat="1">
      <c r="A668" s="78" t="s">
        <v>481</v>
      </c>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949"/>
      <c r="AB668" s="949"/>
      <c r="AC668" s="949"/>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Q668" s="58"/>
      <c r="BR668" s="58"/>
      <c r="BS668" s="58"/>
      <c r="BT668" s="58"/>
      <c r="BU668" s="58"/>
      <c r="BV668" s="5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58"/>
      <c r="CS668" s="58"/>
      <c r="CT668" s="58"/>
      <c r="CU668" s="58"/>
      <c r="CV668" s="58"/>
      <c r="CW668" s="58"/>
      <c r="CX668" s="58"/>
      <c r="CY668" s="58"/>
      <c r="CZ668" s="58"/>
      <c r="DA668" s="58"/>
      <c r="DB668" s="58"/>
      <c r="DC668" s="58"/>
      <c r="DD668" s="58"/>
      <c r="DE668" s="58"/>
      <c r="DF668" s="58"/>
      <c r="DG668" s="58"/>
      <c r="DH668" s="58"/>
      <c r="DI668" s="58"/>
      <c r="DJ668" s="58"/>
      <c r="DK668" s="58"/>
      <c r="DL668" s="58"/>
      <c r="DM668" s="58"/>
      <c r="DN668" s="58"/>
      <c r="DO668" s="58"/>
      <c r="DP668" s="58"/>
      <c r="DQ668" s="58"/>
      <c r="DR668" s="58"/>
      <c r="DS668" s="58"/>
      <c r="DT668" s="58"/>
      <c r="DU668" s="58"/>
      <c r="DV668" s="58"/>
      <c r="DW668" s="58"/>
      <c r="DX668" s="58"/>
      <c r="DY668" s="58"/>
      <c r="DZ668" s="58"/>
      <c r="EA668" s="58"/>
      <c r="EB668" s="58"/>
      <c r="EC668" s="58"/>
      <c r="ED668" s="58"/>
      <c r="EE668" s="58"/>
      <c r="EF668" s="58"/>
      <c r="EG668" s="58"/>
      <c r="EH668" s="58"/>
      <c r="EI668" s="58"/>
      <c r="EJ668" s="58"/>
      <c r="EK668" s="58"/>
      <c r="EL668" s="58"/>
      <c r="EM668" s="58"/>
      <c r="EN668" s="58"/>
      <c r="EO668" s="58"/>
      <c r="EP668" s="58"/>
      <c r="EQ668" s="58"/>
      <c r="ER668" s="58"/>
      <c r="ES668" s="58"/>
      <c r="ET668" s="58"/>
      <c r="EU668" s="58"/>
      <c r="EV668" s="58"/>
      <c r="EW668" s="58"/>
      <c r="EX668" s="58"/>
      <c r="EY668" s="58"/>
      <c r="EZ668" s="58"/>
      <c r="FA668" s="58"/>
      <c r="FB668" s="58"/>
      <c r="FC668" s="58"/>
      <c r="FD668" s="58"/>
      <c r="FE668" s="58"/>
      <c r="FF668" s="58"/>
      <c r="FG668" s="58"/>
      <c r="FH668" s="58"/>
      <c r="FI668" s="58"/>
      <c r="FJ668" s="58"/>
      <c r="FK668" s="58"/>
      <c r="FL668" s="58"/>
      <c r="FM668" s="58"/>
      <c r="FN668" s="58"/>
      <c r="FO668" s="58"/>
      <c r="FP668" s="58"/>
      <c r="FQ668" s="58"/>
      <c r="FR668" s="58"/>
      <c r="FS668" s="58"/>
      <c r="FT668" s="58"/>
      <c r="FU668" s="58"/>
      <c r="FV668" s="58"/>
      <c r="FW668" s="58"/>
      <c r="FX668" s="58"/>
      <c r="FY668" s="58"/>
      <c r="FZ668" s="58"/>
      <c r="GA668" s="58"/>
      <c r="GB668" s="58"/>
      <c r="GC668" s="58"/>
      <c r="GD668" s="58"/>
      <c r="GE668" s="58"/>
      <c r="GF668" s="58"/>
      <c r="GG668" s="58"/>
      <c r="GH668" s="58"/>
      <c r="GI668" s="58"/>
      <c r="GJ668" s="58"/>
      <c r="GK668" s="58"/>
      <c r="GL668" s="58"/>
      <c r="GM668" s="58"/>
      <c r="GN668" s="58"/>
      <c r="GO668" s="58"/>
      <c r="GP668" s="58"/>
      <c r="GQ668" s="58"/>
      <c r="GR668" s="58"/>
      <c r="GS668" s="58"/>
      <c r="GT668" s="58"/>
      <c r="GU668" s="58"/>
      <c r="GV668" s="58"/>
      <c r="GW668" s="58"/>
      <c r="GX668" s="58"/>
      <c r="GY668" s="58"/>
      <c r="GZ668" s="58"/>
      <c r="HA668" s="58"/>
      <c r="HB668" s="58"/>
      <c r="HC668" s="58"/>
      <c r="HD668" s="58"/>
      <c r="HE668" s="58"/>
      <c r="HF668" s="58"/>
      <c r="HG668" s="58"/>
      <c r="HH668" s="58"/>
      <c r="HI668" s="58"/>
      <c r="HJ668" s="58"/>
      <c r="HK668" s="58"/>
      <c r="HL668" s="58"/>
      <c r="HM668" s="58"/>
      <c r="HN668" s="58"/>
      <c r="HO668" s="58"/>
      <c r="HP668" s="58"/>
      <c r="HQ668" s="58"/>
      <c r="HR668" s="58"/>
      <c r="HS668" s="58"/>
      <c r="HT668" s="58"/>
      <c r="HU668" s="58"/>
      <c r="HV668" s="58"/>
      <c r="HW668" s="58"/>
      <c r="HX668" s="58"/>
      <c r="HY668" s="58"/>
      <c r="HZ668" s="58"/>
      <c r="IA668" s="58"/>
      <c r="IB668" s="58"/>
      <c r="IC668" s="58"/>
      <c r="ID668" s="58"/>
      <c r="IE668" s="58"/>
      <c r="IF668" s="58"/>
      <c r="IG668" s="58"/>
      <c r="IH668" s="58"/>
      <c r="II668" s="58"/>
      <c r="IJ668" s="58"/>
      <c r="IK668" s="58"/>
      <c r="IL668" s="58"/>
      <c r="IM668" s="58"/>
      <c r="IN668" s="58"/>
      <c r="IO668" s="58"/>
      <c r="IP668" s="58"/>
      <c r="IQ668" s="58"/>
      <c r="IR668" s="58"/>
      <c r="IS668" s="58"/>
      <c r="IT668" s="58"/>
      <c r="IU668" s="58"/>
    </row>
    <row r="669" spans="1:255" s="840" customFormat="1">
      <c r="A669" s="78" t="s">
        <v>482</v>
      </c>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949"/>
      <c r="AB669" s="949"/>
      <c r="AC669" s="949"/>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58"/>
      <c r="BJ669" s="58"/>
      <c r="BK669" s="58"/>
      <c r="BL669" s="58"/>
      <c r="BM669" s="58"/>
      <c r="BN669" s="58"/>
      <c r="BO669" s="58"/>
      <c r="BP669" s="58"/>
      <c r="BQ669" s="58"/>
      <c r="BR669" s="58"/>
      <c r="BS669" s="58"/>
      <c r="BT669" s="58"/>
      <c r="BU669" s="58"/>
      <c r="BV669" s="58"/>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58"/>
      <c r="CS669" s="58"/>
      <c r="CT669" s="58"/>
      <c r="CU669" s="58"/>
      <c r="CV669" s="58"/>
      <c r="CW669" s="58"/>
      <c r="CX669" s="58"/>
      <c r="CY669" s="58"/>
      <c r="CZ669" s="58"/>
      <c r="DA669" s="58"/>
      <c r="DB669" s="58"/>
      <c r="DC669" s="58"/>
      <c r="DD669" s="58"/>
      <c r="DE669" s="58"/>
      <c r="DF669" s="58"/>
      <c r="DG669" s="58"/>
      <c r="DH669" s="58"/>
      <c r="DI669" s="58"/>
      <c r="DJ669" s="58"/>
      <c r="DK669" s="58"/>
      <c r="DL669" s="58"/>
      <c r="DM669" s="58"/>
      <c r="DN669" s="58"/>
      <c r="DO669" s="58"/>
      <c r="DP669" s="58"/>
      <c r="DQ669" s="58"/>
      <c r="DR669" s="58"/>
      <c r="DS669" s="58"/>
      <c r="DT669" s="58"/>
      <c r="DU669" s="58"/>
      <c r="DV669" s="58"/>
      <c r="DW669" s="58"/>
      <c r="DX669" s="58"/>
      <c r="DY669" s="58"/>
      <c r="DZ669" s="58"/>
      <c r="EA669" s="58"/>
      <c r="EB669" s="58"/>
      <c r="EC669" s="58"/>
      <c r="ED669" s="58"/>
      <c r="EE669" s="58"/>
      <c r="EF669" s="58"/>
      <c r="EG669" s="58"/>
      <c r="EH669" s="58"/>
      <c r="EI669" s="58"/>
      <c r="EJ669" s="58"/>
      <c r="EK669" s="58"/>
      <c r="EL669" s="58"/>
      <c r="EM669" s="58"/>
      <c r="EN669" s="58"/>
      <c r="EO669" s="58"/>
      <c r="EP669" s="58"/>
      <c r="EQ669" s="58"/>
      <c r="ER669" s="58"/>
      <c r="ES669" s="58"/>
      <c r="ET669" s="58"/>
      <c r="EU669" s="58"/>
      <c r="EV669" s="58"/>
      <c r="EW669" s="58"/>
      <c r="EX669" s="58"/>
      <c r="EY669" s="58"/>
      <c r="EZ669" s="58"/>
      <c r="FA669" s="58"/>
      <c r="FB669" s="58"/>
      <c r="FC669" s="58"/>
      <c r="FD669" s="58"/>
      <c r="FE669" s="58"/>
      <c r="FF669" s="58"/>
      <c r="FG669" s="58"/>
      <c r="FH669" s="58"/>
      <c r="FI669" s="58"/>
      <c r="FJ669" s="58"/>
      <c r="FK669" s="58"/>
      <c r="FL669" s="58"/>
      <c r="FM669" s="58"/>
      <c r="FN669" s="58"/>
      <c r="FO669" s="58"/>
      <c r="FP669" s="58"/>
      <c r="FQ669" s="58"/>
      <c r="FR669" s="58"/>
      <c r="FS669" s="58"/>
      <c r="FT669" s="58"/>
      <c r="FU669" s="58"/>
      <c r="FV669" s="58"/>
      <c r="FW669" s="58"/>
      <c r="FX669" s="58"/>
      <c r="FY669" s="58"/>
      <c r="FZ669" s="58"/>
      <c r="GA669" s="58"/>
      <c r="GB669" s="58"/>
      <c r="GC669" s="58"/>
      <c r="GD669" s="58"/>
      <c r="GE669" s="58"/>
      <c r="GF669" s="58"/>
      <c r="GG669" s="58"/>
      <c r="GH669" s="58"/>
      <c r="GI669" s="58"/>
      <c r="GJ669" s="58"/>
      <c r="GK669" s="58"/>
      <c r="GL669" s="58"/>
      <c r="GM669" s="58"/>
      <c r="GN669" s="58"/>
      <c r="GO669" s="58"/>
      <c r="GP669" s="58"/>
      <c r="GQ669" s="58"/>
      <c r="GR669" s="58"/>
      <c r="GS669" s="58"/>
      <c r="GT669" s="58"/>
      <c r="GU669" s="58"/>
      <c r="GV669" s="58"/>
      <c r="GW669" s="58"/>
      <c r="GX669" s="58"/>
      <c r="GY669" s="58"/>
      <c r="GZ669" s="58"/>
      <c r="HA669" s="58"/>
      <c r="HB669" s="58"/>
      <c r="HC669" s="58"/>
      <c r="HD669" s="58"/>
      <c r="HE669" s="58"/>
      <c r="HF669" s="58"/>
      <c r="HG669" s="58"/>
      <c r="HH669" s="58"/>
      <c r="HI669" s="58"/>
      <c r="HJ669" s="58"/>
      <c r="HK669" s="58"/>
      <c r="HL669" s="58"/>
      <c r="HM669" s="58"/>
      <c r="HN669" s="58"/>
      <c r="HO669" s="58"/>
      <c r="HP669" s="58"/>
      <c r="HQ669" s="58"/>
      <c r="HR669" s="58"/>
      <c r="HS669" s="58"/>
      <c r="HT669" s="58"/>
      <c r="HU669" s="58"/>
      <c r="HV669" s="58"/>
      <c r="HW669" s="58"/>
      <c r="HX669" s="58"/>
      <c r="HY669" s="58"/>
      <c r="HZ669" s="58"/>
      <c r="IA669" s="58"/>
      <c r="IB669" s="58"/>
      <c r="IC669" s="58"/>
      <c r="ID669" s="58"/>
      <c r="IE669" s="58"/>
      <c r="IF669" s="58"/>
      <c r="IG669" s="58"/>
      <c r="IH669" s="58"/>
      <c r="II669" s="58"/>
      <c r="IJ669" s="58"/>
      <c r="IK669" s="58"/>
      <c r="IL669" s="58"/>
      <c r="IM669" s="58"/>
      <c r="IN669" s="58"/>
      <c r="IO669" s="58"/>
      <c r="IP669" s="58"/>
      <c r="IQ669" s="58"/>
      <c r="IR669" s="58"/>
      <c r="IS669" s="58"/>
      <c r="IT669" s="58"/>
      <c r="IU669" s="58"/>
    </row>
    <row r="670" spans="1:255" s="840" customFormat="1">
      <c r="A670" s="78" t="s">
        <v>483</v>
      </c>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949"/>
      <c r="AB670" s="949"/>
      <c r="AC670" s="949"/>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Q670" s="58"/>
      <c r="BR670" s="58"/>
      <c r="BS670" s="58"/>
      <c r="BT670" s="58"/>
      <c r="BU670" s="58"/>
      <c r="BV670" s="58"/>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58"/>
      <c r="CS670" s="58"/>
      <c r="CT670" s="58"/>
      <c r="CU670" s="58"/>
      <c r="CV670" s="58"/>
      <c r="CW670" s="58"/>
      <c r="CX670" s="58"/>
      <c r="CY670" s="58"/>
      <c r="CZ670" s="58"/>
      <c r="DA670" s="58"/>
      <c r="DB670" s="58"/>
      <c r="DC670" s="58"/>
      <c r="DD670" s="58"/>
      <c r="DE670" s="58"/>
      <c r="DF670" s="58"/>
      <c r="DG670" s="58"/>
      <c r="DH670" s="58"/>
      <c r="DI670" s="58"/>
      <c r="DJ670" s="58"/>
      <c r="DK670" s="58"/>
      <c r="DL670" s="58"/>
      <c r="DM670" s="58"/>
      <c r="DN670" s="58"/>
      <c r="DO670" s="58"/>
      <c r="DP670" s="58"/>
      <c r="DQ670" s="58"/>
      <c r="DR670" s="58"/>
      <c r="DS670" s="58"/>
      <c r="DT670" s="58"/>
      <c r="DU670" s="58"/>
      <c r="DV670" s="58"/>
      <c r="DW670" s="58"/>
      <c r="DX670" s="58"/>
      <c r="DY670" s="58"/>
      <c r="DZ670" s="58"/>
      <c r="EA670" s="58"/>
      <c r="EB670" s="58"/>
      <c r="EC670" s="58"/>
      <c r="ED670" s="58"/>
      <c r="EE670" s="58"/>
      <c r="EF670" s="58"/>
      <c r="EG670" s="58"/>
      <c r="EH670" s="58"/>
      <c r="EI670" s="58"/>
      <c r="EJ670" s="58"/>
      <c r="EK670" s="58"/>
      <c r="EL670" s="58"/>
      <c r="EM670" s="58"/>
      <c r="EN670" s="58"/>
      <c r="EO670" s="58"/>
      <c r="EP670" s="58"/>
      <c r="EQ670" s="58"/>
      <c r="ER670" s="58"/>
      <c r="ES670" s="58"/>
      <c r="ET670" s="58"/>
      <c r="EU670" s="58"/>
      <c r="EV670" s="58"/>
      <c r="EW670" s="58"/>
      <c r="EX670" s="58"/>
      <c r="EY670" s="58"/>
      <c r="EZ670" s="58"/>
      <c r="FA670" s="58"/>
      <c r="FB670" s="58"/>
      <c r="FC670" s="58"/>
      <c r="FD670" s="58"/>
      <c r="FE670" s="58"/>
      <c r="FF670" s="58"/>
      <c r="FG670" s="58"/>
      <c r="FH670" s="58"/>
      <c r="FI670" s="58"/>
      <c r="FJ670" s="58"/>
      <c r="FK670" s="58"/>
      <c r="FL670" s="58"/>
      <c r="FM670" s="58"/>
      <c r="FN670" s="58"/>
      <c r="FO670" s="58"/>
      <c r="FP670" s="58"/>
      <c r="FQ670" s="58"/>
      <c r="FR670" s="58"/>
      <c r="FS670" s="58"/>
      <c r="FT670" s="58"/>
      <c r="FU670" s="58"/>
      <c r="FV670" s="58"/>
      <c r="FW670" s="58"/>
      <c r="FX670" s="58"/>
      <c r="FY670" s="58"/>
      <c r="FZ670" s="58"/>
      <c r="GA670" s="58"/>
      <c r="GB670" s="58"/>
      <c r="GC670" s="58"/>
      <c r="GD670" s="58"/>
      <c r="GE670" s="58"/>
      <c r="GF670" s="58"/>
      <c r="GG670" s="58"/>
      <c r="GH670" s="58"/>
      <c r="GI670" s="58"/>
      <c r="GJ670" s="58"/>
      <c r="GK670" s="58"/>
      <c r="GL670" s="58"/>
      <c r="GM670" s="58"/>
      <c r="GN670" s="58"/>
      <c r="GO670" s="58"/>
      <c r="GP670" s="58"/>
      <c r="GQ670" s="58"/>
      <c r="GR670" s="58"/>
      <c r="GS670" s="58"/>
      <c r="GT670" s="58"/>
      <c r="GU670" s="58"/>
      <c r="GV670" s="58"/>
      <c r="GW670" s="58"/>
      <c r="GX670" s="58"/>
      <c r="GY670" s="58"/>
      <c r="GZ670" s="58"/>
      <c r="HA670" s="58"/>
      <c r="HB670" s="58"/>
      <c r="HC670" s="58"/>
      <c r="HD670" s="58"/>
      <c r="HE670" s="58"/>
      <c r="HF670" s="58"/>
      <c r="HG670" s="58"/>
      <c r="HH670" s="58"/>
      <c r="HI670" s="58"/>
      <c r="HJ670" s="58"/>
      <c r="HK670" s="58"/>
      <c r="HL670" s="58"/>
      <c r="HM670" s="58"/>
      <c r="HN670" s="58"/>
      <c r="HO670" s="58"/>
      <c r="HP670" s="58"/>
      <c r="HQ670" s="58"/>
      <c r="HR670" s="58"/>
      <c r="HS670" s="58"/>
      <c r="HT670" s="58"/>
      <c r="HU670" s="58"/>
      <c r="HV670" s="58"/>
      <c r="HW670" s="58"/>
      <c r="HX670" s="58"/>
      <c r="HY670" s="58"/>
      <c r="HZ670" s="58"/>
      <c r="IA670" s="58"/>
      <c r="IB670" s="58"/>
      <c r="IC670" s="58"/>
      <c r="ID670" s="58"/>
      <c r="IE670" s="58"/>
      <c r="IF670" s="58"/>
      <c r="IG670" s="58"/>
      <c r="IH670" s="58"/>
      <c r="II670" s="58"/>
      <c r="IJ670" s="58"/>
      <c r="IK670" s="58"/>
      <c r="IL670" s="58"/>
      <c r="IM670" s="58"/>
      <c r="IN670" s="58"/>
      <c r="IO670" s="58"/>
      <c r="IP670" s="58"/>
      <c r="IQ670" s="58"/>
      <c r="IR670" s="58"/>
      <c r="IS670" s="58"/>
      <c r="IT670" s="58"/>
      <c r="IU670" s="58"/>
    </row>
    <row r="671" spans="1:255" s="840" customFormat="1">
      <c r="A671" s="78" t="s">
        <v>484</v>
      </c>
      <c r="B671" s="58">
        <v>8.9999999999999993E-3</v>
      </c>
      <c r="C671" s="58">
        <v>1.2E-2</v>
      </c>
      <c r="D671" s="58">
        <v>7.0000000000000001E-3</v>
      </c>
      <c r="E671" s="58">
        <v>6.0000000000000001E-3</v>
      </c>
      <c r="F671" s="58">
        <v>5.0000000000000001E-3</v>
      </c>
      <c r="G671" s="58">
        <v>4.0000000000000001E-3</v>
      </c>
      <c r="H671" s="58">
        <v>5.0000000000000001E-3</v>
      </c>
      <c r="I671" s="58">
        <v>7.0000000000000001E-3</v>
      </c>
      <c r="J671" s="58">
        <v>8.9999999999999993E-3</v>
      </c>
      <c r="K671" s="58">
        <v>0.01</v>
      </c>
      <c r="L671" s="58">
        <v>1.0999999999999999E-2</v>
      </c>
      <c r="M671" s="58">
        <v>1.2999999999999999E-2</v>
      </c>
      <c r="N671" s="58">
        <v>1.4999999999999999E-2</v>
      </c>
      <c r="O671" s="58">
        <v>1.4999999999999999E-2</v>
      </c>
      <c r="P671" s="58">
        <v>1.9E-2</v>
      </c>
      <c r="Q671" s="58">
        <v>1.6E-2</v>
      </c>
      <c r="R671" s="58">
        <v>1.4E-2</v>
      </c>
      <c r="S671" s="58">
        <v>0.01</v>
      </c>
      <c r="T671" s="58">
        <v>1.0999999999999999E-2</v>
      </c>
      <c r="U671" s="58">
        <v>1.0999999999999999E-2</v>
      </c>
      <c r="V671" s="58">
        <v>2.1999999999999999E-2</v>
      </c>
      <c r="W671" s="58">
        <v>1.7000000000000001E-2</v>
      </c>
      <c r="X671" s="58">
        <v>0.01</v>
      </c>
      <c r="Y671" s="58">
        <v>2.1000000000000001E-2</v>
      </c>
      <c r="Z671" s="58">
        <v>2.9000000000000001E-2</v>
      </c>
      <c r="AA671" s="949">
        <v>3.1E-2</v>
      </c>
      <c r="AB671" s="949">
        <v>5.0999999999999997E-2</v>
      </c>
      <c r="AC671" s="949">
        <v>0.08</v>
      </c>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Q671" s="58"/>
      <c r="BR671" s="58"/>
      <c r="BS671" s="58"/>
      <c r="BT671" s="58"/>
      <c r="BU671" s="58"/>
      <c r="BV671" s="58"/>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58"/>
      <c r="CS671" s="58"/>
      <c r="CT671" s="58"/>
      <c r="CU671" s="58"/>
      <c r="CV671" s="58"/>
      <c r="CW671" s="58"/>
      <c r="CX671" s="58"/>
      <c r="CY671" s="58"/>
      <c r="CZ671" s="58"/>
      <c r="DA671" s="58"/>
      <c r="DB671" s="58"/>
      <c r="DC671" s="58"/>
      <c r="DD671" s="58"/>
      <c r="DE671" s="58"/>
      <c r="DF671" s="58"/>
      <c r="DG671" s="58"/>
      <c r="DH671" s="58"/>
      <c r="DI671" s="58"/>
      <c r="DJ671" s="58"/>
      <c r="DK671" s="58"/>
      <c r="DL671" s="58"/>
      <c r="DM671" s="58"/>
      <c r="DN671" s="58"/>
      <c r="DO671" s="58"/>
      <c r="DP671" s="58"/>
      <c r="DQ671" s="58"/>
      <c r="DR671" s="58"/>
      <c r="DS671" s="58"/>
      <c r="DT671" s="58"/>
      <c r="DU671" s="58"/>
      <c r="DV671" s="58"/>
      <c r="DW671" s="58"/>
      <c r="DX671" s="58"/>
      <c r="DY671" s="58"/>
      <c r="DZ671" s="58"/>
      <c r="EA671" s="58"/>
      <c r="EB671" s="58"/>
      <c r="EC671" s="58"/>
      <c r="ED671" s="58"/>
      <c r="EE671" s="58"/>
      <c r="EF671" s="58"/>
      <c r="EG671" s="58"/>
      <c r="EH671" s="58"/>
      <c r="EI671" s="58"/>
      <c r="EJ671" s="58"/>
      <c r="EK671" s="58"/>
      <c r="EL671" s="58"/>
      <c r="EM671" s="58"/>
      <c r="EN671" s="58"/>
      <c r="EO671" s="58"/>
      <c r="EP671" s="58"/>
      <c r="EQ671" s="58"/>
      <c r="ER671" s="58"/>
      <c r="ES671" s="58"/>
      <c r="ET671" s="58"/>
      <c r="EU671" s="58"/>
      <c r="EV671" s="58"/>
      <c r="EW671" s="58"/>
      <c r="EX671" s="58"/>
      <c r="EY671" s="58"/>
      <c r="EZ671" s="58"/>
      <c r="FA671" s="58"/>
      <c r="FB671" s="58"/>
      <c r="FC671" s="58"/>
      <c r="FD671" s="58"/>
      <c r="FE671" s="58"/>
      <c r="FF671" s="58"/>
      <c r="FG671" s="58"/>
      <c r="FH671" s="58"/>
      <c r="FI671" s="58"/>
      <c r="FJ671" s="58"/>
      <c r="FK671" s="58"/>
      <c r="FL671" s="58"/>
      <c r="FM671" s="58"/>
      <c r="FN671" s="58"/>
      <c r="FO671" s="58"/>
      <c r="FP671" s="58"/>
      <c r="FQ671" s="58"/>
      <c r="FR671" s="58"/>
      <c r="FS671" s="58"/>
      <c r="FT671" s="58"/>
      <c r="FU671" s="58"/>
      <c r="FV671" s="58"/>
      <c r="FW671" s="58"/>
      <c r="FX671" s="58"/>
      <c r="FY671" s="58"/>
      <c r="FZ671" s="58"/>
      <c r="GA671" s="58"/>
      <c r="GB671" s="58"/>
      <c r="GC671" s="58"/>
      <c r="GD671" s="58"/>
      <c r="GE671" s="58"/>
      <c r="GF671" s="58"/>
      <c r="GG671" s="58"/>
      <c r="GH671" s="58"/>
      <c r="GI671" s="58"/>
      <c r="GJ671" s="58"/>
      <c r="GK671" s="58"/>
      <c r="GL671" s="58"/>
      <c r="GM671" s="58"/>
      <c r="GN671" s="58"/>
      <c r="GO671" s="58"/>
      <c r="GP671" s="58"/>
      <c r="GQ671" s="58"/>
      <c r="GR671" s="58"/>
      <c r="GS671" s="58"/>
      <c r="GT671" s="58"/>
      <c r="GU671" s="58"/>
      <c r="GV671" s="58"/>
      <c r="GW671" s="58"/>
      <c r="GX671" s="58"/>
      <c r="GY671" s="58"/>
      <c r="GZ671" s="58"/>
      <c r="HA671" s="58"/>
      <c r="HB671" s="58"/>
      <c r="HC671" s="58"/>
      <c r="HD671" s="58"/>
      <c r="HE671" s="58"/>
      <c r="HF671" s="58"/>
      <c r="HG671" s="58"/>
      <c r="HH671" s="58"/>
      <c r="HI671" s="58"/>
      <c r="HJ671" s="58"/>
      <c r="HK671" s="58"/>
      <c r="HL671" s="58"/>
      <c r="HM671" s="58"/>
      <c r="HN671" s="58"/>
      <c r="HO671" s="58"/>
      <c r="HP671" s="58"/>
      <c r="HQ671" s="58"/>
      <c r="HR671" s="58"/>
      <c r="HS671" s="58"/>
      <c r="HT671" s="58"/>
      <c r="HU671" s="58"/>
      <c r="HV671" s="58"/>
      <c r="HW671" s="58"/>
      <c r="HX671" s="58"/>
      <c r="HY671" s="58"/>
      <c r="HZ671" s="58"/>
      <c r="IA671" s="58"/>
      <c r="IB671" s="58"/>
      <c r="IC671" s="58"/>
      <c r="ID671" s="58"/>
      <c r="IE671" s="58"/>
      <c r="IF671" s="58"/>
      <c r="IG671" s="58"/>
      <c r="IH671" s="58"/>
      <c r="II671" s="58"/>
      <c r="IJ671" s="58"/>
      <c r="IK671" s="58"/>
      <c r="IL671" s="58"/>
      <c r="IM671" s="58"/>
      <c r="IN671" s="58"/>
      <c r="IO671" s="58"/>
      <c r="IP671" s="58"/>
      <c r="IQ671" s="58"/>
      <c r="IR671" s="58"/>
      <c r="IS671" s="58"/>
      <c r="IT671" s="58"/>
      <c r="IU671" s="58"/>
    </row>
    <row r="672" spans="1:255" s="840" customFormat="1">
      <c r="A672" s="78" t="s">
        <v>485</v>
      </c>
      <c r="B672" s="58">
        <v>2E-3</v>
      </c>
      <c r="C672" s="58">
        <v>4.0000000000000001E-3</v>
      </c>
      <c r="D672" s="58">
        <v>2E-3</v>
      </c>
      <c r="E672" s="58">
        <v>2E-3</v>
      </c>
      <c r="F672" s="58">
        <v>1E-3</v>
      </c>
      <c r="G672" s="58">
        <v>1E-3</v>
      </c>
      <c r="H672" s="58">
        <v>1E-3</v>
      </c>
      <c r="I672" s="58">
        <v>2E-3</v>
      </c>
      <c r="J672" s="58">
        <v>3.0000000000000001E-3</v>
      </c>
      <c r="K672" s="58">
        <v>3.0000000000000001E-3</v>
      </c>
      <c r="L672" s="58">
        <v>3.0000000000000001E-3</v>
      </c>
      <c r="M672" s="58">
        <v>4.0000000000000001E-3</v>
      </c>
      <c r="N672" s="58">
        <v>4.0000000000000001E-3</v>
      </c>
      <c r="O672" s="58">
        <v>4.0000000000000001E-3</v>
      </c>
      <c r="P672" s="58">
        <v>5.0000000000000001E-3</v>
      </c>
      <c r="Q672" s="58">
        <v>1E-3</v>
      </c>
      <c r="R672" s="58">
        <v>2E-3</v>
      </c>
      <c r="S672" s="58">
        <v>1E-3</v>
      </c>
      <c r="T672" s="58">
        <v>2E-3</v>
      </c>
      <c r="U672" s="58">
        <v>2E-3</v>
      </c>
      <c r="V672" s="58">
        <v>1E-3</v>
      </c>
      <c r="W672" s="58">
        <v>7.0000000000000001E-3</v>
      </c>
      <c r="X672" s="58"/>
      <c r="Y672" s="58">
        <v>2E-3</v>
      </c>
      <c r="Z672" s="58">
        <v>1E-3</v>
      </c>
      <c r="AA672" s="949">
        <v>3.0000000000000001E-3</v>
      </c>
      <c r="AB672" s="949">
        <v>1E-3</v>
      </c>
      <c r="AC672" s="949">
        <v>3.0000000000000001E-3</v>
      </c>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Q672" s="58"/>
      <c r="BR672" s="58"/>
      <c r="BS672" s="58"/>
      <c r="BT672" s="58"/>
      <c r="BU672" s="58"/>
      <c r="BV672" s="58"/>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58"/>
      <c r="CS672" s="58"/>
      <c r="CT672" s="58"/>
      <c r="CU672" s="58"/>
      <c r="CV672" s="58"/>
      <c r="CW672" s="58"/>
      <c r="CX672" s="58"/>
      <c r="CY672" s="58"/>
      <c r="CZ672" s="58"/>
      <c r="DA672" s="58"/>
      <c r="DB672" s="58"/>
      <c r="DC672" s="58"/>
      <c r="DD672" s="58"/>
      <c r="DE672" s="58"/>
      <c r="DF672" s="58"/>
      <c r="DG672" s="58"/>
      <c r="DH672" s="58"/>
      <c r="DI672" s="58"/>
      <c r="DJ672" s="58"/>
      <c r="DK672" s="58"/>
      <c r="DL672" s="58"/>
      <c r="DM672" s="58"/>
      <c r="DN672" s="58"/>
      <c r="DO672" s="58"/>
      <c r="DP672" s="58"/>
      <c r="DQ672" s="58"/>
      <c r="DR672" s="58"/>
      <c r="DS672" s="58"/>
      <c r="DT672" s="58"/>
      <c r="DU672" s="58"/>
      <c r="DV672" s="58"/>
      <c r="DW672" s="58"/>
      <c r="DX672" s="58"/>
      <c r="DY672" s="58"/>
      <c r="DZ672" s="58"/>
      <c r="EA672" s="58"/>
      <c r="EB672" s="58"/>
      <c r="EC672" s="58"/>
      <c r="ED672" s="58"/>
      <c r="EE672" s="58"/>
      <c r="EF672" s="58"/>
      <c r="EG672" s="58"/>
      <c r="EH672" s="58"/>
      <c r="EI672" s="58"/>
      <c r="EJ672" s="58"/>
      <c r="EK672" s="58"/>
      <c r="EL672" s="58"/>
      <c r="EM672" s="58"/>
      <c r="EN672" s="58"/>
      <c r="EO672" s="58"/>
      <c r="EP672" s="58"/>
      <c r="EQ672" s="58"/>
      <c r="ER672" s="58"/>
      <c r="ES672" s="58"/>
      <c r="ET672" s="58"/>
      <c r="EU672" s="58"/>
      <c r="EV672" s="58"/>
      <c r="EW672" s="58"/>
      <c r="EX672" s="58"/>
      <c r="EY672" s="58"/>
      <c r="EZ672" s="58"/>
      <c r="FA672" s="58"/>
      <c r="FB672" s="58"/>
      <c r="FC672" s="58"/>
      <c r="FD672" s="58"/>
      <c r="FE672" s="58"/>
      <c r="FF672" s="58"/>
      <c r="FG672" s="58"/>
      <c r="FH672" s="58"/>
      <c r="FI672" s="58"/>
      <c r="FJ672" s="58"/>
      <c r="FK672" s="58"/>
      <c r="FL672" s="58"/>
      <c r="FM672" s="58"/>
      <c r="FN672" s="58"/>
      <c r="FO672" s="58"/>
      <c r="FP672" s="58"/>
      <c r="FQ672" s="58"/>
      <c r="FR672" s="58"/>
      <c r="FS672" s="58"/>
      <c r="FT672" s="58"/>
      <c r="FU672" s="58"/>
      <c r="FV672" s="58"/>
      <c r="FW672" s="58"/>
      <c r="FX672" s="58"/>
      <c r="FY672" s="58"/>
      <c r="FZ672" s="58"/>
      <c r="GA672" s="58"/>
      <c r="GB672" s="58"/>
      <c r="GC672" s="58"/>
      <c r="GD672" s="58"/>
      <c r="GE672" s="58"/>
      <c r="GF672" s="58"/>
      <c r="GG672" s="58"/>
      <c r="GH672" s="58"/>
      <c r="GI672" s="58"/>
      <c r="GJ672" s="58"/>
      <c r="GK672" s="58"/>
      <c r="GL672" s="58"/>
      <c r="GM672" s="58"/>
      <c r="GN672" s="58"/>
      <c r="GO672" s="58"/>
      <c r="GP672" s="58"/>
      <c r="GQ672" s="58"/>
      <c r="GR672" s="58"/>
      <c r="GS672" s="58"/>
      <c r="GT672" s="58"/>
      <c r="GU672" s="58"/>
      <c r="GV672" s="58"/>
      <c r="GW672" s="58"/>
      <c r="GX672" s="58"/>
      <c r="GY672" s="58"/>
      <c r="GZ672" s="58"/>
      <c r="HA672" s="58"/>
      <c r="HB672" s="58"/>
      <c r="HC672" s="58"/>
      <c r="HD672" s="58"/>
      <c r="HE672" s="58"/>
      <c r="HF672" s="58"/>
      <c r="HG672" s="58"/>
      <c r="HH672" s="58"/>
      <c r="HI672" s="58"/>
      <c r="HJ672" s="58"/>
      <c r="HK672" s="58"/>
      <c r="HL672" s="58"/>
      <c r="HM672" s="58"/>
      <c r="HN672" s="58"/>
      <c r="HO672" s="58"/>
      <c r="HP672" s="58"/>
      <c r="HQ672" s="58"/>
      <c r="HR672" s="58"/>
      <c r="HS672" s="58"/>
      <c r="HT672" s="58"/>
      <c r="HU672" s="58"/>
      <c r="HV672" s="58"/>
      <c r="HW672" s="58"/>
      <c r="HX672" s="58"/>
      <c r="HY672" s="58"/>
      <c r="HZ672" s="58"/>
      <c r="IA672" s="58"/>
      <c r="IB672" s="58"/>
      <c r="IC672" s="58"/>
      <c r="ID672" s="58"/>
      <c r="IE672" s="58"/>
      <c r="IF672" s="58"/>
      <c r="IG672" s="58"/>
      <c r="IH672" s="58"/>
      <c r="II672" s="58"/>
      <c r="IJ672" s="58"/>
      <c r="IK672" s="58"/>
      <c r="IL672" s="58"/>
      <c r="IM672" s="58"/>
      <c r="IN672" s="58"/>
      <c r="IO672" s="58"/>
      <c r="IP672" s="58"/>
      <c r="IQ672" s="58"/>
      <c r="IR672" s="58"/>
      <c r="IS672" s="58"/>
      <c r="IT672" s="58"/>
      <c r="IU672" s="58"/>
    </row>
    <row r="673" spans="1:255" s="840" customFormat="1">
      <c r="A673" s="78" t="s">
        <v>486</v>
      </c>
      <c r="B673" s="58">
        <v>7.0000000000000001E-3</v>
      </c>
      <c r="C673" s="58">
        <v>8.0000000000000002E-3</v>
      </c>
      <c r="D673" s="58">
        <v>5.0000000000000001E-3</v>
      </c>
      <c r="E673" s="58">
        <v>4.0000000000000001E-3</v>
      </c>
      <c r="F673" s="58">
        <v>4.0000000000000001E-3</v>
      </c>
      <c r="G673" s="58">
        <v>3.0000000000000001E-3</v>
      </c>
      <c r="H673" s="58">
        <v>4.0000000000000001E-3</v>
      </c>
      <c r="I673" s="58">
        <v>5.0000000000000001E-3</v>
      </c>
      <c r="J673" s="58">
        <v>6.0000000000000001E-3</v>
      </c>
      <c r="K673" s="58">
        <v>7.0000000000000001E-3</v>
      </c>
      <c r="L673" s="58">
        <v>8.0000000000000002E-3</v>
      </c>
      <c r="M673" s="58">
        <v>8.9999999999999993E-3</v>
      </c>
      <c r="N673" s="58">
        <v>1.0999999999999999E-2</v>
      </c>
      <c r="O673" s="58">
        <v>1.0999999999999999E-2</v>
      </c>
      <c r="P673" s="58">
        <v>1.2999999999999999E-2</v>
      </c>
      <c r="Q673" s="58">
        <v>1.4E-2</v>
      </c>
      <c r="R673" s="58">
        <v>1.0999999999999999E-2</v>
      </c>
      <c r="S673" s="58">
        <v>8.0000000000000002E-3</v>
      </c>
      <c r="T673" s="58">
        <v>8.9999999999999993E-3</v>
      </c>
      <c r="U673" s="58">
        <v>8.9999999999999993E-3</v>
      </c>
      <c r="V673" s="58">
        <v>8.9999999999999993E-3</v>
      </c>
      <c r="W673" s="58">
        <v>7.0000000000000001E-3</v>
      </c>
      <c r="X673" s="58">
        <v>8.0000000000000002E-3</v>
      </c>
      <c r="Y673" s="58">
        <v>1.9E-2</v>
      </c>
      <c r="Z673" s="58">
        <v>2.7E-2</v>
      </c>
      <c r="AA673" s="949">
        <v>2.8000000000000001E-2</v>
      </c>
      <c r="AB673" s="949">
        <v>4.9000000000000002E-2</v>
      </c>
      <c r="AC673" s="949">
        <v>7.5999999999999998E-2</v>
      </c>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Q673" s="58"/>
      <c r="BR673" s="58"/>
      <c r="BS673" s="58"/>
      <c r="BT673" s="58"/>
      <c r="BU673" s="58"/>
      <c r="BV673" s="58"/>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58"/>
      <c r="CS673" s="58"/>
      <c r="CT673" s="58"/>
      <c r="CU673" s="58"/>
      <c r="CV673" s="58"/>
      <c r="CW673" s="58"/>
      <c r="CX673" s="58"/>
      <c r="CY673" s="58"/>
      <c r="CZ673" s="58"/>
      <c r="DA673" s="58"/>
      <c r="DB673" s="58"/>
      <c r="DC673" s="58"/>
      <c r="DD673" s="58"/>
      <c r="DE673" s="58"/>
      <c r="DF673" s="58"/>
      <c r="DG673" s="58"/>
      <c r="DH673" s="58"/>
      <c r="DI673" s="58"/>
      <c r="DJ673" s="58"/>
      <c r="DK673" s="58"/>
      <c r="DL673" s="58"/>
      <c r="DM673" s="58"/>
      <c r="DN673" s="58"/>
      <c r="DO673" s="58"/>
      <c r="DP673" s="58"/>
      <c r="DQ673" s="58"/>
      <c r="DR673" s="58"/>
      <c r="DS673" s="58"/>
      <c r="DT673" s="58"/>
      <c r="DU673" s="58"/>
      <c r="DV673" s="58"/>
      <c r="DW673" s="58"/>
      <c r="DX673" s="58"/>
      <c r="DY673" s="58"/>
      <c r="DZ673" s="58"/>
      <c r="EA673" s="58"/>
      <c r="EB673" s="58"/>
      <c r="EC673" s="58"/>
      <c r="ED673" s="58"/>
      <c r="EE673" s="58"/>
      <c r="EF673" s="58"/>
      <c r="EG673" s="58"/>
      <c r="EH673" s="58"/>
      <c r="EI673" s="58"/>
      <c r="EJ673" s="58"/>
      <c r="EK673" s="58"/>
      <c r="EL673" s="58"/>
      <c r="EM673" s="58"/>
      <c r="EN673" s="58"/>
      <c r="EO673" s="58"/>
      <c r="EP673" s="58"/>
      <c r="EQ673" s="58"/>
      <c r="ER673" s="58"/>
      <c r="ES673" s="58"/>
      <c r="ET673" s="58"/>
      <c r="EU673" s="58"/>
      <c r="EV673" s="58"/>
      <c r="EW673" s="58"/>
      <c r="EX673" s="58"/>
      <c r="EY673" s="58"/>
      <c r="EZ673" s="58"/>
      <c r="FA673" s="58"/>
      <c r="FB673" s="58"/>
      <c r="FC673" s="58"/>
      <c r="FD673" s="58"/>
      <c r="FE673" s="58"/>
      <c r="FF673" s="58"/>
      <c r="FG673" s="58"/>
      <c r="FH673" s="58"/>
      <c r="FI673" s="58"/>
      <c r="FJ673" s="58"/>
      <c r="FK673" s="58"/>
      <c r="FL673" s="58"/>
      <c r="FM673" s="58"/>
      <c r="FN673" s="58"/>
      <c r="FO673" s="58"/>
      <c r="FP673" s="58"/>
      <c r="FQ673" s="58"/>
      <c r="FR673" s="58"/>
      <c r="FS673" s="58"/>
      <c r="FT673" s="58"/>
      <c r="FU673" s="58"/>
      <c r="FV673" s="58"/>
      <c r="FW673" s="58"/>
      <c r="FX673" s="58"/>
      <c r="FY673" s="58"/>
      <c r="FZ673" s="58"/>
      <c r="GA673" s="58"/>
      <c r="GB673" s="58"/>
      <c r="GC673" s="58"/>
      <c r="GD673" s="58"/>
      <c r="GE673" s="58"/>
      <c r="GF673" s="58"/>
      <c r="GG673" s="58"/>
      <c r="GH673" s="58"/>
      <c r="GI673" s="58"/>
      <c r="GJ673" s="58"/>
      <c r="GK673" s="58"/>
      <c r="GL673" s="58"/>
      <c r="GM673" s="58"/>
      <c r="GN673" s="58"/>
      <c r="GO673" s="58"/>
      <c r="GP673" s="58"/>
      <c r="GQ673" s="58"/>
      <c r="GR673" s="58"/>
      <c r="GS673" s="58"/>
      <c r="GT673" s="58"/>
      <c r="GU673" s="58"/>
      <c r="GV673" s="58"/>
      <c r="GW673" s="58"/>
      <c r="GX673" s="58"/>
      <c r="GY673" s="58"/>
      <c r="GZ673" s="58"/>
      <c r="HA673" s="58"/>
      <c r="HB673" s="58"/>
      <c r="HC673" s="58"/>
      <c r="HD673" s="58"/>
      <c r="HE673" s="58"/>
      <c r="HF673" s="58"/>
      <c r="HG673" s="58"/>
      <c r="HH673" s="58"/>
      <c r="HI673" s="58"/>
      <c r="HJ673" s="58"/>
      <c r="HK673" s="58"/>
      <c r="HL673" s="58"/>
      <c r="HM673" s="58"/>
      <c r="HN673" s="58"/>
      <c r="HO673" s="58"/>
      <c r="HP673" s="58"/>
      <c r="HQ673" s="58"/>
      <c r="HR673" s="58"/>
      <c r="HS673" s="58"/>
      <c r="HT673" s="58"/>
      <c r="HU673" s="58"/>
      <c r="HV673" s="58"/>
      <c r="HW673" s="58"/>
      <c r="HX673" s="58"/>
      <c r="HY673" s="58"/>
      <c r="HZ673" s="58"/>
      <c r="IA673" s="58"/>
      <c r="IB673" s="58"/>
      <c r="IC673" s="58"/>
      <c r="ID673" s="58"/>
      <c r="IE673" s="58"/>
      <c r="IF673" s="58"/>
      <c r="IG673" s="58"/>
      <c r="IH673" s="58"/>
      <c r="II673" s="58"/>
      <c r="IJ673" s="58"/>
      <c r="IK673" s="58"/>
      <c r="IL673" s="58"/>
      <c r="IM673" s="58"/>
      <c r="IN673" s="58"/>
      <c r="IO673" s="58"/>
      <c r="IP673" s="58"/>
      <c r="IQ673" s="58"/>
      <c r="IR673" s="58"/>
      <c r="IS673" s="58"/>
      <c r="IT673" s="58"/>
      <c r="IU673" s="58"/>
    </row>
    <row r="674" spans="1:255" s="840" customFormat="1">
      <c r="A674" s="78" t="s">
        <v>487</v>
      </c>
      <c r="B674" s="58"/>
      <c r="C674" s="58"/>
      <c r="D674" s="58"/>
      <c r="E674" s="58"/>
      <c r="F674" s="58"/>
      <c r="G674" s="58"/>
      <c r="H674" s="58"/>
      <c r="I674" s="58"/>
      <c r="J674" s="58"/>
      <c r="K674" s="58"/>
      <c r="L674" s="58"/>
      <c r="M674" s="58"/>
      <c r="N674" s="58"/>
      <c r="O674" s="58"/>
      <c r="P674" s="58">
        <v>2E-3</v>
      </c>
      <c r="Q674" s="58">
        <v>1E-3</v>
      </c>
      <c r="R674" s="58">
        <v>1E-3</v>
      </c>
      <c r="S674" s="58">
        <v>1E-3</v>
      </c>
      <c r="T674" s="58"/>
      <c r="U674" s="58">
        <v>1E-3</v>
      </c>
      <c r="V674" s="58">
        <v>1E-3</v>
      </c>
      <c r="W674" s="58">
        <v>1E-3</v>
      </c>
      <c r="X674" s="58">
        <v>1E-3</v>
      </c>
      <c r="Y674" s="58"/>
      <c r="Z674" s="58"/>
      <c r="AA674" s="949"/>
      <c r="AB674" s="949"/>
      <c r="AC674" s="949"/>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Q674" s="58"/>
      <c r="BR674" s="58"/>
      <c r="BS674" s="58"/>
      <c r="BT674" s="58"/>
      <c r="BU674" s="58"/>
      <c r="BV674" s="58"/>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58"/>
      <c r="CS674" s="58"/>
      <c r="CT674" s="58"/>
      <c r="CU674" s="58"/>
      <c r="CV674" s="58"/>
      <c r="CW674" s="58"/>
      <c r="CX674" s="58"/>
      <c r="CY674" s="58"/>
      <c r="CZ674" s="58"/>
      <c r="DA674" s="58"/>
      <c r="DB674" s="58"/>
      <c r="DC674" s="58"/>
      <c r="DD674" s="58"/>
      <c r="DE674" s="58"/>
      <c r="DF674" s="58"/>
      <c r="DG674" s="58"/>
      <c r="DH674" s="58"/>
      <c r="DI674" s="58"/>
      <c r="DJ674" s="58"/>
      <c r="DK674" s="58"/>
      <c r="DL674" s="58"/>
      <c r="DM674" s="58"/>
      <c r="DN674" s="58"/>
      <c r="DO674" s="58"/>
      <c r="DP674" s="58"/>
      <c r="DQ674" s="58"/>
      <c r="DR674" s="58"/>
      <c r="DS674" s="58"/>
      <c r="DT674" s="58"/>
      <c r="DU674" s="58"/>
      <c r="DV674" s="58"/>
      <c r="DW674" s="58"/>
      <c r="DX674" s="58"/>
      <c r="DY674" s="58"/>
      <c r="DZ674" s="58"/>
      <c r="EA674" s="58"/>
      <c r="EB674" s="58"/>
      <c r="EC674" s="58"/>
      <c r="ED674" s="58"/>
      <c r="EE674" s="58"/>
      <c r="EF674" s="58"/>
      <c r="EG674" s="58"/>
      <c r="EH674" s="58"/>
      <c r="EI674" s="58"/>
      <c r="EJ674" s="58"/>
      <c r="EK674" s="58"/>
      <c r="EL674" s="58"/>
      <c r="EM674" s="58"/>
      <c r="EN674" s="58"/>
      <c r="EO674" s="58"/>
      <c r="EP674" s="58"/>
      <c r="EQ674" s="58"/>
      <c r="ER674" s="58"/>
      <c r="ES674" s="58"/>
      <c r="ET674" s="58"/>
      <c r="EU674" s="58"/>
      <c r="EV674" s="58"/>
      <c r="EW674" s="58"/>
      <c r="EX674" s="58"/>
      <c r="EY674" s="58"/>
      <c r="EZ674" s="58"/>
      <c r="FA674" s="58"/>
      <c r="FB674" s="58"/>
      <c r="FC674" s="58"/>
      <c r="FD674" s="58"/>
      <c r="FE674" s="58"/>
      <c r="FF674" s="58"/>
      <c r="FG674" s="58"/>
      <c r="FH674" s="58"/>
      <c r="FI674" s="58"/>
      <c r="FJ674" s="58"/>
      <c r="FK674" s="58"/>
      <c r="FL674" s="58"/>
      <c r="FM674" s="58"/>
      <c r="FN674" s="58"/>
      <c r="FO674" s="58"/>
      <c r="FP674" s="58"/>
      <c r="FQ674" s="58"/>
      <c r="FR674" s="58"/>
      <c r="FS674" s="58"/>
      <c r="FT674" s="58"/>
      <c r="FU674" s="58"/>
      <c r="FV674" s="58"/>
      <c r="FW674" s="58"/>
      <c r="FX674" s="58"/>
      <c r="FY674" s="58"/>
      <c r="FZ674" s="58"/>
      <c r="GA674" s="58"/>
      <c r="GB674" s="58"/>
      <c r="GC674" s="58"/>
      <c r="GD674" s="58"/>
      <c r="GE674" s="58"/>
      <c r="GF674" s="58"/>
      <c r="GG674" s="58"/>
      <c r="GH674" s="58"/>
      <c r="GI674" s="58"/>
      <c r="GJ674" s="58"/>
      <c r="GK674" s="58"/>
      <c r="GL674" s="58"/>
      <c r="GM674" s="58"/>
      <c r="GN674" s="58"/>
      <c r="GO674" s="58"/>
      <c r="GP674" s="58"/>
      <c r="GQ674" s="58"/>
      <c r="GR674" s="58"/>
      <c r="GS674" s="58"/>
      <c r="GT674" s="58"/>
      <c r="GU674" s="58"/>
      <c r="GV674" s="58"/>
      <c r="GW674" s="58"/>
      <c r="GX674" s="58"/>
      <c r="GY674" s="58"/>
      <c r="GZ674" s="58"/>
      <c r="HA674" s="58"/>
      <c r="HB674" s="58"/>
      <c r="HC674" s="58"/>
      <c r="HD674" s="58"/>
      <c r="HE674" s="58"/>
      <c r="HF674" s="58"/>
      <c r="HG674" s="58"/>
      <c r="HH674" s="58"/>
      <c r="HI674" s="58"/>
      <c r="HJ674" s="58"/>
      <c r="HK674" s="58"/>
      <c r="HL674" s="58"/>
      <c r="HM674" s="58"/>
      <c r="HN674" s="58"/>
      <c r="HO674" s="58"/>
      <c r="HP674" s="58"/>
      <c r="HQ674" s="58"/>
      <c r="HR674" s="58"/>
      <c r="HS674" s="58"/>
      <c r="HT674" s="58"/>
      <c r="HU674" s="58"/>
      <c r="HV674" s="58"/>
      <c r="HW674" s="58"/>
      <c r="HX674" s="58"/>
      <c r="HY674" s="58"/>
      <c r="HZ674" s="58"/>
      <c r="IA674" s="58"/>
      <c r="IB674" s="58"/>
      <c r="IC674" s="58"/>
      <c r="ID674" s="58"/>
      <c r="IE674" s="58"/>
      <c r="IF674" s="58"/>
      <c r="IG674" s="58"/>
      <c r="IH674" s="58"/>
      <c r="II674" s="58"/>
      <c r="IJ674" s="58"/>
      <c r="IK674" s="58"/>
      <c r="IL674" s="58"/>
      <c r="IM674" s="58"/>
      <c r="IN674" s="58"/>
      <c r="IO674" s="58"/>
      <c r="IP674" s="58"/>
      <c r="IQ674" s="58"/>
      <c r="IR674" s="58"/>
      <c r="IS674" s="58"/>
      <c r="IT674" s="58"/>
      <c r="IU674" s="58"/>
    </row>
    <row r="675" spans="1:255" s="840" customFormat="1">
      <c r="A675" s="78" t="s">
        <v>488</v>
      </c>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949"/>
      <c r="AB675" s="949"/>
      <c r="AC675" s="949"/>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58"/>
      <c r="CS675" s="58"/>
      <c r="CT675" s="58"/>
      <c r="CU675" s="58"/>
      <c r="CV675" s="58"/>
      <c r="CW675" s="58"/>
      <c r="CX675" s="58"/>
      <c r="CY675" s="58"/>
      <c r="CZ675" s="58"/>
      <c r="DA675" s="58"/>
      <c r="DB675" s="58"/>
      <c r="DC675" s="58"/>
      <c r="DD675" s="58"/>
      <c r="DE675" s="58"/>
      <c r="DF675" s="58"/>
      <c r="DG675" s="58"/>
      <c r="DH675" s="58"/>
      <c r="DI675" s="58"/>
      <c r="DJ675" s="58"/>
      <c r="DK675" s="58"/>
      <c r="DL675" s="58"/>
      <c r="DM675" s="58"/>
      <c r="DN675" s="58"/>
      <c r="DO675" s="58"/>
      <c r="DP675" s="58"/>
      <c r="DQ675" s="58"/>
      <c r="DR675" s="58"/>
      <c r="DS675" s="58"/>
      <c r="DT675" s="58"/>
      <c r="DU675" s="58"/>
      <c r="DV675" s="58"/>
      <c r="DW675" s="58"/>
      <c r="DX675" s="58"/>
      <c r="DY675" s="58"/>
      <c r="DZ675" s="58"/>
      <c r="EA675" s="58"/>
      <c r="EB675" s="58"/>
      <c r="EC675" s="58"/>
      <c r="ED675" s="58"/>
      <c r="EE675" s="58"/>
      <c r="EF675" s="58"/>
      <c r="EG675" s="58"/>
      <c r="EH675" s="58"/>
      <c r="EI675" s="58"/>
      <c r="EJ675" s="58"/>
      <c r="EK675" s="58"/>
      <c r="EL675" s="58"/>
      <c r="EM675" s="58"/>
      <c r="EN675" s="58"/>
      <c r="EO675" s="58"/>
      <c r="EP675" s="58"/>
      <c r="EQ675" s="58"/>
      <c r="ER675" s="58"/>
      <c r="ES675" s="58"/>
      <c r="ET675" s="58"/>
      <c r="EU675" s="58"/>
      <c r="EV675" s="58"/>
      <c r="EW675" s="58"/>
      <c r="EX675" s="58"/>
      <c r="EY675" s="58"/>
      <c r="EZ675" s="58"/>
      <c r="FA675" s="58"/>
      <c r="FB675" s="58"/>
      <c r="FC675" s="58"/>
      <c r="FD675" s="58"/>
      <c r="FE675" s="58"/>
      <c r="FF675" s="58"/>
      <c r="FG675" s="58"/>
      <c r="FH675" s="58"/>
      <c r="FI675" s="58"/>
      <c r="FJ675" s="58"/>
      <c r="FK675" s="58"/>
      <c r="FL675" s="58"/>
      <c r="FM675" s="58"/>
      <c r="FN675" s="58"/>
      <c r="FO675" s="58"/>
      <c r="FP675" s="58"/>
      <c r="FQ675" s="58"/>
      <c r="FR675" s="58"/>
      <c r="FS675" s="58"/>
      <c r="FT675" s="58"/>
      <c r="FU675" s="58"/>
      <c r="FV675" s="58"/>
      <c r="FW675" s="58"/>
      <c r="FX675" s="58"/>
      <c r="FY675" s="58"/>
      <c r="FZ675" s="58"/>
      <c r="GA675" s="58"/>
      <c r="GB675" s="58"/>
      <c r="GC675" s="58"/>
      <c r="GD675" s="58"/>
      <c r="GE675" s="58"/>
      <c r="GF675" s="58"/>
      <c r="GG675" s="58"/>
      <c r="GH675" s="58"/>
      <c r="GI675" s="58"/>
      <c r="GJ675" s="58"/>
      <c r="GK675" s="58"/>
      <c r="GL675" s="58"/>
      <c r="GM675" s="58"/>
      <c r="GN675" s="58"/>
      <c r="GO675" s="58"/>
      <c r="GP675" s="58"/>
      <c r="GQ675" s="58"/>
      <c r="GR675" s="58"/>
      <c r="GS675" s="58"/>
      <c r="GT675" s="58"/>
      <c r="GU675" s="58"/>
      <c r="GV675" s="58"/>
      <c r="GW675" s="58"/>
      <c r="GX675" s="58"/>
      <c r="GY675" s="58"/>
      <c r="GZ675" s="58"/>
      <c r="HA675" s="58"/>
      <c r="HB675" s="58"/>
      <c r="HC675" s="58"/>
      <c r="HD675" s="58"/>
      <c r="HE675" s="58"/>
      <c r="HF675" s="58"/>
      <c r="HG675" s="58"/>
      <c r="HH675" s="58"/>
      <c r="HI675" s="58"/>
      <c r="HJ675" s="58"/>
      <c r="HK675" s="58"/>
      <c r="HL675" s="58"/>
      <c r="HM675" s="58"/>
      <c r="HN675" s="58"/>
      <c r="HO675" s="58"/>
      <c r="HP675" s="58"/>
      <c r="HQ675" s="58"/>
      <c r="HR675" s="58"/>
      <c r="HS675" s="58"/>
      <c r="HT675" s="58"/>
      <c r="HU675" s="58"/>
      <c r="HV675" s="58"/>
      <c r="HW675" s="58"/>
      <c r="HX675" s="58"/>
      <c r="HY675" s="58"/>
      <c r="HZ675" s="58"/>
      <c r="IA675" s="58"/>
      <c r="IB675" s="58"/>
      <c r="IC675" s="58"/>
      <c r="ID675" s="58"/>
      <c r="IE675" s="58"/>
      <c r="IF675" s="58"/>
      <c r="IG675" s="58"/>
      <c r="IH675" s="58"/>
      <c r="II675" s="58"/>
      <c r="IJ675" s="58"/>
      <c r="IK675" s="58"/>
      <c r="IL675" s="58"/>
      <c r="IM675" s="58"/>
      <c r="IN675" s="58"/>
      <c r="IO675" s="58"/>
      <c r="IP675" s="58"/>
      <c r="IQ675" s="58"/>
      <c r="IR675" s="58"/>
      <c r="IS675" s="58"/>
      <c r="IT675" s="58"/>
      <c r="IU675" s="58"/>
    </row>
    <row r="676" spans="1:255" s="840" customFormat="1">
      <c r="A676" s="78" t="s">
        <v>489</v>
      </c>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949"/>
      <c r="AB676" s="949"/>
      <c r="AC676" s="949"/>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M676" s="58"/>
      <c r="DN676" s="58"/>
      <c r="DO676" s="58"/>
      <c r="DP676" s="58"/>
      <c r="DQ676" s="58"/>
      <c r="DR676" s="58"/>
      <c r="DS676" s="58"/>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c r="FL676" s="58"/>
      <c r="FM676" s="58"/>
      <c r="FN676" s="58"/>
      <c r="FO676" s="58"/>
      <c r="FP676" s="58"/>
      <c r="FQ676" s="58"/>
      <c r="FR676" s="58"/>
      <c r="FS676" s="58"/>
      <c r="FT676" s="58"/>
      <c r="FU676" s="58"/>
      <c r="FV676" s="58"/>
      <c r="FW676" s="58"/>
      <c r="FX676" s="58"/>
      <c r="FY676" s="58"/>
      <c r="FZ676" s="58"/>
      <c r="GA676" s="58"/>
      <c r="GB676" s="58"/>
      <c r="GC676" s="58"/>
      <c r="GD676" s="58"/>
      <c r="GE676" s="58"/>
      <c r="GF676" s="58"/>
      <c r="GG676" s="58"/>
      <c r="GH676" s="58"/>
      <c r="GI676" s="58"/>
      <c r="GJ676" s="58"/>
      <c r="GK676" s="58"/>
      <c r="GL676" s="58"/>
      <c r="GM676" s="58"/>
      <c r="GN676" s="58"/>
      <c r="GO676" s="58"/>
      <c r="GP676" s="58"/>
      <c r="GQ676" s="58"/>
      <c r="GR676" s="58"/>
      <c r="GS676" s="58"/>
      <c r="GT676" s="58"/>
      <c r="GU676" s="58"/>
      <c r="GV676" s="58"/>
      <c r="GW676" s="58"/>
      <c r="GX676" s="58"/>
      <c r="GY676" s="58"/>
      <c r="GZ676" s="58"/>
      <c r="HA676" s="58"/>
      <c r="HB676" s="58"/>
      <c r="HC676" s="58"/>
      <c r="HD676" s="58"/>
      <c r="HE676" s="58"/>
      <c r="HF676" s="58"/>
      <c r="HG676" s="58"/>
      <c r="HH676" s="58"/>
      <c r="HI676" s="58"/>
      <c r="HJ676" s="58"/>
      <c r="HK676" s="58"/>
      <c r="HL676" s="58"/>
      <c r="HM676" s="58"/>
      <c r="HN676" s="58"/>
      <c r="HO676" s="58"/>
      <c r="HP676" s="58"/>
      <c r="HQ676" s="58"/>
      <c r="HR676" s="58"/>
      <c r="HS676" s="58"/>
      <c r="HT676" s="58"/>
      <c r="HU676" s="58"/>
      <c r="HV676" s="58"/>
      <c r="HW676" s="58"/>
      <c r="HX676" s="58"/>
      <c r="HY676" s="58"/>
      <c r="HZ676" s="58"/>
      <c r="IA676" s="58"/>
      <c r="IB676" s="58"/>
      <c r="IC676" s="58"/>
      <c r="ID676" s="58"/>
      <c r="IE676" s="58"/>
      <c r="IF676" s="58"/>
      <c r="IG676" s="58"/>
      <c r="IH676" s="58"/>
      <c r="II676" s="58"/>
      <c r="IJ676" s="58"/>
      <c r="IK676" s="58"/>
      <c r="IL676" s="58"/>
      <c r="IM676" s="58"/>
      <c r="IN676" s="58"/>
      <c r="IO676" s="58"/>
      <c r="IP676" s="58"/>
      <c r="IQ676" s="58"/>
      <c r="IR676" s="58"/>
      <c r="IS676" s="58"/>
      <c r="IT676" s="58"/>
      <c r="IU676" s="58"/>
    </row>
    <row r="677" spans="1:255" s="840" customFormat="1">
      <c r="A677" s="78" t="s">
        <v>490</v>
      </c>
      <c r="B677" s="58"/>
      <c r="C677" s="58"/>
      <c r="D677" s="58"/>
      <c r="E677" s="58"/>
      <c r="F677" s="58"/>
      <c r="G677" s="58"/>
      <c r="H677" s="58"/>
      <c r="I677" s="58"/>
      <c r="J677" s="58"/>
      <c r="K677" s="58"/>
      <c r="L677" s="58"/>
      <c r="M677" s="58"/>
      <c r="N677" s="58"/>
      <c r="O677" s="58"/>
      <c r="P677" s="58"/>
      <c r="Q677" s="58"/>
      <c r="R677" s="58"/>
      <c r="S677" s="58"/>
      <c r="T677" s="58"/>
      <c r="U677" s="58"/>
      <c r="V677" s="58">
        <v>1.0999999999999999E-2</v>
      </c>
      <c r="W677" s="58">
        <v>2E-3</v>
      </c>
      <c r="X677" s="58"/>
      <c r="Y677" s="58">
        <v>1E-3</v>
      </c>
      <c r="Z677" s="58">
        <v>1E-3</v>
      </c>
      <c r="AA677" s="949">
        <v>0</v>
      </c>
      <c r="AB677" s="949">
        <v>1E-3</v>
      </c>
      <c r="AC677" s="949">
        <v>1E-3</v>
      </c>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58"/>
      <c r="CS677" s="58"/>
      <c r="CT677" s="58"/>
      <c r="CU677" s="58"/>
      <c r="CV677" s="58"/>
      <c r="CW677" s="58"/>
      <c r="CX677" s="58"/>
      <c r="CY677" s="58"/>
      <c r="CZ677" s="58"/>
      <c r="DA677" s="58"/>
      <c r="DB677" s="58"/>
      <c r="DC677" s="58"/>
      <c r="DD677" s="58"/>
      <c r="DE677" s="58"/>
      <c r="DF677" s="58"/>
      <c r="DG677" s="58"/>
      <c r="DH677" s="58"/>
      <c r="DI677" s="58"/>
      <c r="DJ677" s="58"/>
      <c r="DK677" s="58"/>
      <c r="DL677" s="58"/>
      <c r="DM677" s="58"/>
      <c r="DN677" s="58"/>
      <c r="DO677" s="58"/>
      <c r="DP677" s="58"/>
      <c r="DQ677" s="58"/>
      <c r="DR677" s="58"/>
      <c r="DS677" s="58"/>
      <c r="DT677" s="58"/>
      <c r="DU677" s="58"/>
      <c r="DV677" s="58"/>
      <c r="DW677" s="58"/>
      <c r="DX677" s="58"/>
      <c r="DY677" s="58"/>
      <c r="DZ677" s="58"/>
      <c r="EA677" s="58"/>
      <c r="EB677" s="58"/>
      <c r="EC677" s="58"/>
      <c r="ED677" s="58"/>
      <c r="EE677" s="58"/>
      <c r="EF677" s="58"/>
      <c r="EG677" s="58"/>
      <c r="EH677" s="58"/>
      <c r="EI677" s="58"/>
      <c r="EJ677" s="58"/>
      <c r="EK677" s="58"/>
      <c r="EL677" s="58"/>
      <c r="EM677" s="58"/>
      <c r="EN677" s="58"/>
      <c r="EO677" s="58"/>
      <c r="EP677" s="58"/>
      <c r="EQ677" s="58"/>
      <c r="ER677" s="58"/>
      <c r="ES677" s="58"/>
      <c r="ET677" s="58"/>
      <c r="EU677" s="58"/>
      <c r="EV677" s="58"/>
      <c r="EW677" s="58"/>
      <c r="EX677" s="58"/>
      <c r="EY677" s="58"/>
      <c r="EZ677" s="58"/>
      <c r="FA677" s="58"/>
      <c r="FB677" s="58"/>
      <c r="FC677" s="58"/>
      <c r="FD677" s="58"/>
      <c r="FE677" s="58"/>
      <c r="FF677" s="58"/>
      <c r="FG677" s="58"/>
      <c r="FH677" s="58"/>
      <c r="FI677" s="58"/>
      <c r="FJ677" s="58"/>
      <c r="FK677" s="58"/>
      <c r="FL677" s="58"/>
      <c r="FM677" s="58"/>
      <c r="FN677" s="58"/>
      <c r="FO677" s="58"/>
      <c r="FP677" s="58"/>
      <c r="FQ677" s="58"/>
      <c r="FR677" s="58"/>
      <c r="FS677" s="58"/>
      <c r="FT677" s="58"/>
      <c r="FU677" s="58"/>
      <c r="FV677" s="58"/>
      <c r="FW677" s="58"/>
      <c r="FX677" s="58"/>
      <c r="FY677" s="58"/>
      <c r="FZ677" s="58"/>
      <c r="GA677" s="58"/>
      <c r="GB677" s="58"/>
      <c r="GC677" s="58"/>
      <c r="GD677" s="58"/>
      <c r="GE677" s="58"/>
      <c r="GF677" s="58"/>
      <c r="GG677" s="58"/>
      <c r="GH677" s="58"/>
      <c r="GI677" s="58"/>
      <c r="GJ677" s="58"/>
      <c r="GK677" s="58"/>
      <c r="GL677" s="58"/>
      <c r="GM677" s="58"/>
      <c r="GN677" s="58"/>
      <c r="GO677" s="58"/>
      <c r="GP677" s="58"/>
      <c r="GQ677" s="58"/>
      <c r="GR677" s="58"/>
      <c r="GS677" s="58"/>
      <c r="GT677" s="58"/>
      <c r="GU677" s="58"/>
      <c r="GV677" s="58"/>
      <c r="GW677" s="58"/>
      <c r="GX677" s="58"/>
      <c r="GY677" s="58"/>
      <c r="GZ677" s="58"/>
      <c r="HA677" s="58"/>
      <c r="HB677" s="58"/>
      <c r="HC677" s="58"/>
      <c r="HD677" s="58"/>
      <c r="HE677" s="58"/>
      <c r="HF677" s="58"/>
      <c r="HG677" s="58"/>
      <c r="HH677" s="58"/>
      <c r="HI677" s="58"/>
      <c r="HJ677" s="58"/>
      <c r="HK677" s="58"/>
      <c r="HL677" s="58"/>
      <c r="HM677" s="58"/>
      <c r="HN677" s="58"/>
      <c r="HO677" s="58"/>
      <c r="HP677" s="58"/>
      <c r="HQ677" s="58"/>
      <c r="HR677" s="58"/>
      <c r="HS677" s="58"/>
      <c r="HT677" s="58"/>
      <c r="HU677" s="58"/>
      <c r="HV677" s="58"/>
      <c r="HW677" s="58"/>
      <c r="HX677" s="58"/>
      <c r="HY677" s="58"/>
      <c r="HZ677" s="58"/>
      <c r="IA677" s="58"/>
      <c r="IB677" s="58"/>
      <c r="IC677" s="58"/>
      <c r="ID677" s="58"/>
      <c r="IE677" s="58"/>
      <c r="IF677" s="58"/>
      <c r="IG677" s="58"/>
      <c r="IH677" s="58"/>
      <c r="II677" s="58"/>
      <c r="IJ677" s="58"/>
      <c r="IK677" s="58"/>
      <c r="IL677" s="58"/>
      <c r="IM677" s="58"/>
      <c r="IN677" s="58"/>
      <c r="IO677" s="58"/>
      <c r="IP677" s="58"/>
      <c r="IQ677" s="58"/>
      <c r="IR677" s="58"/>
      <c r="IS677" s="58"/>
      <c r="IT677" s="58"/>
      <c r="IU677" s="58"/>
    </row>
    <row r="678" spans="1:255" s="840" customFormat="1">
      <c r="A678" s="78" t="s">
        <v>491</v>
      </c>
      <c r="B678" s="58">
        <v>3.9689999999999999</v>
      </c>
      <c r="C678" s="58">
        <v>4.5679999999999996</v>
      </c>
      <c r="D678" s="58">
        <v>2.9529999999999998</v>
      </c>
      <c r="E678" s="58">
        <v>2.6779999999999999</v>
      </c>
      <c r="F678" s="58">
        <v>2.3079999999999998</v>
      </c>
      <c r="G678" s="58">
        <v>2.0579999999999998</v>
      </c>
      <c r="H678" s="58">
        <v>2.0870000000000002</v>
      </c>
      <c r="I678" s="58">
        <v>2.2090000000000001</v>
      </c>
      <c r="J678" s="58">
        <v>2.355</v>
      </c>
      <c r="K678" s="58">
        <v>2.5</v>
      </c>
      <c r="L678" s="58">
        <v>2.427</v>
      </c>
      <c r="M678" s="58">
        <v>2.5409999999999999</v>
      </c>
      <c r="N678" s="58">
        <v>2.867</v>
      </c>
      <c r="O678" s="58">
        <v>3.1949999999999998</v>
      </c>
      <c r="P678" s="58">
        <v>3.5590000000000002</v>
      </c>
      <c r="Q678" s="58">
        <v>3.16</v>
      </c>
      <c r="R678" s="58">
        <v>3.234</v>
      </c>
      <c r="S678" s="58">
        <v>3.589</v>
      </c>
      <c r="T678" s="58">
        <v>3.9780000000000002</v>
      </c>
      <c r="U678" s="58">
        <v>4.7050000000000001</v>
      </c>
      <c r="V678" s="58">
        <v>4.9580000000000002</v>
      </c>
      <c r="W678" s="58">
        <v>4.5129999999999999</v>
      </c>
      <c r="X678" s="58">
        <v>4.7089999999999996</v>
      </c>
      <c r="Y678" s="58">
        <v>4.4669999999999996</v>
      </c>
      <c r="Z678" s="58">
        <v>5.2880000000000003</v>
      </c>
      <c r="AA678" s="949">
        <v>6.9349999999999996</v>
      </c>
      <c r="AB678" s="949">
        <v>7.859</v>
      </c>
      <c r="AC678" s="949">
        <v>6.8360000000000003</v>
      </c>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L678" s="58"/>
      <c r="BM678" s="58"/>
      <c r="BN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c r="DM678" s="58"/>
      <c r="DN678" s="58"/>
      <c r="DO678" s="58"/>
      <c r="DP678" s="58"/>
      <c r="DQ678" s="58"/>
      <c r="DR678" s="58"/>
      <c r="DS678" s="58"/>
      <c r="DT678" s="58"/>
      <c r="DU678" s="58"/>
      <c r="DV678" s="58"/>
      <c r="DW678" s="58"/>
      <c r="DX678" s="58"/>
      <c r="DY678" s="58"/>
      <c r="DZ678" s="58"/>
      <c r="EA678" s="58"/>
      <c r="EB678" s="58"/>
      <c r="EC678" s="58"/>
      <c r="ED678" s="58"/>
      <c r="EE678" s="58"/>
      <c r="EF678" s="58"/>
      <c r="EG678" s="58"/>
      <c r="EH678" s="58"/>
      <c r="EI678" s="58"/>
      <c r="EJ678" s="58"/>
      <c r="EK678" s="58"/>
      <c r="EL678" s="58"/>
      <c r="EM678" s="58"/>
      <c r="EN678" s="58"/>
      <c r="EO678" s="58"/>
      <c r="EP678" s="58"/>
      <c r="EQ678" s="58"/>
      <c r="ER678" s="58"/>
      <c r="ES678" s="58"/>
      <c r="ET678" s="58"/>
      <c r="EU678" s="58"/>
      <c r="EV678" s="58"/>
      <c r="EW678" s="58"/>
      <c r="EX678" s="58"/>
      <c r="EY678" s="58"/>
      <c r="EZ678" s="58"/>
      <c r="FA678" s="58"/>
      <c r="FB678" s="58"/>
      <c r="FC678" s="58"/>
      <c r="FD678" s="58"/>
      <c r="FE678" s="58"/>
      <c r="FF678" s="58"/>
      <c r="FG678" s="58"/>
      <c r="FH678" s="58"/>
      <c r="FI678" s="58"/>
      <c r="FJ678" s="58"/>
      <c r="FK678" s="58"/>
      <c r="FL678" s="58"/>
      <c r="FM678" s="58"/>
      <c r="FN678" s="58"/>
      <c r="FO678" s="58"/>
      <c r="FP678" s="58"/>
      <c r="FQ678" s="58"/>
      <c r="FR678" s="58"/>
      <c r="FS678" s="58"/>
      <c r="FT678" s="58"/>
      <c r="FU678" s="58"/>
      <c r="FV678" s="58"/>
      <c r="FW678" s="58"/>
      <c r="FX678" s="58"/>
      <c r="FY678" s="58"/>
      <c r="FZ678" s="58"/>
      <c r="GA678" s="58"/>
      <c r="GB678" s="58"/>
      <c r="GC678" s="58"/>
      <c r="GD678" s="58"/>
      <c r="GE678" s="58"/>
      <c r="GF678" s="58"/>
      <c r="GG678" s="58"/>
      <c r="GH678" s="58"/>
      <c r="GI678" s="58"/>
      <c r="GJ678" s="58"/>
      <c r="GK678" s="58"/>
      <c r="GL678" s="58"/>
      <c r="GM678" s="58"/>
      <c r="GN678" s="58"/>
      <c r="GO678" s="58"/>
      <c r="GP678" s="58"/>
      <c r="GQ678" s="58"/>
      <c r="GR678" s="58"/>
      <c r="GS678" s="58"/>
      <c r="GT678" s="58"/>
      <c r="GU678" s="58"/>
      <c r="GV678" s="58"/>
      <c r="GW678" s="58"/>
      <c r="GX678" s="58"/>
      <c r="GY678" s="58"/>
      <c r="GZ678" s="58"/>
      <c r="HA678" s="58"/>
      <c r="HB678" s="58"/>
      <c r="HC678" s="58"/>
      <c r="HD678" s="58"/>
      <c r="HE678" s="58"/>
      <c r="HF678" s="58"/>
      <c r="HG678" s="58"/>
      <c r="HH678" s="58"/>
      <c r="HI678" s="58"/>
      <c r="HJ678" s="58"/>
      <c r="HK678" s="58"/>
      <c r="HL678" s="58"/>
      <c r="HM678" s="58"/>
      <c r="HN678" s="58"/>
      <c r="HO678" s="58"/>
      <c r="HP678" s="58"/>
      <c r="HQ678" s="58"/>
      <c r="HR678" s="58"/>
      <c r="HS678" s="58"/>
      <c r="HT678" s="58"/>
      <c r="HU678" s="58"/>
      <c r="HV678" s="58"/>
      <c r="HW678" s="58"/>
      <c r="HX678" s="58"/>
      <c r="HY678" s="58"/>
      <c r="HZ678" s="58"/>
      <c r="IA678" s="58"/>
      <c r="IB678" s="58"/>
      <c r="IC678" s="58"/>
      <c r="ID678" s="58"/>
      <c r="IE678" s="58"/>
      <c r="IF678" s="58"/>
      <c r="IG678" s="58"/>
      <c r="IH678" s="58"/>
      <c r="II678" s="58"/>
      <c r="IJ678" s="58"/>
      <c r="IK678" s="58"/>
      <c r="IL678" s="58"/>
      <c r="IM678" s="58"/>
      <c r="IN678" s="58"/>
      <c r="IO678" s="58"/>
      <c r="IP678" s="58"/>
      <c r="IQ678" s="58"/>
      <c r="IR678" s="58"/>
      <c r="IS678" s="58"/>
      <c r="IT678" s="58"/>
      <c r="IU678" s="58"/>
    </row>
    <row r="679" spans="1:255" s="840" customFormat="1">
      <c r="A679" s="78" t="s">
        <v>492</v>
      </c>
      <c r="B679" s="58">
        <v>0.36</v>
      </c>
      <c r="C679" s="58">
        <v>0.41499999999999998</v>
      </c>
      <c r="D679" s="58">
        <v>0.25800000000000001</v>
      </c>
      <c r="E679" s="58">
        <v>0.23</v>
      </c>
      <c r="F679" s="58">
        <v>0.19500000000000001</v>
      </c>
      <c r="G679" s="58">
        <v>0.17</v>
      </c>
      <c r="H679" s="58">
        <v>0.16900000000000001</v>
      </c>
      <c r="I679" s="58">
        <v>0.182</v>
      </c>
      <c r="J679" s="58">
        <v>0.192</v>
      </c>
      <c r="K679" s="58">
        <v>0.20499999999999999</v>
      </c>
      <c r="L679" s="58">
        <v>0.19600000000000001</v>
      </c>
      <c r="M679" s="58">
        <v>0.20499999999999999</v>
      </c>
      <c r="N679" s="58">
        <v>0.24199999999999999</v>
      </c>
      <c r="O679" s="58">
        <v>0.26400000000000001</v>
      </c>
      <c r="P679" s="58">
        <v>0.29799999999999999</v>
      </c>
      <c r="Q679" s="58">
        <v>0.23200000000000001</v>
      </c>
      <c r="R679" s="58">
        <v>0.26500000000000001</v>
      </c>
      <c r="S679" s="58">
        <v>0.24299999999999999</v>
      </c>
      <c r="T679" s="58">
        <v>0.187</v>
      </c>
      <c r="U679" s="58">
        <v>0.183</v>
      </c>
      <c r="V679" s="58">
        <v>0.23300000000000001</v>
      </c>
      <c r="W679" s="58">
        <v>0.18</v>
      </c>
      <c r="X679" s="58">
        <v>0.245</v>
      </c>
      <c r="Y679" s="58">
        <v>0.20399999999999999</v>
      </c>
      <c r="Z679" s="58">
        <v>0.214</v>
      </c>
      <c r="AA679" s="949">
        <v>0.39600000000000002</v>
      </c>
      <c r="AB679" s="949">
        <v>0.32500000000000001</v>
      </c>
      <c r="AC679" s="949">
        <v>0.26600000000000001</v>
      </c>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c r="BH679" s="58"/>
      <c r="BI679" s="58"/>
      <c r="BJ679" s="58"/>
      <c r="BK679" s="58"/>
      <c r="BL679" s="58"/>
      <c r="BM679" s="58"/>
      <c r="BN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c r="CS679" s="58"/>
      <c r="CT679" s="58"/>
      <c r="CU679" s="58"/>
      <c r="CV679" s="58"/>
      <c r="CW679" s="58"/>
      <c r="CX679" s="58"/>
      <c r="CY679" s="58"/>
      <c r="CZ679" s="58"/>
      <c r="DA679" s="58"/>
      <c r="DB679" s="58"/>
      <c r="DC679" s="58"/>
      <c r="DD679" s="58"/>
      <c r="DE679" s="58"/>
      <c r="DF679" s="58"/>
      <c r="DG679" s="58"/>
      <c r="DH679" s="58"/>
      <c r="DI679" s="58"/>
      <c r="DJ679" s="58"/>
      <c r="DK679" s="58"/>
      <c r="DL679" s="58"/>
      <c r="DM679" s="58"/>
      <c r="DN679" s="58"/>
      <c r="DO679" s="58"/>
      <c r="DP679" s="58"/>
      <c r="DQ679" s="58"/>
      <c r="DR679" s="58"/>
      <c r="DS679" s="58"/>
      <c r="DT679" s="58"/>
      <c r="DU679" s="58"/>
      <c r="DV679" s="58"/>
      <c r="DW679" s="58"/>
      <c r="DX679" s="58"/>
      <c r="DY679" s="58"/>
      <c r="DZ679" s="58"/>
      <c r="EA679" s="58"/>
      <c r="EB679" s="58"/>
      <c r="EC679" s="58"/>
      <c r="ED679" s="58"/>
      <c r="EE679" s="58"/>
      <c r="EF679" s="58"/>
      <c r="EG679" s="58"/>
      <c r="EH679" s="58"/>
      <c r="EI679" s="58"/>
      <c r="EJ679" s="58"/>
      <c r="EK679" s="58"/>
      <c r="EL679" s="58"/>
      <c r="EM679" s="58"/>
      <c r="EN679" s="58"/>
      <c r="EO679" s="58"/>
      <c r="EP679" s="58"/>
      <c r="EQ679" s="58"/>
      <c r="ER679" s="58"/>
      <c r="ES679" s="58"/>
      <c r="ET679" s="58"/>
      <c r="EU679" s="58"/>
      <c r="EV679" s="58"/>
      <c r="EW679" s="58"/>
      <c r="EX679" s="58"/>
      <c r="EY679" s="58"/>
      <c r="EZ679" s="58"/>
      <c r="FA679" s="58"/>
      <c r="FB679" s="58"/>
      <c r="FC679" s="58"/>
      <c r="FD679" s="58"/>
      <c r="FE679" s="58"/>
      <c r="FF679" s="58"/>
      <c r="FG679" s="58"/>
      <c r="FH679" s="58"/>
      <c r="FI679" s="58"/>
      <c r="FJ679" s="58"/>
      <c r="FK679" s="58"/>
      <c r="FL679" s="58"/>
      <c r="FM679" s="58"/>
      <c r="FN679" s="58"/>
      <c r="FO679" s="58"/>
      <c r="FP679" s="58"/>
      <c r="FQ679" s="58"/>
      <c r="FR679" s="58"/>
      <c r="FS679" s="58"/>
      <c r="FT679" s="58"/>
      <c r="FU679" s="58"/>
      <c r="FV679" s="58"/>
      <c r="FW679" s="58"/>
      <c r="FX679" s="58"/>
      <c r="FY679" s="58"/>
      <c r="FZ679" s="58"/>
      <c r="GA679" s="58"/>
      <c r="GB679" s="58"/>
      <c r="GC679" s="58"/>
      <c r="GD679" s="58"/>
      <c r="GE679" s="58"/>
      <c r="GF679" s="58"/>
      <c r="GG679" s="58"/>
      <c r="GH679" s="58"/>
      <c r="GI679" s="58"/>
      <c r="GJ679" s="58"/>
      <c r="GK679" s="58"/>
      <c r="GL679" s="58"/>
      <c r="GM679" s="58"/>
      <c r="GN679" s="58"/>
      <c r="GO679" s="58"/>
      <c r="GP679" s="58"/>
      <c r="GQ679" s="58"/>
      <c r="GR679" s="58"/>
      <c r="GS679" s="58"/>
      <c r="GT679" s="58"/>
      <c r="GU679" s="58"/>
      <c r="GV679" s="58"/>
      <c r="GW679" s="58"/>
      <c r="GX679" s="58"/>
      <c r="GY679" s="58"/>
      <c r="GZ679" s="58"/>
      <c r="HA679" s="58"/>
      <c r="HB679" s="58"/>
      <c r="HC679" s="58"/>
      <c r="HD679" s="58"/>
      <c r="HE679" s="58"/>
      <c r="HF679" s="58"/>
      <c r="HG679" s="58"/>
      <c r="HH679" s="58"/>
      <c r="HI679" s="58"/>
      <c r="HJ679" s="58"/>
      <c r="HK679" s="58"/>
      <c r="HL679" s="58"/>
      <c r="HM679" s="58"/>
      <c r="HN679" s="58"/>
      <c r="HO679" s="58"/>
      <c r="HP679" s="58"/>
      <c r="HQ679" s="58"/>
      <c r="HR679" s="58"/>
      <c r="HS679" s="58"/>
      <c r="HT679" s="58"/>
      <c r="HU679" s="58"/>
      <c r="HV679" s="58"/>
      <c r="HW679" s="58"/>
      <c r="HX679" s="58"/>
      <c r="HY679" s="58"/>
      <c r="HZ679" s="58"/>
      <c r="IA679" s="58"/>
      <c r="IB679" s="58"/>
      <c r="IC679" s="58"/>
      <c r="ID679" s="58"/>
      <c r="IE679" s="58"/>
      <c r="IF679" s="58"/>
      <c r="IG679" s="58"/>
      <c r="IH679" s="58"/>
      <c r="II679" s="58"/>
      <c r="IJ679" s="58"/>
      <c r="IK679" s="58"/>
      <c r="IL679" s="58"/>
      <c r="IM679" s="58"/>
      <c r="IN679" s="58"/>
      <c r="IO679" s="58"/>
      <c r="IP679" s="58"/>
      <c r="IQ679" s="58"/>
      <c r="IR679" s="58"/>
      <c r="IS679" s="58"/>
      <c r="IT679" s="58"/>
      <c r="IU679" s="58"/>
    </row>
    <row r="680" spans="1:255" s="840" customFormat="1">
      <c r="A680" s="78" t="s">
        <v>493</v>
      </c>
      <c r="B680" s="58">
        <v>0.32500000000000001</v>
      </c>
      <c r="C680" s="58">
        <v>0.373</v>
      </c>
      <c r="D680" s="58">
        <v>0.23300000000000001</v>
      </c>
      <c r="E680" s="58">
        <v>0.20699999999999999</v>
      </c>
      <c r="F680" s="58">
        <v>0.17599999999999999</v>
      </c>
      <c r="G680" s="58">
        <v>0.153</v>
      </c>
      <c r="H680" s="58">
        <v>0.153</v>
      </c>
      <c r="I680" s="58">
        <v>0.16400000000000001</v>
      </c>
      <c r="J680" s="58">
        <v>0.17399999999999999</v>
      </c>
      <c r="K680" s="58">
        <v>0.184</v>
      </c>
      <c r="L680" s="58">
        <v>0.17699999999999999</v>
      </c>
      <c r="M680" s="58">
        <v>0.185</v>
      </c>
      <c r="N680" s="58">
        <v>0.218</v>
      </c>
      <c r="O680" s="58">
        <v>0.23699999999999999</v>
      </c>
      <c r="P680" s="58">
        <v>0.26900000000000002</v>
      </c>
      <c r="Q680" s="58">
        <v>0.24</v>
      </c>
      <c r="R680" s="58">
        <v>0.22900000000000001</v>
      </c>
      <c r="S680" s="58">
        <v>0.22500000000000001</v>
      </c>
      <c r="T680" s="58">
        <v>0.19400000000000001</v>
      </c>
      <c r="U680" s="58">
        <v>0.247</v>
      </c>
      <c r="V680" s="58">
        <v>0.246</v>
      </c>
      <c r="W680" s="58">
        <v>0.20100000000000001</v>
      </c>
      <c r="X680" s="58">
        <v>0.26700000000000002</v>
      </c>
      <c r="Y680" s="58">
        <v>0.252</v>
      </c>
      <c r="Z680" s="58">
        <v>0.30099999999999999</v>
      </c>
      <c r="AA680" s="949">
        <v>0.32500000000000001</v>
      </c>
      <c r="AB680" s="949">
        <v>0.39400000000000002</v>
      </c>
      <c r="AC680" s="949">
        <v>0.39</v>
      </c>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L680" s="58"/>
      <c r="BM680" s="58"/>
      <c r="BN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c r="CS680" s="58"/>
      <c r="CT680" s="58"/>
      <c r="CU680" s="58"/>
      <c r="CV680" s="58"/>
      <c r="CW680" s="58"/>
      <c r="CX680" s="58"/>
      <c r="CY680" s="58"/>
      <c r="CZ680" s="58"/>
      <c r="DA680" s="58"/>
      <c r="DB680" s="58"/>
      <c r="DC680" s="58"/>
      <c r="DD680" s="58"/>
      <c r="DE680" s="58"/>
      <c r="DF680" s="58"/>
      <c r="DG680" s="58"/>
      <c r="DH680" s="58"/>
      <c r="DI680" s="58"/>
      <c r="DJ680" s="58"/>
      <c r="DK680" s="58"/>
      <c r="DL680" s="58"/>
      <c r="DM680" s="58"/>
      <c r="DN680" s="58"/>
      <c r="DO680" s="58"/>
      <c r="DP680" s="58"/>
      <c r="DQ680" s="58"/>
      <c r="DR680" s="58"/>
      <c r="DS680" s="58"/>
      <c r="DT680" s="58"/>
      <c r="DU680" s="58"/>
      <c r="DV680" s="58"/>
      <c r="DW680" s="58"/>
      <c r="DX680" s="58"/>
      <c r="DY680" s="58"/>
      <c r="DZ680" s="58"/>
      <c r="EA680" s="58"/>
      <c r="EB680" s="58"/>
      <c r="EC680" s="58"/>
      <c r="ED680" s="58"/>
      <c r="EE680" s="58"/>
      <c r="EF680" s="58"/>
      <c r="EG680" s="58"/>
      <c r="EH680" s="58"/>
      <c r="EI680" s="58"/>
      <c r="EJ680" s="58"/>
      <c r="EK680" s="58"/>
      <c r="EL680" s="58"/>
      <c r="EM680" s="58"/>
      <c r="EN680" s="58"/>
      <c r="EO680" s="58"/>
      <c r="EP680" s="58"/>
      <c r="EQ680" s="58"/>
      <c r="ER680" s="58"/>
      <c r="ES680" s="58"/>
      <c r="ET680" s="58"/>
      <c r="EU680" s="58"/>
      <c r="EV680" s="58"/>
      <c r="EW680" s="58"/>
      <c r="EX680" s="58"/>
      <c r="EY680" s="58"/>
      <c r="EZ680" s="58"/>
      <c r="FA680" s="58"/>
      <c r="FB680" s="58"/>
      <c r="FC680" s="58"/>
      <c r="FD680" s="58"/>
      <c r="FE680" s="58"/>
      <c r="FF680" s="58"/>
      <c r="FG680" s="58"/>
      <c r="FH680" s="58"/>
      <c r="FI680" s="58"/>
      <c r="FJ680" s="58"/>
      <c r="FK680" s="58"/>
      <c r="FL680" s="58"/>
      <c r="FM680" s="58"/>
      <c r="FN680" s="58"/>
      <c r="FO680" s="58"/>
      <c r="FP680" s="58"/>
      <c r="FQ680" s="58"/>
      <c r="FR680" s="58"/>
      <c r="FS680" s="58"/>
      <c r="FT680" s="58"/>
      <c r="FU680" s="58"/>
      <c r="FV680" s="58"/>
      <c r="FW680" s="58"/>
      <c r="FX680" s="58"/>
      <c r="FY680" s="58"/>
      <c r="FZ680" s="58"/>
      <c r="GA680" s="58"/>
      <c r="GB680" s="58"/>
      <c r="GC680" s="58"/>
      <c r="GD680" s="58"/>
      <c r="GE680" s="58"/>
      <c r="GF680" s="58"/>
      <c r="GG680" s="58"/>
      <c r="GH680" s="58"/>
      <c r="GI680" s="58"/>
      <c r="GJ680" s="58"/>
      <c r="GK680" s="58"/>
      <c r="GL680" s="58"/>
      <c r="GM680" s="58"/>
      <c r="GN680" s="58"/>
      <c r="GO680" s="58"/>
      <c r="GP680" s="58"/>
      <c r="GQ680" s="58"/>
      <c r="GR680" s="58"/>
      <c r="GS680" s="58"/>
      <c r="GT680" s="58"/>
      <c r="GU680" s="58"/>
      <c r="GV680" s="58"/>
      <c r="GW680" s="58"/>
      <c r="GX680" s="58"/>
      <c r="GY680" s="58"/>
      <c r="GZ680" s="58"/>
      <c r="HA680" s="58"/>
      <c r="HB680" s="58"/>
      <c r="HC680" s="58"/>
      <c r="HD680" s="58"/>
      <c r="HE680" s="58"/>
      <c r="HF680" s="58"/>
      <c r="HG680" s="58"/>
      <c r="HH680" s="58"/>
      <c r="HI680" s="58"/>
      <c r="HJ680" s="58"/>
      <c r="HK680" s="58"/>
      <c r="HL680" s="58"/>
      <c r="HM680" s="58"/>
      <c r="HN680" s="58"/>
      <c r="HO680" s="58"/>
      <c r="HP680" s="58"/>
      <c r="HQ680" s="58"/>
      <c r="HR680" s="58"/>
      <c r="HS680" s="58"/>
      <c r="HT680" s="58"/>
      <c r="HU680" s="58"/>
      <c r="HV680" s="58"/>
      <c r="HW680" s="58"/>
      <c r="HX680" s="58"/>
      <c r="HY680" s="58"/>
      <c r="HZ680" s="58"/>
      <c r="IA680" s="58"/>
      <c r="IB680" s="58"/>
      <c r="IC680" s="58"/>
      <c r="ID680" s="58"/>
      <c r="IE680" s="58"/>
      <c r="IF680" s="58"/>
      <c r="IG680" s="58"/>
      <c r="IH680" s="58"/>
      <c r="II680" s="58"/>
      <c r="IJ680" s="58"/>
      <c r="IK680" s="58"/>
      <c r="IL680" s="58"/>
      <c r="IM680" s="58"/>
      <c r="IN680" s="58"/>
      <c r="IO680" s="58"/>
      <c r="IP680" s="58"/>
      <c r="IQ680" s="58"/>
      <c r="IR680" s="58"/>
      <c r="IS680" s="58"/>
      <c r="IT680" s="58"/>
      <c r="IU680" s="58"/>
    </row>
    <row r="681" spans="1:255" s="840" customFormat="1">
      <c r="A681" s="78" t="s">
        <v>494</v>
      </c>
      <c r="B681" s="58">
        <v>4.2000000000000003E-2</v>
      </c>
      <c r="C681" s="58">
        <v>4.9000000000000002E-2</v>
      </c>
      <c r="D681" s="58">
        <v>0.03</v>
      </c>
      <c r="E681" s="58">
        <v>2.7E-2</v>
      </c>
      <c r="F681" s="58">
        <v>2.3E-2</v>
      </c>
      <c r="G681" s="58">
        <v>0.02</v>
      </c>
      <c r="H681" s="58">
        <v>0.02</v>
      </c>
      <c r="I681" s="58">
        <v>2.1000000000000001E-2</v>
      </c>
      <c r="J681" s="58">
        <v>2.3E-2</v>
      </c>
      <c r="K681" s="58">
        <v>2.4E-2</v>
      </c>
      <c r="L681" s="58">
        <v>2.3E-2</v>
      </c>
      <c r="M681" s="58">
        <v>2.4E-2</v>
      </c>
      <c r="N681" s="58">
        <v>2.9000000000000001E-2</v>
      </c>
      <c r="O681" s="58">
        <v>3.1E-2</v>
      </c>
      <c r="P681" s="58">
        <v>3.5000000000000003E-2</v>
      </c>
      <c r="Q681" s="58">
        <v>0.08</v>
      </c>
      <c r="R681" s="58">
        <v>7.3999999999999996E-2</v>
      </c>
      <c r="S681" s="58">
        <v>9.2999999999999999E-2</v>
      </c>
      <c r="T681" s="58">
        <v>4.8000000000000001E-2</v>
      </c>
      <c r="U681" s="58">
        <v>6.0000000000000001E-3</v>
      </c>
      <c r="V681" s="58">
        <v>2.5000000000000001E-2</v>
      </c>
      <c r="W681" s="58">
        <v>8.0000000000000002E-3</v>
      </c>
      <c r="X681" s="58">
        <v>1.0999999999999999E-2</v>
      </c>
      <c r="Y681" s="58">
        <v>0.03</v>
      </c>
      <c r="Z681" s="58">
        <v>2.3E-2</v>
      </c>
      <c r="AA681" s="949">
        <v>0.02</v>
      </c>
      <c r="AB681" s="949">
        <v>0.02</v>
      </c>
      <c r="AC681" s="949">
        <v>2.5000000000000001E-2</v>
      </c>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c r="BH681" s="58"/>
      <c r="BI681" s="58"/>
      <c r="BJ681" s="58"/>
      <c r="BK681" s="58"/>
      <c r="BL681" s="58"/>
      <c r="BM681" s="58"/>
      <c r="BN681" s="58"/>
      <c r="BO681" s="58"/>
      <c r="BP681" s="58"/>
      <c r="BQ681" s="58"/>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58"/>
      <c r="CS681" s="58"/>
      <c r="CT681" s="58"/>
      <c r="CU681" s="58"/>
      <c r="CV681" s="58"/>
      <c r="CW681" s="58"/>
      <c r="CX681" s="58"/>
      <c r="CY681" s="58"/>
      <c r="CZ681" s="58"/>
      <c r="DA681" s="58"/>
      <c r="DB681" s="58"/>
      <c r="DC681" s="58"/>
      <c r="DD681" s="58"/>
      <c r="DE681" s="58"/>
      <c r="DF681" s="58"/>
      <c r="DG681" s="58"/>
      <c r="DH681" s="58"/>
      <c r="DI681" s="58"/>
      <c r="DJ681" s="58"/>
      <c r="DK681" s="58"/>
      <c r="DL681" s="58"/>
      <c r="DM681" s="58"/>
      <c r="DN681" s="58"/>
      <c r="DO681" s="58"/>
      <c r="DP681" s="58"/>
      <c r="DQ681" s="58"/>
      <c r="DR681" s="58"/>
      <c r="DS681" s="58"/>
      <c r="DT681" s="58"/>
      <c r="DU681" s="58"/>
      <c r="DV681" s="58"/>
      <c r="DW681" s="58"/>
      <c r="DX681" s="58"/>
      <c r="DY681" s="58"/>
      <c r="DZ681" s="58"/>
      <c r="EA681" s="58"/>
      <c r="EB681" s="58"/>
      <c r="EC681" s="58"/>
      <c r="ED681" s="58"/>
      <c r="EE681" s="58"/>
      <c r="EF681" s="58"/>
      <c r="EG681" s="58"/>
      <c r="EH681" s="58"/>
      <c r="EI681" s="58"/>
      <c r="EJ681" s="58"/>
      <c r="EK681" s="58"/>
      <c r="EL681" s="58"/>
      <c r="EM681" s="58"/>
      <c r="EN681" s="58"/>
      <c r="EO681" s="58"/>
      <c r="EP681" s="58"/>
      <c r="EQ681" s="58"/>
      <c r="ER681" s="58"/>
      <c r="ES681" s="58"/>
      <c r="ET681" s="58"/>
      <c r="EU681" s="58"/>
      <c r="EV681" s="58"/>
      <c r="EW681" s="58"/>
      <c r="EX681" s="58"/>
      <c r="EY681" s="58"/>
      <c r="EZ681" s="58"/>
      <c r="FA681" s="58"/>
      <c r="FB681" s="58"/>
      <c r="FC681" s="58"/>
      <c r="FD681" s="58"/>
      <c r="FE681" s="58"/>
      <c r="FF681" s="58"/>
      <c r="FG681" s="58"/>
      <c r="FH681" s="58"/>
      <c r="FI681" s="58"/>
      <c r="FJ681" s="58"/>
      <c r="FK681" s="58"/>
      <c r="FL681" s="58"/>
      <c r="FM681" s="58"/>
      <c r="FN681" s="58"/>
      <c r="FO681" s="58"/>
      <c r="FP681" s="58"/>
      <c r="FQ681" s="58"/>
      <c r="FR681" s="58"/>
      <c r="FS681" s="58"/>
      <c r="FT681" s="58"/>
      <c r="FU681" s="58"/>
      <c r="FV681" s="58"/>
      <c r="FW681" s="58"/>
      <c r="FX681" s="58"/>
      <c r="FY681" s="58"/>
      <c r="FZ681" s="58"/>
      <c r="GA681" s="58"/>
      <c r="GB681" s="58"/>
      <c r="GC681" s="58"/>
      <c r="GD681" s="58"/>
      <c r="GE681" s="58"/>
      <c r="GF681" s="58"/>
      <c r="GG681" s="58"/>
      <c r="GH681" s="58"/>
      <c r="GI681" s="58"/>
      <c r="GJ681" s="58"/>
      <c r="GK681" s="58"/>
      <c r="GL681" s="58"/>
      <c r="GM681" s="58"/>
      <c r="GN681" s="58"/>
      <c r="GO681" s="58"/>
      <c r="GP681" s="58"/>
      <c r="GQ681" s="58"/>
      <c r="GR681" s="58"/>
      <c r="GS681" s="58"/>
      <c r="GT681" s="58"/>
      <c r="GU681" s="58"/>
      <c r="GV681" s="58"/>
      <c r="GW681" s="58"/>
      <c r="GX681" s="58"/>
      <c r="GY681" s="58"/>
      <c r="GZ681" s="58"/>
      <c r="HA681" s="58"/>
      <c r="HB681" s="58"/>
      <c r="HC681" s="58"/>
      <c r="HD681" s="58"/>
      <c r="HE681" s="58"/>
      <c r="HF681" s="58"/>
      <c r="HG681" s="58"/>
      <c r="HH681" s="58"/>
      <c r="HI681" s="58"/>
      <c r="HJ681" s="58"/>
      <c r="HK681" s="58"/>
      <c r="HL681" s="58"/>
      <c r="HM681" s="58"/>
      <c r="HN681" s="58"/>
      <c r="HO681" s="58"/>
      <c r="HP681" s="58"/>
      <c r="HQ681" s="58"/>
      <c r="HR681" s="58"/>
      <c r="HS681" s="58"/>
      <c r="HT681" s="58"/>
      <c r="HU681" s="58"/>
      <c r="HV681" s="58"/>
      <c r="HW681" s="58"/>
      <c r="HX681" s="58"/>
      <c r="HY681" s="58"/>
      <c r="HZ681" s="58"/>
      <c r="IA681" s="58"/>
      <c r="IB681" s="58"/>
      <c r="IC681" s="58"/>
      <c r="ID681" s="58"/>
      <c r="IE681" s="58"/>
      <c r="IF681" s="58"/>
      <c r="IG681" s="58"/>
      <c r="IH681" s="58"/>
      <c r="II681" s="58"/>
      <c r="IJ681" s="58"/>
      <c r="IK681" s="58"/>
      <c r="IL681" s="58"/>
      <c r="IM681" s="58"/>
      <c r="IN681" s="58"/>
      <c r="IO681" s="58"/>
      <c r="IP681" s="58"/>
      <c r="IQ681" s="58"/>
      <c r="IR681" s="58"/>
      <c r="IS681" s="58"/>
      <c r="IT681" s="58"/>
      <c r="IU681" s="58"/>
    </row>
    <row r="682" spans="1:255" s="840" customFormat="1">
      <c r="A682" s="78" t="s">
        <v>495</v>
      </c>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949"/>
      <c r="AB682" s="949"/>
      <c r="AC682" s="949"/>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M682" s="58"/>
      <c r="DN682" s="58"/>
      <c r="DO682" s="58"/>
      <c r="DP682" s="58"/>
      <c r="DQ682" s="58"/>
      <c r="DR682" s="58"/>
      <c r="DS682" s="58"/>
      <c r="DT682" s="58"/>
      <c r="DU682" s="58"/>
      <c r="DV682" s="58"/>
      <c r="DW682" s="58"/>
      <c r="DX682" s="58"/>
      <c r="DY682" s="58"/>
      <c r="DZ682" s="58"/>
      <c r="EA682" s="58"/>
      <c r="EB682" s="58"/>
      <c r="EC682" s="58"/>
      <c r="ED682" s="58"/>
      <c r="EE682" s="58"/>
      <c r="EF682" s="58"/>
      <c r="EG682" s="58"/>
      <c r="EH682" s="58"/>
      <c r="EI682" s="58"/>
      <c r="EJ682" s="58"/>
      <c r="EK682" s="58"/>
      <c r="EL682" s="58"/>
      <c r="EM682" s="58"/>
      <c r="EN682" s="58"/>
      <c r="EO682" s="58"/>
      <c r="EP682" s="58"/>
      <c r="EQ682" s="58"/>
      <c r="ER682" s="58"/>
      <c r="ES682" s="58"/>
      <c r="ET682" s="58"/>
      <c r="EU682" s="58"/>
      <c r="EV682" s="58"/>
      <c r="EW682" s="58"/>
      <c r="EX682" s="58"/>
      <c r="EY682" s="58"/>
      <c r="EZ682" s="58"/>
      <c r="FA682" s="58"/>
      <c r="FB682" s="58"/>
      <c r="FC682" s="58"/>
      <c r="FD682" s="58"/>
      <c r="FE682" s="58"/>
      <c r="FF682" s="58"/>
      <c r="FG682" s="58"/>
      <c r="FH682" s="58"/>
      <c r="FI682" s="58"/>
      <c r="FJ682" s="58"/>
      <c r="FK682" s="58"/>
      <c r="FL682" s="58"/>
      <c r="FM682" s="58"/>
      <c r="FN682" s="58"/>
      <c r="FO682" s="58"/>
      <c r="FP682" s="58"/>
      <c r="FQ682" s="58"/>
      <c r="FR682" s="58"/>
      <c r="FS682" s="58"/>
      <c r="FT682" s="58"/>
      <c r="FU682" s="58"/>
      <c r="FV682" s="58"/>
      <c r="FW682" s="58"/>
      <c r="FX682" s="58"/>
      <c r="FY682" s="58"/>
      <c r="FZ682" s="58"/>
      <c r="GA682" s="58"/>
      <c r="GB682" s="58"/>
      <c r="GC682" s="58"/>
      <c r="GD682" s="58"/>
      <c r="GE682" s="58"/>
      <c r="GF682" s="58"/>
      <c r="GG682" s="58"/>
      <c r="GH682" s="58"/>
      <c r="GI682" s="58"/>
      <c r="GJ682" s="58"/>
      <c r="GK682" s="58"/>
      <c r="GL682" s="58"/>
      <c r="GM682" s="58"/>
      <c r="GN682" s="58"/>
      <c r="GO682" s="58"/>
      <c r="GP682" s="58"/>
      <c r="GQ682" s="58"/>
      <c r="GR682" s="58"/>
      <c r="GS682" s="58"/>
      <c r="GT682" s="58"/>
      <c r="GU682" s="58"/>
      <c r="GV682" s="58"/>
      <c r="GW682" s="58"/>
      <c r="GX682" s="58"/>
      <c r="GY682" s="58"/>
      <c r="GZ682" s="58"/>
      <c r="HA682" s="58"/>
      <c r="HB682" s="58"/>
      <c r="HC682" s="58"/>
      <c r="HD682" s="58"/>
      <c r="HE682" s="58"/>
      <c r="HF682" s="58"/>
      <c r="HG682" s="58"/>
      <c r="HH682" s="58"/>
      <c r="HI682" s="58"/>
      <c r="HJ682" s="58"/>
      <c r="HK682" s="58"/>
      <c r="HL682" s="58"/>
      <c r="HM682" s="58"/>
      <c r="HN682" s="58"/>
      <c r="HO682" s="58"/>
      <c r="HP682" s="58"/>
      <c r="HQ682" s="58"/>
      <c r="HR682" s="58"/>
      <c r="HS682" s="58"/>
      <c r="HT682" s="58"/>
      <c r="HU682" s="58"/>
      <c r="HV682" s="58"/>
      <c r="HW682" s="58"/>
      <c r="HX682" s="58"/>
      <c r="HY682" s="58"/>
      <c r="HZ682" s="58"/>
      <c r="IA682" s="58"/>
      <c r="IB682" s="58"/>
      <c r="IC682" s="58"/>
      <c r="ID682" s="58"/>
      <c r="IE682" s="58"/>
      <c r="IF682" s="58"/>
      <c r="IG682" s="58"/>
      <c r="IH682" s="58"/>
      <c r="II682" s="58"/>
      <c r="IJ682" s="58"/>
      <c r="IK682" s="58"/>
      <c r="IL682" s="58"/>
      <c r="IM682" s="58"/>
      <c r="IN682" s="58"/>
      <c r="IO682" s="58"/>
      <c r="IP682" s="58"/>
      <c r="IQ682" s="58"/>
      <c r="IR682" s="58"/>
      <c r="IS682" s="58"/>
      <c r="IT682" s="58"/>
      <c r="IU682" s="58"/>
    </row>
    <row r="683" spans="1:255" s="840" customFormat="1">
      <c r="A683" s="78" t="s">
        <v>496</v>
      </c>
      <c r="B683" s="58">
        <v>2.2189999999999999</v>
      </c>
      <c r="C683" s="58">
        <v>2.5569999999999999</v>
      </c>
      <c r="D683" s="58">
        <v>1.593</v>
      </c>
      <c r="E683" s="58">
        <v>1.4179999999999999</v>
      </c>
      <c r="F683" s="58">
        <v>1.194</v>
      </c>
      <c r="G683" s="58">
        <v>1.0429999999999999</v>
      </c>
      <c r="H683" s="58">
        <v>1.038</v>
      </c>
      <c r="I683" s="58">
        <v>1.121</v>
      </c>
      <c r="J683" s="58">
        <v>1.1879999999999999</v>
      </c>
      <c r="K683" s="58">
        <v>1.2629999999999999</v>
      </c>
      <c r="L683" s="58">
        <v>1.2070000000000001</v>
      </c>
      <c r="M683" s="58">
        <v>1.2649999999999999</v>
      </c>
      <c r="N683" s="58">
        <v>1.496</v>
      </c>
      <c r="O683" s="58">
        <v>1.629</v>
      </c>
      <c r="P683" s="58">
        <v>1.8240000000000001</v>
      </c>
      <c r="Q683" s="58">
        <v>1.6220000000000001</v>
      </c>
      <c r="R683" s="58">
        <v>1.4850000000000001</v>
      </c>
      <c r="S683" s="58">
        <v>1.9710000000000001</v>
      </c>
      <c r="T683" s="58">
        <v>2.4180000000000001</v>
      </c>
      <c r="U683" s="58">
        <v>2.879</v>
      </c>
      <c r="V683" s="58">
        <v>3.6339999999999999</v>
      </c>
      <c r="W683" s="58">
        <v>3.3780000000000001</v>
      </c>
      <c r="X683" s="58">
        <v>3.2320000000000002</v>
      </c>
      <c r="Y683" s="58">
        <v>3.2090000000000001</v>
      </c>
      <c r="Z683" s="58">
        <v>3.85</v>
      </c>
      <c r="AA683" s="949">
        <v>4.7939999999999996</v>
      </c>
      <c r="AB683" s="949">
        <v>5.8520000000000003</v>
      </c>
      <c r="AC683" s="949">
        <v>4.8970000000000002</v>
      </c>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c r="BF683" s="58"/>
      <c r="BG683" s="58"/>
      <c r="BH683" s="58"/>
      <c r="BI683" s="58"/>
      <c r="BJ683" s="58"/>
      <c r="BK683" s="58"/>
      <c r="BL683" s="58"/>
      <c r="BM683" s="58"/>
      <c r="BN683" s="58"/>
      <c r="BO683" s="58"/>
      <c r="BP683" s="58"/>
      <c r="BQ683" s="58"/>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58"/>
      <c r="CS683" s="58"/>
      <c r="CT683" s="58"/>
      <c r="CU683" s="58"/>
      <c r="CV683" s="58"/>
      <c r="CW683" s="58"/>
      <c r="CX683" s="58"/>
      <c r="CY683" s="58"/>
      <c r="CZ683" s="58"/>
      <c r="DA683" s="58"/>
      <c r="DB683" s="58"/>
      <c r="DC683" s="58"/>
      <c r="DD683" s="58"/>
      <c r="DE683" s="58"/>
      <c r="DF683" s="58"/>
      <c r="DG683" s="58"/>
      <c r="DH683" s="58"/>
      <c r="DI683" s="58"/>
      <c r="DJ683" s="58"/>
      <c r="DK683" s="58"/>
      <c r="DL683" s="58"/>
      <c r="DM683" s="58"/>
      <c r="DN683" s="58"/>
      <c r="DO683" s="58"/>
      <c r="DP683" s="58"/>
      <c r="DQ683" s="58"/>
      <c r="DR683" s="58"/>
      <c r="DS683" s="58"/>
      <c r="DT683" s="58"/>
      <c r="DU683" s="58"/>
      <c r="DV683" s="58"/>
      <c r="DW683" s="58"/>
      <c r="DX683" s="58"/>
      <c r="DY683" s="58"/>
      <c r="DZ683" s="58"/>
      <c r="EA683" s="58"/>
      <c r="EB683" s="58"/>
      <c r="EC683" s="58"/>
      <c r="ED683" s="58"/>
      <c r="EE683" s="58"/>
      <c r="EF683" s="58"/>
      <c r="EG683" s="58"/>
      <c r="EH683" s="58"/>
      <c r="EI683" s="58"/>
      <c r="EJ683" s="58"/>
      <c r="EK683" s="58"/>
      <c r="EL683" s="58"/>
      <c r="EM683" s="58"/>
      <c r="EN683" s="58"/>
      <c r="EO683" s="58"/>
      <c r="EP683" s="58"/>
      <c r="EQ683" s="58"/>
      <c r="ER683" s="58"/>
      <c r="ES683" s="58"/>
      <c r="ET683" s="58"/>
      <c r="EU683" s="58"/>
      <c r="EV683" s="58"/>
      <c r="EW683" s="58"/>
      <c r="EX683" s="58"/>
      <c r="EY683" s="58"/>
      <c r="EZ683" s="58"/>
      <c r="FA683" s="58"/>
      <c r="FB683" s="58"/>
      <c r="FC683" s="58"/>
      <c r="FD683" s="58"/>
      <c r="FE683" s="58"/>
      <c r="FF683" s="58"/>
      <c r="FG683" s="58"/>
      <c r="FH683" s="58"/>
      <c r="FI683" s="58"/>
      <c r="FJ683" s="58"/>
      <c r="FK683" s="58"/>
      <c r="FL683" s="58"/>
      <c r="FM683" s="58"/>
      <c r="FN683" s="58"/>
      <c r="FO683" s="58"/>
      <c r="FP683" s="58"/>
      <c r="FQ683" s="58"/>
      <c r="FR683" s="58"/>
      <c r="FS683" s="58"/>
      <c r="FT683" s="58"/>
      <c r="FU683" s="58"/>
      <c r="FV683" s="58"/>
      <c r="FW683" s="58"/>
      <c r="FX683" s="58"/>
      <c r="FY683" s="58"/>
      <c r="FZ683" s="58"/>
      <c r="GA683" s="58"/>
      <c r="GB683" s="58"/>
      <c r="GC683" s="58"/>
      <c r="GD683" s="58"/>
      <c r="GE683" s="58"/>
      <c r="GF683" s="58"/>
      <c r="GG683" s="58"/>
      <c r="GH683" s="58"/>
      <c r="GI683" s="58"/>
      <c r="GJ683" s="58"/>
      <c r="GK683" s="58"/>
      <c r="GL683" s="58"/>
      <c r="GM683" s="58"/>
      <c r="GN683" s="58"/>
      <c r="GO683" s="58"/>
      <c r="GP683" s="58"/>
      <c r="GQ683" s="58"/>
      <c r="GR683" s="58"/>
      <c r="GS683" s="58"/>
      <c r="GT683" s="58"/>
      <c r="GU683" s="58"/>
      <c r="GV683" s="58"/>
      <c r="GW683" s="58"/>
      <c r="GX683" s="58"/>
      <c r="GY683" s="58"/>
      <c r="GZ683" s="58"/>
      <c r="HA683" s="58"/>
      <c r="HB683" s="58"/>
      <c r="HC683" s="58"/>
      <c r="HD683" s="58"/>
      <c r="HE683" s="58"/>
      <c r="HF683" s="58"/>
      <c r="HG683" s="58"/>
      <c r="HH683" s="58"/>
      <c r="HI683" s="58"/>
      <c r="HJ683" s="58"/>
      <c r="HK683" s="58"/>
      <c r="HL683" s="58"/>
      <c r="HM683" s="58"/>
      <c r="HN683" s="58"/>
      <c r="HO683" s="58"/>
      <c r="HP683" s="58"/>
      <c r="HQ683" s="58"/>
      <c r="HR683" s="58"/>
      <c r="HS683" s="58"/>
      <c r="HT683" s="58"/>
      <c r="HU683" s="58"/>
      <c r="HV683" s="58"/>
      <c r="HW683" s="58"/>
      <c r="HX683" s="58"/>
      <c r="HY683" s="58"/>
      <c r="HZ683" s="58"/>
      <c r="IA683" s="58"/>
      <c r="IB683" s="58"/>
      <c r="IC683" s="58"/>
      <c r="ID683" s="58"/>
      <c r="IE683" s="58"/>
      <c r="IF683" s="58"/>
      <c r="IG683" s="58"/>
      <c r="IH683" s="58"/>
      <c r="II683" s="58"/>
      <c r="IJ683" s="58"/>
      <c r="IK683" s="58"/>
      <c r="IL683" s="58"/>
      <c r="IM683" s="58"/>
      <c r="IN683" s="58"/>
      <c r="IO683" s="58"/>
      <c r="IP683" s="58"/>
      <c r="IQ683" s="58"/>
      <c r="IR683" s="58"/>
      <c r="IS683" s="58"/>
      <c r="IT683" s="58"/>
      <c r="IU683" s="58"/>
    </row>
    <row r="684" spans="1:255" s="840" customFormat="1">
      <c r="A684" s="78" t="s">
        <v>497</v>
      </c>
      <c r="B684" s="58">
        <v>1.7000000000000001E-2</v>
      </c>
      <c r="C684" s="58">
        <v>0.02</v>
      </c>
      <c r="D684" s="58">
        <v>1.2E-2</v>
      </c>
      <c r="E684" s="58">
        <v>1.0999999999999999E-2</v>
      </c>
      <c r="F684" s="58">
        <v>8.9999999999999993E-3</v>
      </c>
      <c r="G684" s="58">
        <v>8.0000000000000002E-3</v>
      </c>
      <c r="H684" s="58">
        <v>8.0000000000000002E-3</v>
      </c>
      <c r="I684" s="58">
        <v>8.9999999999999993E-3</v>
      </c>
      <c r="J684" s="58">
        <v>8.9999999999999993E-3</v>
      </c>
      <c r="K684" s="58">
        <v>0.01</v>
      </c>
      <c r="L684" s="58">
        <v>8.9999999999999993E-3</v>
      </c>
      <c r="M684" s="58">
        <v>0.01</v>
      </c>
      <c r="N684" s="58">
        <v>1.2E-2</v>
      </c>
      <c r="O684" s="58">
        <v>1.2999999999999999E-2</v>
      </c>
      <c r="P684" s="58">
        <v>1.4E-2</v>
      </c>
      <c r="Q684" s="58">
        <v>1.0999999999999999E-2</v>
      </c>
      <c r="R684" s="58">
        <v>1.4999999999999999E-2</v>
      </c>
      <c r="S684" s="58">
        <v>1.0999999999999999E-2</v>
      </c>
      <c r="T684" s="58">
        <v>1.4999999999999999E-2</v>
      </c>
      <c r="U684" s="58">
        <v>7.0000000000000001E-3</v>
      </c>
      <c r="V684" s="58">
        <v>8.9999999999999993E-3</v>
      </c>
      <c r="W684" s="58">
        <v>2.1000000000000001E-2</v>
      </c>
      <c r="X684" s="58">
        <v>7.4999999999999997E-2</v>
      </c>
      <c r="Y684" s="58">
        <v>5.5E-2</v>
      </c>
      <c r="Z684" s="58">
        <v>7.0999999999999994E-2</v>
      </c>
      <c r="AA684" s="949">
        <v>6.6000000000000003E-2</v>
      </c>
      <c r="AB684" s="949">
        <v>7.9000000000000001E-2</v>
      </c>
      <c r="AC684" s="949">
        <v>7.8E-2</v>
      </c>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c r="BF684" s="58"/>
      <c r="BG684" s="58"/>
      <c r="BH684" s="58"/>
      <c r="BI684" s="58"/>
      <c r="BJ684" s="58"/>
      <c r="BK684" s="58"/>
      <c r="BL684" s="58"/>
      <c r="BM684" s="58"/>
      <c r="BN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58"/>
      <c r="CS684" s="58"/>
      <c r="CT684" s="58"/>
      <c r="CU684" s="58"/>
      <c r="CV684" s="58"/>
      <c r="CW684" s="58"/>
      <c r="CX684" s="58"/>
      <c r="CY684" s="58"/>
      <c r="CZ684" s="58"/>
      <c r="DA684" s="58"/>
      <c r="DB684" s="58"/>
      <c r="DC684" s="58"/>
      <c r="DD684" s="58"/>
      <c r="DE684" s="58"/>
      <c r="DF684" s="58"/>
      <c r="DG684" s="58"/>
      <c r="DH684" s="58"/>
      <c r="DI684" s="58"/>
      <c r="DJ684" s="58"/>
      <c r="DK684" s="58"/>
      <c r="DL684" s="58"/>
      <c r="DM684" s="58"/>
      <c r="DN684" s="58"/>
      <c r="DO684" s="58"/>
      <c r="DP684" s="58"/>
      <c r="DQ684" s="58"/>
      <c r="DR684" s="58"/>
      <c r="DS684" s="58"/>
      <c r="DT684" s="58"/>
      <c r="DU684" s="58"/>
      <c r="DV684" s="58"/>
      <c r="DW684" s="58"/>
      <c r="DX684" s="58"/>
      <c r="DY684" s="58"/>
      <c r="DZ684" s="58"/>
      <c r="EA684" s="58"/>
      <c r="EB684" s="58"/>
      <c r="EC684" s="58"/>
      <c r="ED684" s="58"/>
      <c r="EE684" s="58"/>
      <c r="EF684" s="58"/>
      <c r="EG684" s="58"/>
      <c r="EH684" s="58"/>
      <c r="EI684" s="58"/>
      <c r="EJ684" s="58"/>
      <c r="EK684" s="58"/>
      <c r="EL684" s="58"/>
      <c r="EM684" s="58"/>
      <c r="EN684" s="58"/>
      <c r="EO684" s="58"/>
      <c r="EP684" s="58"/>
      <c r="EQ684" s="58"/>
      <c r="ER684" s="58"/>
      <c r="ES684" s="58"/>
      <c r="ET684" s="58"/>
      <c r="EU684" s="58"/>
      <c r="EV684" s="58"/>
      <c r="EW684" s="58"/>
      <c r="EX684" s="58"/>
      <c r="EY684" s="58"/>
      <c r="EZ684" s="58"/>
      <c r="FA684" s="58"/>
      <c r="FB684" s="58"/>
      <c r="FC684" s="58"/>
      <c r="FD684" s="58"/>
      <c r="FE684" s="58"/>
      <c r="FF684" s="58"/>
      <c r="FG684" s="58"/>
      <c r="FH684" s="58"/>
      <c r="FI684" s="58"/>
      <c r="FJ684" s="58"/>
      <c r="FK684" s="58"/>
      <c r="FL684" s="58"/>
      <c r="FM684" s="58"/>
      <c r="FN684" s="58"/>
      <c r="FO684" s="58"/>
      <c r="FP684" s="58"/>
      <c r="FQ684" s="58"/>
      <c r="FR684" s="58"/>
      <c r="FS684" s="58"/>
      <c r="FT684" s="58"/>
      <c r="FU684" s="58"/>
      <c r="FV684" s="58"/>
      <c r="FW684" s="58"/>
      <c r="FX684" s="58"/>
      <c r="FY684" s="58"/>
      <c r="FZ684" s="58"/>
      <c r="GA684" s="58"/>
      <c r="GB684" s="58"/>
      <c r="GC684" s="58"/>
      <c r="GD684" s="58"/>
      <c r="GE684" s="58"/>
      <c r="GF684" s="58"/>
      <c r="GG684" s="58"/>
      <c r="GH684" s="58"/>
      <c r="GI684" s="58"/>
      <c r="GJ684" s="58"/>
      <c r="GK684" s="58"/>
      <c r="GL684" s="58"/>
      <c r="GM684" s="58"/>
      <c r="GN684" s="58"/>
      <c r="GO684" s="58"/>
      <c r="GP684" s="58"/>
      <c r="GQ684" s="58"/>
      <c r="GR684" s="58"/>
      <c r="GS684" s="58"/>
      <c r="GT684" s="58"/>
      <c r="GU684" s="58"/>
      <c r="GV684" s="58"/>
      <c r="GW684" s="58"/>
      <c r="GX684" s="58"/>
      <c r="GY684" s="58"/>
      <c r="GZ684" s="58"/>
      <c r="HA684" s="58"/>
      <c r="HB684" s="58"/>
      <c r="HC684" s="58"/>
      <c r="HD684" s="58"/>
      <c r="HE684" s="58"/>
      <c r="HF684" s="58"/>
      <c r="HG684" s="58"/>
      <c r="HH684" s="58"/>
      <c r="HI684" s="58"/>
      <c r="HJ684" s="58"/>
      <c r="HK684" s="58"/>
      <c r="HL684" s="58"/>
      <c r="HM684" s="58"/>
      <c r="HN684" s="58"/>
      <c r="HO684" s="58"/>
      <c r="HP684" s="58"/>
      <c r="HQ684" s="58"/>
      <c r="HR684" s="58"/>
      <c r="HS684" s="58"/>
      <c r="HT684" s="58"/>
      <c r="HU684" s="58"/>
      <c r="HV684" s="58"/>
      <c r="HW684" s="58"/>
      <c r="HX684" s="58"/>
      <c r="HY684" s="58"/>
      <c r="HZ684" s="58"/>
      <c r="IA684" s="58"/>
      <c r="IB684" s="58"/>
      <c r="IC684" s="58"/>
      <c r="ID684" s="58"/>
      <c r="IE684" s="58"/>
      <c r="IF684" s="58"/>
      <c r="IG684" s="58"/>
      <c r="IH684" s="58"/>
      <c r="II684" s="58"/>
      <c r="IJ684" s="58"/>
      <c r="IK684" s="58"/>
      <c r="IL684" s="58"/>
      <c r="IM684" s="58"/>
      <c r="IN684" s="58"/>
      <c r="IO684" s="58"/>
      <c r="IP684" s="58"/>
      <c r="IQ684" s="58"/>
      <c r="IR684" s="58"/>
      <c r="IS684" s="58"/>
      <c r="IT684" s="58"/>
      <c r="IU684" s="58"/>
    </row>
    <row r="685" spans="1:255" s="840" customFormat="1">
      <c r="A685" s="78" t="s">
        <v>498</v>
      </c>
      <c r="B685" s="58">
        <v>1.002</v>
      </c>
      <c r="C685" s="58">
        <v>1.1479999999999999</v>
      </c>
      <c r="D685" s="58">
        <v>0.82199999999999995</v>
      </c>
      <c r="E685" s="58">
        <v>0.78100000000000003</v>
      </c>
      <c r="F685" s="58">
        <v>0.70899999999999996</v>
      </c>
      <c r="G685" s="58">
        <v>0.66200000000000003</v>
      </c>
      <c r="H685" s="58">
        <v>0.69699999999999995</v>
      </c>
      <c r="I685" s="58">
        <v>0.71</v>
      </c>
      <c r="J685" s="58">
        <v>0.76700000000000002</v>
      </c>
      <c r="K685" s="58">
        <v>0.81100000000000005</v>
      </c>
      <c r="L685" s="58">
        <v>0.81299999999999994</v>
      </c>
      <c r="M685" s="58">
        <v>0.85</v>
      </c>
      <c r="N685" s="58">
        <v>0.86699999999999999</v>
      </c>
      <c r="O685" s="58">
        <v>1.0169999999999999</v>
      </c>
      <c r="P685" s="58">
        <v>1.1160000000000001</v>
      </c>
      <c r="Q685" s="58">
        <v>0.97299999999999998</v>
      </c>
      <c r="R685" s="58">
        <v>1.163</v>
      </c>
      <c r="S685" s="58">
        <v>1.0469999999999999</v>
      </c>
      <c r="T685" s="58">
        <v>0.86599999999999999</v>
      </c>
      <c r="U685" s="58">
        <v>1.05</v>
      </c>
      <c r="V685" s="58">
        <v>0.496</v>
      </c>
      <c r="W685" s="58">
        <v>0.46100000000000002</v>
      </c>
      <c r="X685" s="58">
        <v>0.55800000000000005</v>
      </c>
      <c r="Y685" s="58">
        <v>0.44400000000000001</v>
      </c>
      <c r="Z685" s="58">
        <v>0.503</v>
      </c>
      <c r="AA685" s="949">
        <v>1.0649999999999999</v>
      </c>
      <c r="AB685" s="949">
        <v>0.879</v>
      </c>
      <c r="AC685" s="949">
        <v>0.85799999999999998</v>
      </c>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c r="BH685" s="58"/>
      <c r="BI685" s="58"/>
      <c r="BJ685" s="58"/>
      <c r="BK685" s="58"/>
      <c r="BL685" s="58"/>
      <c r="BM685" s="58"/>
      <c r="BN685" s="58"/>
      <c r="BO685" s="58"/>
      <c r="BP685" s="58"/>
      <c r="BQ685" s="58"/>
      <c r="BR685" s="58"/>
      <c r="BS685" s="58"/>
      <c r="BT685" s="58"/>
      <c r="BU685" s="58"/>
      <c r="BV685" s="58"/>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58"/>
      <c r="CS685" s="58"/>
      <c r="CT685" s="58"/>
      <c r="CU685" s="58"/>
      <c r="CV685" s="58"/>
      <c r="CW685" s="58"/>
      <c r="CX685" s="58"/>
      <c r="CY685" s="58"/>
      <c r="CZ685" s="58"/>
      <c r="DA685" s="58"/>
      <c r="DB685" s="58"/>
      <c r="DC685" s="58"/>
      <c r="DD685" s="58"/>
      <c r="DE685" s="58"/>
      <c r="DF685" s="58"/>
      <c r="DG685" s="58"/>
      <c r="DH685" s="58"/>
      <c r="DI685" s="58"/>
      <c r="DJ685" s="58"/>
      <c r="DK685" s="58"/>
      <c r="DL685" s="58"/>
      <c r="DM685" s="58"/>
      <c r="DN685" s="58"/>
      <c r="DO685" s="58"/>
      <c r="DP685" s="58"/>
      <c r="DQ685" s="58"/>
      <c r="DR685" s="58"/>
      <c r="DS685" s="58"/>
      <c r="DT685" s="58"/>
      <c r="DU685" s="58"/>
      <c r="DV685" s="58"/>
      <c r="DW685" s="58"/>
      <c r="DX685" s="58"/>
      <c r="DY685" s="58"/>
      <c r="DZ685" s="58"/>
      <c r="EA685" s="58"/>
      <c r="EB685" s="58"/>
      <c r="EC685" s="58"/>
      <c r="ED685" s="58"/>
      <c r="EE685" s="58"/>
      <c r="EF685" s="58"/>
      <c r="EG685" s="58"/>
      <c r="EH685" s="58"/>
      <c r="EI685" s="58"/>
      <c r="EJ685" s="58"/>
      <c r="EK685" s="58"/>
      <c r="EL685" s="58"/>
      <c r="EM685" s="58"/>
      <c r="EN685" s="58"/>
      <c r="EO685" s="58"/>
      <c r="EP685" s="58"/>
      <c r="EQ685" s="58"/>
      <c r="ER685" s="58"/>
      <c r="ES685" s="58"/>
      <c r="ET685" s="58"/>
      <c r="EU685" s="58"/>
      <c r="EV685" s="58"/>
      <c r="EW685" s="58"/>
      <c r="EX685" s="58"/>
      <c r="EY685" s="58"/>
      <c r="EZ685" s="58"/>
      <c r="FA685" s="58"/>
      <c r="FB685" s="58"/>
      <c r="FC685" s="58"/>
      <c r="FD685" s="58"/>
      <c r="FE685" s="58"/>
      <c r="FF685" s="58"/>
      <c r="FG685" s="58"/>
      <c r="FH685" s="58"/>
      <c r="FI685" s="58"/>
      <c r="FJ685" s="58"/>
      <c r="FK685" s="58"/>
      <c r="FL685" s="58"/>
      <c r="FM685" s="58"/>
      <c r="FN685" s="58"/>
      <c r="FO685" s="58"/>
      <c r="FP685" s="58"/>
      <c r="FQ685" s="58"/>
      <c r="FR685" s="58"/>
      <c r="FS685" s="58"/>
      <c r="FT685" s="58"/>
      <c r="FU685" s="58"/>
      <c r="FV685" s="58"/>
      <c r="FW685" s="58"/>
      <c r="FX685" s="58"/>
      <c r="FY685" s="58"/>
      <c r="FZ685" s="58"/>
      <c r="GA685" s="58"/>
      <c r="GB685" s="58"/>
      <c r="GC685" s="58"/>
      <c r="GD685" s="58"/>
      <c r="GE685" s="58"/>
      <c r="GF685" s="58"/>
      <c r="GG685" s="58"/>
      <c r="GH685" s="58"/>
      <c r="GI685" s="58"/>
      <c r="GJ685" s="58"/>
      <c r="GK685" s="58"/>
      <c r="GL685" s="58"/>
      <c r="GM685" s="58"/>
      <c r="GN685" s="58"/>
      <c r="GO685" s="58"/>
      <c r="GP685" s="58"/>
      <c r="GQ685" s="58"/>
      <c r="GR685" s="58"/>
      <c r="GS685" s="58"/>
      <c r="GT685" s="58"/>
      <c r="GU685" s="58"/>
      <c r="GV685" s="58"/>
      <c r="GW685" s="58"/>
      <c r="GX685" s="58"/>
      <c r="GY685" s="58"/>
      <c r="GZ685" s="58"/>
      <c r="HA685" s="58"/>
      <c r="HB685" s="58"/>
      <c r="HC685" s="58"/>
      <c r="HD685" s="58"/>
      <c r="HE685" s="58"/>
      <c r="HF685" s="58"/>
      <c r="HG685" s="58"/>
      <c r="HH685" s="58"/>
      <c r="HI685" s="58"/>
      <c r="HJ685" s="58"/>
      <c r="HK685" s="58"/>
      <c r="HL685" s="58"/>
      <c r="HM685" s="58"/>
      <c r="HN685" s="58"/>
      <c r="HO685" s="58"/>
      <c r="HP685" s="58"/>
      <c r="HQ685" s="58"/>
      <c r="HR685" s="58"/>
      <c r="HS685" s="58"/>
      <c r="HT685" s="58"/>
      <c r="HU685" s="58"/>
      <c r="HV685" s="58"/>
      <c r="HW685" s="58"/>
      <c r="HX685" s="58"/>
      <c r="HY685" s="58"/>
      <c r="HZ685" s="58"/>
      <c r="IA685" s="58"/>
      <c r="IB685" s="58"/>
      <c r="IC685" s="58"/>
      <c r="ID685" s="58"/>
      <c r="IE685" s="58"/>
      <c r="IF685" s="58"/>
      <c r="IG685" s="58"/>
      <c r="IH685" s="58"/>
      <c r="II685" s="58"/>
      <c r="IJ685" s="58"/>
      <c r="IK685" s="58"/>
      <c r="IL685" s="58"/>
      <c r="IM685" s="58"/>
      <c r="IN685" s="58"/>
      <c r="IO685" s="58"/>
      <c r="IP685" s="58"/>
      <c r="IQ685" s="58"/>
      <c r="IR685" s="58"/>
      <c r="IS685" s="58"/>
      <c r="IT685" s="58"/>
      <c r="IU685" s="58"/>
    </row>
    <row r="686" spans="1:255" s="840" customFormat="1">
      <c r="A686" s="78" t="s">
        <v>499</v>
      </c>
      <c r="B686" s="58"/>
      <c r="C686" s="58"/>
      <c r="D686" s="58"/>
      <c r="E686" s="58"/>
      <c r="F686" s="58"/>
      <c r="G686" s="58"/>
      <c r="H686" s="58"/>
      <c r="I686" s="58"/>
      <c r="J686" s="58"/>
      <c r="K686" s="58"/>
      <c r="L686" s="58"/>
      <c r="M686" s="58"/>
      <c r="N686" s="58"/>
      <c r="O686" s="58"/>
      <c r="P686" s="58"/>
      <c r="Q686" s="58"/>
      <c r="R686" s="58"/>
      <c r="S686" s="58"/>
      <c r="T686" s="58">
        <v>0.184</v>
      </c>
      <c r="U686" s="58">
        <v>0.26700000000000002</v>
      </c>
      <c r="V686" s="58">
        <v>0.26900000000000002</v>
      </c>
      <c r="W686" s="58">
        <v>0.23400000000000001</v>
      </c>
      <c r="X686" s="58">
        <v>0.29799999999999999</v>
      </c>
      <c r="Y686" s="58">
        <v>0.251</v>
      </c>
      <c r="Z686" s="58">
        <v>0.29299999999999998</v>
      </c>
      <c r="AA686" s="949">
        <v>0.23100000000000001</v>
      </c>
      <c r="AB686" s="949">
        <v>0.26700000000000002</v>
      </c>
      <c r="AC686" s="949">
        <v>0.27500000000000002</v>
      </c>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58"/>
      <c r="BN686" s="58"/>
      <c r="BO686" s="58"/>
      <c r="BP686" s="58"/>
      <c r="BQ686" s="58"/>
      <c r="BR686" s="58"/>
      <c r="BS686" s="58"/>
      <c r="BT686" s="58"/>
      <c r="BU686" s="58"/>
      <c r="BV686" s="58"/>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58"/>
      <c r="CS686" s="58"/>
      <c r="CT686" s="58"/>
      <c r="CU686" s="58"/>
      <c r="CV686" s="58"/>
      <c r="CW686" s="58"/>
      <c r="CX686" s="58"/>
      <c r="CY686" s="58"/>
      <c r="CZ686" s="58"/>
      <c r="DA686" s="58"/>
      <c r="DB686" s="58"/>
      <c r="DC686" s="58"/>
      <c r="DD686" s="58"/>
      <c r="DE686" s="58"/>
      <c r="DF686" s="58"/>
      <c r="DG686" s="58"/>
      <c r="DH686" s="58"/>
      <c r="DI686" s="58"/>
      <c r="DJ686" s="58"/>
      <c r="DK686" s="58"/>
      <c r="DL686" s="58"/>
      <c r="DM686" s="58"/>
      <c r="DN686" s="58"/>
      <c r="DO686" s="58"/>
      <c r="DP686" s="58"/>
      <c r="DQ686" s="58"/>
      <c r="DR686" s="58"/>
      <c r="DS686" s="58"/>
      <c r="DT686" s="58"/>
      <c r="DU686" s="58"/>
      <c r="DV686" s="58"/>
      <c r="DW686" s="58"/>
      <c r="DX686" s="58"/>
      <c r="DY686" s="58"/>
      <c r="DZ686" s="58"/>
      <c r="EA686" s="58"/>
      <c r="EB686" s="58"/>
      <c r="EC686" s="58"/>
      <c r="ED686" s="58"/>
      <c r="EE686" s="58"/>
      <c r="EF686" s="58"/>
      <c r="EG686" s="58"/>
      <c r="EH686" s="58"/>
      <c r="EI686" s="58"/>
      <c r="EJ686" s="58"/>
      <c r="EK686" s="58"/>
      <c r="EL686" s="58"/>
      <c r="EM686" s="58"/>
      <c r="EN686" s="58"/>
      <c r="EO686" s="58"/>
      <c r="EP686" s="58"/>
      <c r="EQ686" s="58"/>
      <c r="ER686" s="58"/>
      <c r="ES686" s="58"/>
      <c r="ET686" s="58"/>
      <c r="EU686" s="58"/>
      <c r="EV686" s="58"/>
      <c r="EW686" s="58"/>
      <c r="EX686" s="58"/>
      <c r="EY686" s="58"/>
      <c r="EZ686" s="58"/>
      <c r="FA686" s="58"/>
      <c r="FB686" s="58"/>
      <c r="FC686" s="58"/>
      <c r="FD686" s="58"/>
      <c r="FE686" s="58"/>
      <c r="FF686" s="58"/>
      <c r="FG686" s="58"/>
      <c r="FH686" s="58"/>
      <c r="FI686" s="58"/>
      <c r="FJ686" s="58"/>
      <c r="FK686" s="58"/>
      <c r="FL686" s="58"/>
      <c r="FM686" s="58"/>
      <c r="FN686" s="58"/>
      <c r="FO686" s="58"/>
      <c r="FP686" s="58"/>
      <c r="FQ686" s="58"/>
      <c r="FR686" s="58"/>
      <c r="FS686" s="58"/>
      <c r="FT686" s="58"/>
      <c r="FU686" s="58"/>
      <c r="FV686" s="58"/>
      <c r="FW686" s="58"/>
      <c r="FX686" s="58"/>
      <c r="FY686" s="58"/>
      <c r="FZ686" s="58"/>
      <c r="GA686" s="58"/>
      <c r="GB686" s="58"/>
      <c r="GC686" s="58"/>
      <c r="GD686" s="58"/>
      <c r="GE686" s="58"/>
      <c r="GF686" s="58"/>
      <c r="GG686" s="58"/>
      <c r="GH686" s="58"/>
      <c r="GI686" s="58"/>
      <c r="GJ686" s="58"/>
      <c r="GK686" s="58"/>
      <c r="GL686" s="58"/>
      <c r="GM686" s="58"/>
      <c r="GN686" s="58"/>
      <c r="GO686" s="58"/>
      <c r="GP686" s="58"/>
      <c r="GQ686" s="58"/>
      <c r="GR686" s="58"/>
      <c r="GS686" s="58"/>
      <c r="GT686" s="58"/>
      <c r="GU686" s="58"/>
      <c r="GV686" s="58"/>
      <c r="GW686" s="58"/>
      <c r="GX686" s="58"/>
      <c r="GY686" s="58"/>
      <c r="GZ686" s="58"/>
      <c r="HA686" s="58"/>
      <c r="HB686" s="58"/>
      <c r="HC686" s="58"/>
      <c r="HD686" s="58"/>
      <c r="HE686" s="58"/>
      <c r="HF686" s="58"/>
      <c r="HG686" s="58"/>
      <c r="HH686" s="58"/>
      <c r="HI686" s="58"/>
      <c r="HJ686" s="58"/>
      <c r="HK686" s="58"/>
      <c r="HL686" s="58"/>
      <c r="HM686" s="58"/>
      <c r="HN686" s="58"/>
      <c r="HO686" s="58"/>
      <c r="HP686" s="58"/>
      <c r="HQ686" s="58"/>
      <c r="HR686" s="58"/>
      <c r="HS686" s="58"/>
      <c r="HT686" s="58"/>
      <c r="HU686" s="58"/>
      <c r="HV686" s="58"/>
      <c r="HW686" s="58"/>
      <c r="HX686" s="58"/>
      <c r="HY686" s="58"/>
      <c r="HZ686" s="58"/>
      <c r="IA686" s="58"/>
      <c r="IB686" s="58"/>
      <c r="IC686" s="58"/>
      <c r="ID686" s="58"/>
      <c r="IE686" s="58"/>
      <c r="IF686" s="58"/>
      <c r="IG686" s="58"/>
      <c r="IH686" s="58"/>
      <c r="II686" s="58"/>
      <c r="IJ686" s="58"/>
      <c r="IK686" s="58"/>
      <c r="IL686" s="58"/>
      <c r="IM686" s="58"/>
      <c r="IN686" s="58"/>
      <c r="IO686" s="58"/>
      <c r="IP686" s="58"/>
      <c r="IQ686" s="58"/>
      <c r="IR686" s="58"/>
      <c r="IS686" s="58"/>
      <c r="IT686" s="58"/>
      <c r="IU686" s="58"/>
    </row>
    <row r="687" spans="1:255" s="840" customFormat="1">
      <c r="A687" s="78" t="s">
        <v>500</v>
      </c>
      <c r="B687" s="58">
        <v>4.0000000000000001E-3</v>
      </c>
      <c r="C687" s="58">
        <v>6.0000000000000001E-3</v>
      </c>
      <c r="D687" s="58">
        <v>4.0000000000000001E-3</v>
      </c>
      <c r="E687" s="58">
        <v>4.0000000000000001E-3</v>
      </c>
      <c r="F687" s="58">
        <v>2E-3</v>
      </c>
      <c r="G687" s="58">
        <v>2E-3</v>
      </c>
      <c r="H687" s="58">
        <v>2E-3</v>
      </c>
      <c r="I687" s="58">
        <v>2E-3</v>
      </c>
      <c r="J687" s="58">
        <v>2E-3</v>
      </c>
      <c r="K687" s="58">
        <v>2E-3</v>
      </c>
      <c r="L687" s="58">
        <v>2E-3</v>
      </c>
      <c r="M687" s="58">
        <v>2E-3</v>
      </c>
      <c r="N687" s="58">
        <v>4.0000000000000001E-3</v>
      </c>
      <c r="O687" s="58">
        <v>4.0000000000000001E-3</v>
      </c>
      <c r="P687" s="58">
        <v>4.0000000000000001E-3</v>
      </c>
      <c r="Q687" s="58">
        <v>2E-3</v>
      </c>
      <c r="R687" s="58">
        <v>2E-3</v>
      </c>
      <c r="S687" s="58"/>
      <c r="T687" s="58">
        <v>6.6000000000000003E-2</v>
      </c>
      <c r="U687" s="58">
        <v>6.6000000000000003E-2</v>
      </c>
      <c r="V687" s="58">
        <v>4.4999999999999998E-2</v>
      </c>
      <c r="W687" s="58">
        <v>2.9000000000000001E-2</v>
      </c>
      <c r="X687" s="58">
        <v>2.4E-2</v>
      </c>
      <c r="Y687" s="58">
        <v>2.1999999999999999E-2</v>
      </c>
      <c r="Z687" s="58">
        <v>3.3000000000000002E-2</v>
      </c>
      <c r="AA687" s="949">
        <v>3.7999999999999999E-2</v>
      </c>
      <c r="AB687" s="949">
        <v>4.2999999999999997E-2</v>
      </c>
      <c r="AC687" s="949">
        <v>4.7E-2</v>
      </c>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58"/>
      <c r="BN687" s="5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c r="EA687" s="58"/>
      <c r="EB687" s="58"/>
      <c r="EC687" s="58"/>
      <c r="ED687" s="58"/>
      <c r="EE687" s="58"/>
      <c r="EF687" s="58"/>
      <c r="EG687" s="58"/>
      <c r="EH687" s="58"/>
      <c r="EI687" s="58"/>
      <c r="EJ687" s="58"/>
      <c r="EK687" s="58"/>
      <c r="EL687" s="58"/>
      <c r="EM687" s="58"/>
      <c r="EN687" s="58"/>
      <c r="EO687" s="58"/>
      <c r="EP687" s="58"/>
      <c r="EQ687" s="58"/>
      <c r="ER687" s="58"/>
      <c r="ES687" s="58"/>
      <c r="ET687" s="58"/>
      <c r="EU687" s="58"/>
      <c r="EV687" s="58"/>
      <c r="EW687" s="58"/>
      <c r="EX687" s="58"/>
      <c r="EY687" s="58"/>
      <c r="EZ687" s="58"/>
      <c r="FA687" s="58"/>
      <c r="FB687" s="58"/>
      <c r="FC687" s="58"/>
      <c r="FD687" s="58"/>
      <c r="FE687" s="58"/>
      <c r="FF687" s="58"/>
      <c r="FG687" s="58"/>
      <c r="FH687" s="58"/>
      <c r="FI687" s="58"/>
      <c r="FJ687" s="58"/>
      <c r="FK687" s="58"/>
      <c r="FL687" s="58"/>
      <c r="FM687" s="58"/>
      <c r="FN687" s="58"/>
      <c r="FO687" s="58"/>
      <c r="FP687" s="58"/>
      <c r="FQ687" s="58"/>
      <c r="FR687" s="58"/>
      <c r="FS687" s="58"/>
      <c r="FT687" s="58"/>
      <c r="FU687" s="58"/>
      <c r="FV687" s="58"/>
      <c r="FW687" s="58"/>
      <c r="FX687" s="58"/>
      <c r="FY687" s="58"/>
      <c r="FZ687" s="58"/>
      <c r="GA687" s="58"/>
      <c r="GB687" s="58"/>
      <c r="GC687" s="58"/>
      <c r="GD687" s="58"/>
      <c r="GE687" s="58"/>
      <c r="GF687" s="58"/>
      <c r="GG687" s="58"/>
      <c r="GH687" s="58"/>
      <c r="GI687" s="58"/>
      <c r="GJ687" s="58"/>
      <c r="GK687" s="58"/>
      <c r="GL687" s="58"/>
      <c r="GM687" s="58"/>
      <c r="GN687" s="58"/>
      <c r="GO687" s="58"/>
      <c r="GP687" s="58"/>
      <c r="GQ687" s="58"/>
      <c r="GR687" s="58"/>
      <c r="GS687" s="58"/>
      <c r="GT687" s="58"/>
      <c r="GU687" s="58"/>
      <c r="GV687" s="58"/>
      <c r="GW687" s="58"/>
      <c r="GX687" s="58"/>
      <c r="GY687" s="58"/>
      <c r="GZ687" s="58"/>
      <c r="HA687" s="58"/>
      <c r="HB687" s="58"/>
      <c r="HC687" s="58"/>
      <c r="HD687" s="58"/>
      <c r="HE687" s="58"/>
      <c r="HF687" s="58"/>
      <c r="HG687" s="58"/>
      <c r="HH687" s="58"/>
      <c r="HI687" s="58"/>
      <c r="HJ687" s="58"/>
      <c r="HK687" s="58"/>
      <c r="HL687" s="58"/>
      <c r="HM687" s="58"/>
      <c r="HN687" s="58"/>
      <c r="HO687" s="58"/>
      <c r="HP687" s="58"/>
      <c r="HQ687" s="58"/>
      <c r="HR687" s="58"/>
      <c r="HS687" s="58"/>
      <c r="HT687" s="58"/>
      <c r="HU687" s="58"/>
      <c r="HV687" s="58"/>
      <c r="HW687" s="58"/>
      <c r="HX687" s="58"/>
      <c r="HY687" s="58"/>
      <c r="HZ687" s="58"/>
      <c r="IA687" s="58"/>
      <c r="IB687" s="58"/>
      <c r="IC687" s="58"/>
      <c r="ID687" s="58"/>
      <c r="IE687" s="58"/>
      <c r="IF687" s="58"/>
      <c r="IG687" s="58"/>
      <c r="IH687" s="58"/>
      <c r="II687" s="58"/>
      <c r="IJ687" s="58"/>
      <c r="IK687" s="58"/>
      <c r="IL687" s="58"/>
      <c r="IM687" s="58"/>
      <c r="IN687" s="58"/>
      <c r="IO687" s="58"/>
      <c r="IP687" s="58"/>
      <c r="IQ687" s="58"/>
      <c r="IR687" s="58"/>
      <c r="IS687" s="58"/>
      <c r="IT687" s="58"/>
      <c r="IU687" s="58"/>
    </row>
    <row r="688" spans="1:255" s="840" customFormat="1">
      <c r="A688" s="78" t="s">
        <v>501</v>
      </c>
      <c r="B688" s="58">
        <v>0.24199999999999999</v>
      </c>
      <c r="C688" s="58">
        <v>0.27900000000000003</v>
      </c>
      <c r="D688" s="58">
        <v>0.17399999999999999</v>
      </c>
      <c r="E688" s="58">
        <v>0.154</v>
      </c>
      <c r="F688" s="58">
        <v>0.13100000000000001</v>
      </c>
      <c r="G688" s="58">
        <v>0.114</v>
      </c>
      <c r="H688" s="58">
        <v>0.14099999999999999</v>
      </c>
      <c r="I688" s="58">
        <v>0.17</v>
      </c>
      <c r="J688" s="58">
        <v>0.17399999999999999</v>
      </c>
      <c r="K688" s="58">
        <v>0.20799999999999999</v>
      </c>
      <c r="L688" s="58">
        <v>0.19</v>
      </c>
      <c r="M688" s="58">
        <v>0.26500000000000001</v>
      </c>
      <c r="N688" s="58">
        <v>0.314</v>
      </c>
      <c r="O688" s="58">
        <v>0.28499999999999998</v>
      </c>
      <c r="P688" s="58">
        <v>0.36499999999999999</v>
      </c>
      <c r="Q688" s="58">
        <v>0.36199999999999999</v>
      </c>
      <c r="R688" s="58">
        <v>0.32</v>
      </c>
      <c r="S688" s="58">
        <v>0.434</v>
      </c>
      <c r="T688" s="58">
        <v>0.40400000000000003</v>
      </c>
      <c r="U688" s="58">
        <v>0.39500000000000002</v>
      </c>
      <c r="V688" s="58">
        <v>0.44</v>
      </c>
      <c r="W688" s="58">
        <v>0.42199999999999999</v>
      </c>
      <c r="X688" s="58">
        <v>0.501</v>
      </c>
      <c r="Y688" s="58">
        <v>0.53800000000000003</v>
      </c>
      <c r="Z688" s="58">
        <v>0.629</v>
      </c>
      <c r="AA688" s="949">
        <v>0.64500000000000002</v>
      </c>
      <c r="AB688" s="949">
        <v>0.81899999999999995</v>
      </c>
      <c r="AC688" s="949">
        <v>1.0940000000000001</v>
      </c>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58"/>
      <c r="BN688" s="58"/>
      <c r="BO688" s="58"/>
      <c r="BP688" s="58"/>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c r="EA688" s="58"/>
      <c r="EB688" s="58"/>
      <c r="EC688" s="58"/>
      <c r="ED688" s="58"/>
      <c r="EE688" s="58"/>
      <c r="EF688" s="58"/>
      <c r="EG688" s="58"/>
      <c r="EH688" s="58"/>
      <c r="EI688" s="58"/>
      <c r="EJ688" s="58"/>
      <c r="EK688" s="58"/>
      <c r="EL688" s="58"/>
      <c r="EM688" s="58"/>
      <c r="EN688" s="58"/>
      <c r="EO688" s="58"/>
      <c r="EP688" s="58"/>
      <c r="EQ688" s="58"/>
      <c r="ER688" s="58"/>
      <c r="ES688" s="58"/>
      <c r="ET688" s="58"/>
      <c r="EU688" s="58"/>
      <c r="EV688" s="58"/>
      <c r="EW688" s="58"/>
      <c r="EX688" s="58"/>
      <c r="EY688" s="58"/>
      <c r="EZ688" s="58"/>
      <c r="FA688" s="58"/>
      <c r="FB688" s="58"/>
      <c r="FC688" s="58"/>
      <c r="FD688" s="58"/>
      <c r="FE688" s="58"/>
      <c r="FF688" s="58"/>
      <c r="FG688" s="58"/>
      <c r="FH688" s="58"/>
      <c r="FI688" s="58"/>
      <c r="FJ688" s="58"/>
      <c r="FK688" s="58"/>
      <c r="FL688" s="58"/>
      <c r="FM688" s="58"/>
      <c r="FN688" s="58"/>
      <c r="FO688" s="58"/>
      <c r="FP688" s="58"/>
      <c r="FQ688" s="58"/>
      <c r="FR688" s="58"/>
      <c r="FS688" s="58"/>
      <c r="FT688" s="58"/>
      <c r="FU688" s="58"/>
      <c r="FV688" s="58"/>
      <c r="FW688" s="58"/>
      <c r="FX688" s="58"/>
      <c r="FY688" s="58"/>
      <c r="FZ688" s="58"/>
      <c r="GA688" s="58"/>
      <c r="GB688" s="58"/>
      <c r="GC688" s="58"/>
      <c r="GD688" s="58"/>
      <c r="GE688" s="58"/>
      <c r="GF688" s="58"/>
      <c r="GG688" s="58"/>
      <c r="GH688" s="58"/>
      <c r="GI688" s="58"/>
      <c r="GJ688" s="58"/>
      <c r="GK688" s="58"/>
      <c r="GL688" s="58"/>
      <c r="GM688" s="58"/>
      <c r="GN688" s="58"/>
      <c r="GO688" s="58"/>
      <c r="GP688" s="58"/>
      <c r="GQ688" s="58"/>
      <c r="GR688" s="58"/>
      <c r="GS688" s="58"/>
      <c r="GT688" s="58"/>
      <c r="GU688" s="58"/>
      <c r="GV688" s="58"/>
      <c r="GW688" s="58"/>
      <c r="GX688" s="58"/>
      <c r="GY688" s="58"/>
      <c r="GZ688" s="58"/>
      <c r="HA688" s="58"/>
      <c r="HB688" s="58"/>
      <c r="HC688" s="58"/>
      <c r="HD688" s="58"/>
      <c r="HE688" s="58"/>
      <c r="HF688" s="58"/>
      <c r="HG688" s="58"/>
      <c r="HH688" s="58"/>
      <c r="HI688" s="58"/>
      <c r="HJ688" s="58"/>
      <c r="HK688" s="58"/>
      <c r="HL688" s="58"/>
      <c r="HM688" s="58"/>
      <c r="HN688" s="58"/>
      <c r="HO688" s="58"/>
      <c r="HP688" s="58"/>
      <c r="HQ688" s="58"/>
      <c r="HR688" s="58"/>
      <c r="HS688" s="58"/>
      <c r="HT688" s="58"/>
      <c r="HU688" s="58"/>
      <c r="HV688" s="58"/>
      <c r="HW688" s="58"/>
      <c r="HX688" s="58"/>
      <c r="HY688" s="58"/>
      <c r="HZ688" s="58"/>
      <c r="IA688" s="58"/>
      <c r="IB688" s="58"/>
      <c r="IC688" s="58"/>
      <c r="ID688" s="58"/>
      <c r="IE688" s="58"/>
      <c r="IF688" s="58"/>
      <c r="IG688" s="58"/>
      <c r="IH688" s="58"/>
      <c r="II688" s="58"/>
      <c r="IJ688" s="58"/>
      <c r="IK688" s="58"/>
      <c r="IL688" s="58"/>
      <c r="IM688" s="58"/>
      <c r="IN688" s="58"/>
      <c r="IO688" s="58"/>
      <c r="IP688" s="58"/>
      <c r="IQ688" s="58"/>
      <c r="IR688" s="58"/>
      <c r="IS688" s="58"/>
      <c r="IT688" s="58"/>
      <c r="IU688" s="58"/>
    </row>
    <row r="689" spans="1:255" s="840" customFormat="1">
      <c r="A689" s="78" t="s">
        <v>502</v>
      </c>
      <c r="B689" s="58">
        <v>1.4999999999999999E-2</v>
      </c>
      <c r="C689" s="58">
        <v>1.7000000000000001E-2</v>
      </c>
      <c r="D689" s="58">
        <v>1.0999999999999999E-2</v>
      </c>
      <c r="E689" s="58">
        <v>8.9999999999999993E-3</v>
      </c>
      <c r="F689" s="58">
        <v>8.0000000000000002E-3</v>
      </c>
      <c r="G689" s="58">
        <v>7.0000000000000001E-3</v>
      </c>
      <c r="H689" s="58">
        <v>8.9999999999999993E-3</v>
      </c>
      <c r="I689" s="58">
        <v>0.01</v>
      </c>
      <c r="J689" s="58">
        <v>1.0999999999999999E-2</v>
      </c>
      <c r="K689" s="58">
        <v>1.2999999999999999E-2</v>
      </c>
      <c r="L689" s="58">
        <v>1.2E-2</v>
      </c>
      <c r="M689" s="58">
        <v>1.7000000000000001E-2</v>
      </c>
      <c r="N689" s="58">
        <v>0.02</v>
      </c>
      <c r="O689" s="58">
        <v>1.7999999999999999E-2</v>
      </c>
      <c r="P689" s="58">
        <v>2.3E-2</v>
      </c>
      <c r="Q689" s="58">
        <v>4.0000000000000001E-3</v>
      </c>
      <c r="R689" s="58">
        <v>2E-3</v>
      </c>
      <c r="S689" s="58">
        <v>3.0000000000000001E-3</v>
      </c>
      <c r="T689" s="58">
        <v>5.0000000000000001E-3</v>
      </c>
      <c r="U689" s="58">
        <v>5.0000000000000001E-3</v>
      </c>
      <c r="V689" s="58">
        <v>8.9999999999999993E-3</v>
      </c>
      <c r="W689" s="58">
        <v>1.4E-2</v>
      </c>
      <c r="X689" s="58">
        <v>2.4E-2</v>
      </c>
      <c r="Y689" s="58">
        <v>5.1999999999999998E-2</v>
      </c>
      <c r="Z689" s="58">
        <v>5.8999999999999997E-2</v>
      </c>
      <c r="AA689" s="949">
        <v>4.9000000000000002E-2</v>
      </c>
      <c r="AB689" s="949">
        <v>0.06</v>
      </c>
      <c r="AC689" s="949">
        <v>5.3999999999999999E-2</v>
      </c>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58"/>
      <c r="BN689" s="58"/>
      <c r="BO689" s="58"/>
      <c r="BP689" s="58"/>
      <c r="BQ689" s="58"/>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c r="EA689" s="58"/>
      <c r="EB689" s="58"/>
      <c r="EC689" s="58"/>
      <c r="ED689" s="58"/>
      <c r="EE689" s="58"/>
      <c r="EF689" s="58"/>
      <c r="EG689" s="58"/>
      <c r="EH689" s="58"/>
      <c r="EI689" s="58"/>
      <c r="EJ689" s="58"/>
      <c r="EK689" s="58"/>
      <c r="EL689" s="58"/>
      <c r="EM689" s="58"/>
      <c r="EN689" s="58"/>
      <c r="EO689" s="58"/>
      <c r="EP689" s="58"/>
      <c r="EQ689" s="58"/>
      <c r="ER689" s="58"/>
      <c r="ES689" s="58"/>
      <c r="ET689" s="58"/>
      <c r="EU689" s="58"/>
      <c r="EV689" s="58"/>
      <c r="EW689" s="58"/>
      <c r="EX689" s="58"/>
      <c r="EY689" s="58"/>
      <c r="EZ689" s="58"/>
      <c r="FA689" s="58"/>
      <c r="FB689" s="58"/>
      <c r="FC689" s="58"/>
      <c r="FD689" s="58"/>
      <c r="FE689" s="58"/>
      <c r="FF689" s="58"/>
      <c r="FG689" s="58"/>
      <c r="FH689" s="58"/>
      <c r="FI689" s="58"/>
      <c r="FJ689" s="58"/>
      <c r="FK689" s="58"/>
      <c r="FL689" s="58"/>
      <c r="FM689" s="58"/>
      <c r="FN689" s="58"/>
      <c r="FO689" s="58"/>
      <c r="FP689" s="58"/>
      <c r="FQ689" s="58"/>
      <c r="FR689" s="58"/>
      <c r="FS689" s="58"/>
      <c r="FT689" s="58"/>
      <c r="FU689" s="58"/>
      <c r="FV689" s="58"/>
      <c r="FW689" s="58"/>
      <c r="FX689" s="58"/>
      <c r="FY689" s="58"/>
      <c r="FZ689" s="58"/>
      <c r="GA689" s="58"/>
      <c r="GB689" s="58"/>
      <c r="GC689" s="58"/>
      <c r="GD689" s="58"/>
      <c r="GE689" s="58"/>
      <c r="GF689" s="58"/>
      <c r="GG689" s="58"/>
      <c r="GH689" s="58"/>
      <c r="GI689" s="58"/>
      <c r="GJ689" s="58"/>
      <c r="GK689" s="58"/>
      <c r="GL689" s="58"/>
      <c r="GM689" s="58"/>
      <c r="GN689" s="58"/>
      <c r="GO689" s="58"/>
      <c r="GP689" s="58"/>
      <c r="GQ689" s="58"/>
      <c r="GR689" s="58"/>
      <c r="GS689" s="58"/>
      <c r="GT689" s="58"/>
      <c r="GU689" s="58"/>
      <c r="GV689" s="58"/>
      <c r="GW689" s="58"/>
      <c r="GX689" s="58"/>
      <c r="GY689" s="58"/>
      <c r="GZ689" s="58"/>
      <c r="HA689" s="58"/>
      <c r="HB689" s="58"/>
      <c r="HC689" s="58"/>
      <c r="HD689" s="58"/>
      <c r="HE689" s="58"/>
      <c r="HF689" s="58"/>
      <c r="HG689" s="58"/>
      <c r="HH689" s="58"/>
      <c r="HI689" s="58"/>
      <c r="HJ689" s="58"/>
      <c r="HK689" s="58"/>
      <c r="HL689" s="58"/>
      <c r="HM689" s="58"/>
      <c r="HN689" s="58"/>
      <c r="HO689" s="58"/>
      <c r="HP689" s="58"/>
      <c r="HQ689" s="58"/>
      <c r="HR689" s="58"/>
      <c r="HS689" s="58"/>
      <c r="HT689" s="58"/>
      <c r="HU689" s="58"/>
      <c r="HV689" s="58"/>
      <c r="HW689" s="58"/>
      <c r="HX689" s="58"/>
      <c r="HY689" s="58"/>
      <c r="HZ689" s="58"/>
      <c r="IA689" s="58"/>
      <c r="IB689" s="58"/>
      <c r="IC689" s="58"/>
      <c r="ID689" s="58"/>
      <c r="IE689" s="58"/>
      <c r="IF689" s="58"/>
      <c r="IG689" s="58"/>
      <c r="IH689" s="58"/>
      <c r="II689" s="58"/>
      <c r="IJ689" s="58"/>
      <c r="IK689" s="58"/>
      <c r="IL689" s="58"/>
      <c r="IM689" s="58"/>
      <c r="IN689" s="58"/>
      <c r="IO689" s="58"/>
      <c r="IP689" s="58"/>
      <c r="IQ689" s="58"/>
      <c r="IR689" s="58"/>
      <c r="IS689" s="58"/>
      <c r="IT689" s="58"/>
      <c r="IU689" s="58"/>
    </row>
    <row r="690" spans="1:255" s="840" customFormat="1">
      <c r="A690" s="78" t="s">
        <v>503</v>
      </c>
      <c r="B690" s="58">
        <v>1E-3</v>
      </c>
      <c r="C690" s="58">
        <v>2E-3</v>
      </c>
      <c r="D690" s="58">
        <v>1E-3</v>
      </c>
      <c r="E690" s="58">
        <v>1E-3</v>
      </c>
      <c r="F690" s="58">
        <v>1E-3</v>
      </c>
      <c r="G690" s="58">
        <v>1E-3</v>
      </c>
      <c r="H690" s="58">
        <v>1E-3</v>
      </c>
      <c r="I690" s="58">
        <v>1E-3</v>
      </c>
      <c r="J690" s="58">
        <v>1E-3</v>
      </c>
      <c r="K690" s="58">
        <v>1E-3</v>
      </c>
      <c r="L690" s="58">
        <v>1E-3</v>
      </c>
      <c r="M690" s="58">
        <v>1E-3</v>
      </c>
      <c r="N690" s="58">
        <v>2E-3</v>
      </c>
      <c r="O690" s="58">
        <v>2E-3</v>
      </c>
      <c r="P690" s="58">
        <v>2E-3</v>
      </c>
      <c r="Q690" s="58">
        <v>4.0000000000000001E-3</v>
      </c>
      <c r="R690" s="58">
        <v>8.0000000000000002E-3</v>
      </c>
      <c r="S690" s="58">
        <v>0.01</v>
      </c>
      <c r="T690" s="58">
        <v>8.0000000000000002E-3</v>
      </c>
      <c r="U690" s="58">
        <v>6.0000000000000001E-3</v>
      </c>
      <c r="V690" s="58">
        <v>8.9999999999999993E-3</v>
      </c>
      <c r="W690" s="58">
        <v>1.4E-2</v>
      </c>
      <c r="X690" s="58">
        <v>1.2E-2</v>
      </c>
      <c r="Y690" s="58">
        <v>4.5999999999999999E-2</v>
      </c>
      <c r="Z690" s="58">
        <v>4.8000000000000001E-2</v>
      </c>
      <c r="AA690" s="949">
        <v>3.7999999999999999E-2</v>
      </c>
      <c r="AB690" s="949">
        <v>5.6000000000000001E-2</v>
      </c>
      <c r="AC690" s="949">
        <v>5.8000000000000003E-2</v>
      </c>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58"/>
      <c r="BN690" s="58"/>
      <c r="BO690" s="58"/>
      <c r="BP690" s="58"/>
      <c r="BQ690" s="58"/>
      <c r="BR690" s="58"/>
      <c r="BS690" s="58"/>
      <c r="BT690" s="58"/>
      <c r="BU690" s="58"/>
      <c r="BV690" s="58"/>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58"/>
      <c r="CS690" s="58"/>
      <c r="CT690" s="58"/>
      <c r="CU690" s="58"/>
      <c r="CV690" s="58"/>
      <c r="CW690" s="58"/>
      <c r="CX690" s="58"/>
      <c r="CY690" s="58"/>
      <c r="CZ690" s="58"/>
      <c r="DA690" s="58"/>
      <c r="DB690" s="58"/>
      <c r="DC690" s="58"/>
      <c r="DD690" s="58"/>
      <c r="DE690" s="58"/>
      <c r="DF690" s="58"/>
      <c r="DG690" s="58"/>
      <c r="DH690" s="58"/>
      <c r="DI690" s="58"/>
      <c r="DJ690" s="58"/>
      <c r="DK690" s="58"/>
      <c r="DL690" s="58"/>
      <c r="DM690" s="58"/>
      <c r="DN690" s="58"/>
      <c r="DO690" s="58"/>
      <c r="DP690" s="58"/>
      <c r="DQ690" s="58"/>
      <c r="DR690" s="58"/>
      <c r="DS690" s="58"/>
      <c r="DT690" s="58"/>
      <c r="DU690" s="58"/>
      <c r="DV690" s="58"/>
      <c r="DW690" s="58"/>
      <c r="DX690" s="58"/>
      <c r="DY690" s="58"/>
      <c r="DZ690" s="58"/>
      <c r="EA690" s="58"/>
      <c r="EB690" s="58"/>
      <c r="EC690" s="58"/>
      <c r="ED690" s="58"/>
      <c r="EE690" s="58"/>
      <c r="EF690" s="58"/>
      <c r="EG690" s="58"/>
      <c r="EH690" s="58"/>
      <c r="EI690" s="58"/>
      <c r="EJ690" s="58"/>
      <c r="EK690" s="58"/>
      <c r="EL690" s="58"/>
      <c r="EM690" s="58"/>
      <c r="EN690" s="58"/>
      <c r="EO690" s="58"/>
      <c r="EP690" s="58"/>
      <c r="EQ690" s="58"/>
      <c r="ER690" s="58"/>
      <c r="ES690" s="58"/>
      <c r="ET690" s="58"/>
      <c r="EU690" s="58"/>
      <c r="EV690" s="58"/>
      <c r="EW690" s="58"/>
      <c r="EX690" s="58"/>
      <c r="EY690" s="58"/>
      <c r="EZ690" s="58"/>
      <c r="FA690" s="58"/>
      <c r="FB690" s="58"/>
      <c r="FC690" s="58"/>
      <c r="FD690" s="58"/>
      <c r="FE690" s="58"/>
      <c r="FF690" s="58"/>
      <c r="FG690" s="58"/>
      <c r="FH690" s="58"/>
      <c r="FI690" s="58"/>
      <c r="FJ690" s="58"/>
      <c r="FK690" s="58"/>
      <c r="FL690" s="58"/>
      <c r="FM690" s="58"/>
      <c r="FN690" s="58"/>
      <c r="FO690" s="58"/>
      <c r="FP690" s="58"/>
      <c r="FQ690" s="58"/>
      <c r="FR690" s="58"/>
      <c r="FS690" s="58"/>
      <c r="FT690" s="58"/>
      <c r="FU690" s="58"/>
      <c r="FV690" s="58"/>
      <c r="FW690" s="58"/>
      <c r="FX690" s="58"/>
      <c r="FY690" s="58"/>
      <c r="FZ690" s="58"/>
      <c r="GA690" s="58"/>
      <c r="GB690" s="58"/>
      <c r="GC690" s="58"/>
      <c r="GD690" s="58"/>
      <c r="GE690" s="58"/>
      <c r="GF690" s="58"/>
      <c r="GG690" s="58"/>
      <c r="GH690" s="58"/>
      <c r="GI690" s="58"/>
      <c r="GJ690" s="58"/>
      <c r="GK690" s="58"/>
      <c r="GL690" s="58"/>
      <c r="GM690" s="58"/>
      <c r="GN690" s="58"/>
      <c r="GO690" s="58"/>
      <c r="GP690" s="58"/>
      <c r="GQ690" s="58"/>
      <c r="GR690" s="58"/>
      <c r="GS690" s="58"/>
      <c r="GT690" s="58"/>
      <c r="GU690" s="58"/>
      <c r="GV690" s="58"/>
      <c r="GW690" s="58"/>
      <c r="GX690" s="58"/>
      <c r="GY690" s="58"/>
      <c r="GZ690" s="58"/>
      <c r="HA690" s="58"/>
      <c r="HB690" s="58"/>
      <c r="HC690" s="58"/>
      <c r="HD690" s="58"/>
      <c r="HE690" s="58"/>
      <c r="HF690" s="58"/>
      <c r="HG690" s="58"/>
      <c r="HH690" s="58"/>
      <c r="HI690" s="58"/>
      <c r="HJ690" s="58"/>
      <c r="HK690" s="58"/>
      <c r="HL690" s="58"/>
      <c r="HM690" s="58"/>
      <c r="HN690" s="58"/>
      <c r="HO690" s="58"/>
      <c r="HP690" s="58"/>
      <c r="HQ690" s="58"/>
      <c r="HR690" s="58"/>
      <c r="HS690" s="58"/>
      <c r="HT690" s="58"/>
      <c r="HU690" s="58"/>
      <c r="HV690" s="58"/>
      <c r="HW690" s="58"/>
      <c r="HX690" s="58"/>
      <c r="HY690" s="58"/>
      <c r="HZ690" s="58"/>
      <c r="IA690" s="58"/>
      <c r="IB690" s="58"/>
      <c r="IC690" s="58"/>
      <c r="ID690" s="58"/>
      <c r="IE690" s="58"/>
      <c r="IF690" s="58"/>
      <c r="IG690" s="58"/>
      <c r="IH690" s="58"/>
      <c r="II690" s="58"/>
      <c r="IJ690" s="58"/>
      <c r="IK690" s="58"/>
      <c r="IL690" s="58"/>
      <c r="IM690" s="58"/>
      <c r="IN690" s="58"/>
      <c r="IO690" s="58"/>
      <c r="IP690" s="58"/>
      <c r="IQ690" s="58"/>
      <c r="IR690" s="58"/>
      <c r="IS690" s="58"/>
      <c r="IT690" s="58"/>
      <c r="IU690" s="58"/>
    </row>
    <row r="691" spans="1:255" s="840" customFormat="1">
      <c r="A691" s="78" t="s">
        <v>504</v>
      </c>
      <c r="B691" s="58">
        <v>0.158</v>
      </c>
      <c r="C691" s="58">
        <v>0.182</v>
      </c>
      <c r="D691" s="58">
        <v>0.113</v>
      </c>
      <c r="E691" s="58">
        <v>0.10100000000000001</v>
      </c>
      <c r="F691" s="58">
        <v>8.5000000000000006E-2</v>
      </c>
      <c r="G691" s="58">
        <v>7.3999999999999996E-2</v>
      </c>
      <c r="H691" s="58">
        <v>9.1999999999999998E-2</v>
      </c>
      <c r="I691" s="58">
        <v>0.111</v>
      </c>
      <c r="J691" s="58">
        <v>0.113</v>
      </c>
      <c r="K691" s="58">
        <v>0.13600000000000001</v>
      </c>
      <c r="L691" s="58">
        <v>0.123</v>
      </c>
      <c r="M691" s="58">
        <v>0.17299999999999999</v>
      </c>
      <c r="N691" s="58">
        <v>0.20399999999999999</v>
      </c>
      <c r="O691" s="58">
        <v>0.186</v>
      </c>
      <c r="P691" s="58">
        <v>0.23899999999999999</v>
      </c>
      <c r="Q691" s="58">
        <v>0.26300000000000001</v>
      </c>
      <c r="R691" s="58">
        <v>0.24199999999999999</v>
      </c>
      <c r="S691" s="58">
        <v>0.36199999999999999</v>
      </c>
      <c r="T691" s="58">
        <v>0.33900000000000002</v>
      </c>
      <c r="U691" s="58">
        <v>0.33300000000000002</v>
      </c>
      <c r="V691" s="58">
        <v>0.36199999999999999</v>
      </c>
      <c r="W691" s="58">
        <v>0.33500000000000002</v>
      </c>
      <c r="X691" s="58">
        <v>0.41199999999999998</v>
      </c>
      <c r="Y691" s="58">
        <v>0.376</v>
      </c>
      <c r="Z691" s="58">
        <v>0.435</v>
      </c>
      <c r="AA691" s="949">
        <v>0.43099999999999999</v>
      </c>
      <c r="AB691" s="949">
        <v>0.503</v>
      </c>
      <c r="AC691" s="949">
        <v>0.52900000000000003</v>
      </c>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58"/>
      <c r="BN691" s="58"/>
      <c r="BO691" s="58"/>
      <c r="BP691" s="58"/>
      <c r="BQ691" s="58"/>
      <c r="BR691" s="58"/>
      <c r="BS691" s="58"/>
      <c r="BT691" s="58"/>
      <c r="BU691" s="58"/>
      <c r="BV691" s="58"/>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58"/>
      <c r="CS691" s="58"/>
      <c r="CT691" s="58"/>
      <c r="CU691" s="58"/>
      <c r="CV691" s="58"/>
      <c r="CW691" s="58"/>
      <c r="CX691" s="58"/>
      <c r="CY691" s="58"/>
      <c r="CZ691" s="58"/>
      <c r="DA691" s="58"/>
      <c r="DB691" s="58"/>
      <c r="DC691" s="58"/>
      <c r="DD691" s="58"/>
      <c r="DE691" s="58"/>
      <c r="DF691" s="58"/>
      <c r="DG691" s="58"/>
      <c r="DH691" s="58"/>
      <c r="DI691" s="58"/>
      <c r="DJ691" s="58"/>
      <c r="DK691" s="58"/>
      <c r="DL691" s="58"/>
      <c r="DM691" s="58"/>
      <c r="DN691" s="58"/>
      <c r="DO691" s="58"/>
      <c r="DP691" s="58"/>
      <c r="DQ691" s="58"/>
      <c r="DR691" s="58"/>
      <c r="DS691" s="58"/>
      <c r="DT691" s="58"/>
      <c r="DU691" s="58"/>
      <c r="DV691" s="58"/>
      <c r="DW691" s="58"/>
      <c r="DX691" s="58"/>
      <c r="DY691" s="58"/>
      <c r="DZ691" s="58"/>
      <c r="EA691" s="58"/>
      <c r="EB691" s="58"/>
      <c r="EC691" s="58"/>
      <c r="ED691" s="58"/>
      <c r="EE691" s="58"/>
      <c r="EF691" s="58"/>
      <c r="EG691" s="58"/>
      <c r="EH691" s="58"/>
      <c r="EI691" s="58"/>
      <c r="EJ691" s="58"/>
      <c r="EK691" s="58"/>
      <c r="EL691" s="58"/>
      <c r="EM691" s="58"/>
      <c r="EN691" s="58"/>
      <c r="EO691" s="58"/>
      <c r="EP691" s="58"/>
      <c r="EQ691" s="58"/>
      <c r="ER691" s="58"/>
      <c r="ES691" s="58"/>
      <c r="ET691" s="58"/>
      <c r="EU691" s="58"/>
      <c r="EV691" s="58"/>
      <c r="EW691" s="58"/>
      <c r="EX691" s="58"/>
      <c r="EY691" s="58"/>
      <c r="EZ691" s="58"/>
      <c r="FA691" s="58"/>
      <c r="FB691" s="58"/>
      <c r="FC691" s="58"/>
      <c r="FD691" s="58"/>
      <c r="FE691" s="58"/>
      <c r="FF691" s="58"/>
      <c r="FG691" s="58"/>
      <c r="FH691" s="58"/>
      <c r="FI691" s="58"/>
      <c r="FJ691" s="58"/>
      <c r="FK691" s="58"/>
      <c r="FL691" s="58"/>
      <c r="FM691" s="58"/>
      <c r="FN691" s="58"/>
      <c r="FO691" s="58"/>
      <c r="FP691" s="58"/>
      <c r="FQ691" s="58"/>
      <c r="FR691" s="58"/>
      <c r="FS691" s="58"/>
      <c r="FT691" s="58"/>
      <c r="FU691" s="58"/>
      <c r="FV691" s="58"/>
      <c r="FW691" s="58"/>
      <c r="FX691" s="58"/>
      <c r="FY691" s="58"/>
      <c r="FZ691" s="58"/>
      <c r="GA691" s="58"/>
      <c r="GB691" s="58"/>
      <c r="GC691" s="58"/>
      <c r="GD691" s="58"/>
      <c r="GE691" s="58"/>
      <c r="GF691" s="58"/>
      <c r="GG691" s="58"/>
      <c r="GH691" s="58"/>
      <c r="GI691" s="58"/>
      <c r="GJ691" s="58"/>
      <c r="GK691" s="58"/>
      <c r="GL691" s="58"/>
      <c r="GM691" s="58"/>
      <c r="GN691" s="58"/>
      <c r="GO691" s="58"/>
      <c r="GP691" s="58"/>
      <c r="GQ691" s="58"/>
      <c r="GR691" s="58"/>
      <c r="GS691" s="58"/>
      <c r="GT691" s="58"/>
      <c r="GU691" s="58"/>
      <c r="GV691" s="58"/>
      <c r="GW691" s="58"/>
      <c r="GX691" s="58"/>
      <c r="GY691" s="58"/>
      <c r="GZ691" s="58"/>
      <c r="HA691" s="58"/>
      <c r="HB691" s="58"/>
      <c r="HC691" s="58"/>
      <c r="HD691" s="58"/>
      <c r="HE691" s="58"/>
      <c r="HF691" s="58"/>
      <c r="HG691" s="58"/>
      <c r="HH691" s="58"/>
      <c r="HI691" s="58"/>
      <c r="HJ691" s="58"/>
      <c r="HK691" s="58"/>
      <c r="HL691" s="58"/>
      <c r="HM691" s="58"/>
      <c r="HN691" s="58"/>
      <c r="HO691" s="58"/>
      <c r="HP691" s="58"/>
      <c r="HQ691" s="58"/>
      <c r="HR691" s="58"/>
      <c r="HS691" s="58"/>
      <c r="HT691" s="58"/>
      <c r="HU691" s="58"/>
      <c r="HV691" s="58"/>
      <c r="HW691" s="58"/>
      <c r="HX691" s="58"/>
      <c r="HY691" s="58"/>
      <c r="HZ691" s="58"/>
      <c r="IA691" s="58"/>
      <c r="IB691" s="58"/>
      <c r="IC691" s="58"/>
      <c r="ID691" s="58"/>
      <c r="IE691" s="58"/>
      <c r="IF691" s="58"/>
      <c r="IG691" s="58"/>
      <c r="IH691" s="58"/>
      <c r="II691" s="58"/>
      <c r="IJ691" s="58"/>
      <c r="IK691" s="58"/>
      <c r="IL691" s="58"/>
      <c r="IM691" s="58"/>
      <c r="IN691" s="58"/>
      <c r="IO691" s="58"/>
      <c r="IP691" s="58"/>
      <c r="IQ691" s="58"/>
      <c r="IR691" s="58"/>
      <c r="IS691" s="58"/>
      <c r="IT691" s="58"/>
      <c r="IU691" s="58"/>
    </row>
    <row r="692" spans="1:255" s="840" customFormat="1">
      <c r="A692" s="78" t="s">
        <v>505</v>
      </c>
      <c r="B692" s="58">
        <v>4.5999999999999999E-2</v>
      </c>
      <c r="C692" s="58">
        <v>5.2999999999999999E-2</v>
      </c>
      <c r="D692" s="58">
        <v>3.3000000000000002E-2</v>
      </c>
      <c r="E692" s="58">
        <v>2.9000000000000001E-2</v>
      </c>
      <c r="F692" s="58">
        <v>2.5000000000000001E-2</v>
      </c>
      <c r="G692" s="58">
        <v>2.1999999999999999E-2</v>
      </c>
      <c r="H692" s="58">
        <v>2.7E-2</v>
      </c>
      <c r="I692" s="58">
        <v>3.2000000000000001E-2</v>
      </c>
      <c r="J692" s="58">
        <v>3.3000000000000002E-2</v>
      </c>
      <c r="K692" s="58">
        <v>0.04</v>
      </c>
      <c r="L692" s="58">
        <v>3.5999999999999997E-2</v>
      </c>
      <c r="M692" s="58">
        <v>0.05</v>
      </c>
      <c r="N692" s="58">
        <v>5.8999999999999997E-2</v>
      </c>
      <c r="O692" s="58">
        <v>5.3999999999999999E-2</v>
      </c>
      <c r="P692" s="58">
        <v>6.9000000000000006E-2</v>
      </c>
      <c r="Q692" s="58">
        <v>5.5E-2</v>
      </c>
      <c r="R692" s="58">
        <v>0.03</v>
      </c>
      <c r="S692" s="58">
        <v>2.4E-2</v>
      </c>
      <c r="T692" s="58">
        <v>2.1000000000000001E-2</v>
      </c>
      <c r="U692" s="58">
        <v>2.4E-2</v>
      </c>
      <c r="V692" s="58">
        <v>0.03</v>
      </c>
      <c r="W692" s="58">
        <v>2.3E-2</v>
      </c>
      <c r="X692" s="58">
        <v>2.3E-2</v>
      </c>
      <c r="Y692" s="58">
        <v>3.1E-2</v>
      </c>
      <c r="Z692" s="58">
        <v>0.04</v>
      </c>
      <c r="AA692" s="949">
        <v>4.8000000000000001E-2</v>
      </c>
      <c r="AB692" s="949">
        <v>6.9000000000000006E-2</v>
      </c>
      <c r="AC692" s="949">
        <v>6.6000000000000003E-2</v>
      </c>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58"/>
      <c r="BN692" s="58"/>
      <c r="BO692" s="58"/>
      <c r="BP692" s="58"/>
      <c r="BQ692" s="58"/>
      <c r="BR692" s="58"/>
      <c r="BS692" s="58"/>
      <c r="BT692" s="58"/>
      <c r="BU692" s="58"/>
      <c r="BV692" s="58"/>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58"/>
      <c r="CS692" s="58"/>
      <c r="CT692" s="58"/>
      <c r="CU692" s="58"/>
      <c r="CV692" s="58"/>
      <c r="CW692" s="58"/>
      <c r="CX692" s="58"/>
      <c r="CY692" s="58"/>
      <c r="CZ692" s="58"/>
      <c r="DA692" s="58"/>
      <c r="DB692" s="58"/>
      <c r="DC692" s="58"/>
      <c r="DD692" s="58"/>
      <c r="DE692" s="58"/>
      <c r="DF692" s="58"/>
      <c r="DG692" s="58"/>
      <c r="DH692" s="58"/>
      <c r="DI692" s="58"/>
      <c r="DJ692" s="58"/>
      <c r="DK692" s="58"/>
      <c r="DL692" s="58"/>
      <c r="DM692" s="58"/>
      <c r="DN692" s="58"/>
      <c r="DO692" s="58"/>
      <c r="DP692" s="58"/>
      <c r="DQ692" s="58"/>
      <c r="DR692" s="58"/>
      <c r="DS692" s="58"/>
      <c r="DT692" s="58"/>
      <c r="DU692" s="58"/>
      <c r="DV692" s="58"/>
      <c r="DW692" s="58"/>
      <c r="DX692" s="58"/>
      <c r="DY692" s="58"/>
      <c r="DZ692" s="58"/>
      <c r="EA692" s="58"/>
      <c r="EB692" s="58"/>
      <c r="EC692" s="58"/>
      <c r="ED692" s="58"/>
      <c r="EE692" s="58"/>
      <c r="EF692" s="58"/>
      <c r="EG692" s="58"/>
      <c r="EH692" s="58"/>
      <c r="EI692" s="58"/>
      <c r="EJ692" s="58"/>
      <c r="EK692" s="58"/>
      <c r="EL692" s="58"/>
      <c r="EM692" s="58"/>
      <c r="EN692" s="58"/>
      <c r="EO692" s="58"/>
      <c r="EP692" s="58"/>
      <c r="EQ692" s="58"/>
      <c r="ER692" s="58"/>
      <c r="ES692" s="58"/>
      <c r="ET692" s="58"/>
      <c r="EU692" s="58"/>
      <c r="EV692" s="58"/>
      <c r="EW692" s="58"/>
      <c r="EX692" s="58"/>
      <c r="EY692" s="58"/>
      <c r="EZ692" s="58"/>
      <c r="FA692" s="58"/>
      <c r="FB692" s="58"/>
      <c r="FC692" s="58"/>
      <c r="FD692" s="58"/>
      <c r="FE692" s="58"/>
      <c r="FF692" s="58"/>
      <c r="FG692" s="58"/>
      <c r="FH692" s="58"/>
      <c r="FI692" s="58"/>
      <c r="FJ692" s="58"/>
      <c r="FK692" s="58"/>
      <c r="FL692" s="58"/>
      <c r="FM692" s="58"/>
      <c r="FN692" s="58"/>
      <c r="FO692" s="58"/>
      <c r="FP692" s="58"/>
      <c r="FQ692" s="58"/>
      <c r="FR692" s="58"/>
      <c r="FS692" s="58"/>
      <c r="FT692" s="58"/>
      <c r="FU692" s="58"/>
      <c r="FV692" s="58"/>
      <c r="FW692" s="58"/>
      <c r="FX692" s="58"/>
      <c r="FY692" s="58"/>
      <c r="FZ692" s="58"/>
      <c r="GA692" s="58"/>
      <c r="GB692" s="58"/>
      <c r="GC692" s="58"/>
      <c r="GD692" s="58"/>
      <c r="GE692" s="58"/>
      <c r="GF692" s="58"/>
      <c r="GG692" s="58"/>
      <c r="GH692" s="58"/>
      <c r="GI692" s="58"/>
      <c r="GJ692" s="58"/>
      <c r="GK692" s="58"/>
      <c r="GL692" s="58"/>
      <c r="GM692" s="58"/>
      <c r="GN692" s="58"/>
      <c r="GO692" s="58"/>
      <c r="GP692" s="58"/>
      <c r="GQ692" s="58"/>
      <c r="GR692" s="58"/>
      <c r="GS692" s="58"/>
      <c r="GT692" s="58"/>
      <c r="GU692" s="58"/>
      <c r="GV692" s="58"/>
      <c r="GW692" s="58"/>
      <c r="GX692" s="58"/>
      <c r="GY692" s="58"/>
      <c r="GZ692" s="58"/>
      <c r="HA692" s="58"/>
      <c r="HB692" s="58"/>
      <c r="HC692" s="58"/>
      <c r="HD692" s="58"/>
      <c r="HE692" s="58"/>
      <c r="HF692" s="58"/>
      <c r="HG692" s="58"/>
      <c r="HH692" s="58"/>
      <c r="HI692" s="58"/>
      <c r="HJ692" s="58"/>
      <c r="HK692" s="58"/>
      <c r="HL692" s="58"/>
      <c r="HM692" s="58"/>
      <c r="HN692" s="58"/>
      <c r="HO692" s="58"/>
      <c r="HP692" s="58"/>
      <c r="HQ692" s="58"/>
      <c r="HR692" s="58"/>
      <c r="HS692" s="58"/>
      <c r="HT692" s="58"/>
      <c r="HU692" s="58"/>
      <c r="HV692" s="58"/>
      <c r="HW692" s="58"/>
      <c r="HX692" s="58"/>
      <c r="HY692" s="58"/>
      <c r="HZ692" s="58"/>
      <c r="IA692" s="58"/>
      <c r="IB692" s="58"/>
      <c r="IC692" s="58"/>
      <c r="ID692" s="58"/>
      <c r="IE692" s="58"/>
      <c r="IF692" s="58"/>
      <c r="IG692" s="58"/>
      <c r="IH692" s="58"/>
      <c r="II692" s="58"/>
      <c r="IJ692" s="58"/>
      <c r="IK692" s="58"/>
      <c r="IL692" s="58"/>
      <c r="IM692" s="58"/>
      <c r="IN692" s="58"/>
      <c r="IO692" s="58"/>
      <c r="IP692" s="58"/>
      <c r="IQ692" s="58"/>
      <c r="IR692" s="58"/>
      <c r="IS692" s="58"/>
      <c r="IT692" s="58"/>
      <c r="IU692" s="58"/>
    </row>
    <row r="693" spans="1:255" s="840" customFormat="1">
      <c r="A693" s="78" t="s">
        <v>506</v>
      </c>
      <c r="B693" s="58">
        <v>1E-3</v>
      </c>
      <c r="C693" s="58">
        <v>1E-3</v>
      </c>
      <c r="D693" s="58"/>
      <c r="E693" s="58"/>
      <c r="F693" s="58"/>
      <c r="G693" s="58"/>
      <c r="H693" s="58"/>
      <c r="I693" s="58"/>
      <c r="J693" s="58"/>
      <c r="K693" s="58">
        <v>1E-3</v>
      </c>
      <c r="L693" s="58">
        <v>1E-3</v>
      </c>
      <c r="M693" s="58">
        <v>1E-3</v>
      </c>
      <c r="N693" s="58">
        <v>1E-3</v>
      </c>
      <c r="O693" s="58">
        <v>1E-3</v>
      </c>
      <c r="P693" s="58">
        <v>1E-3</v>
      </c>
      <c r="Q693" s="58"/>
      <c r="R693" s="58"/>
      <c r="S693" s="58"/>
      <c r="T693" s="58">
        <v>1E-3</v>
      </c>
      <c r="U693" s="58">
        <v>1E-3</v>
      </c>
      <c r="V693" s="58">
        <v>1E-3</v>
      </c>
      <c r="W693" s="58">
        <v>5.0000000000000001E-3</v>
      </c>
      <c r="X693" s="58">
        <v>5.0000000000000001E-3</v>
      </c>
      <c r="Y693" s="58">
        <v>1.7000000000000001E-2</v>
      </c>
      <c r="Z693" s="58">
        <v>3.2000000000000001E-2</v>
      </c>
      <c r="AA693" s="949">
        <v>5.7000000000000002E-2</v>
      </c>
      <c r="AB693" s="949">
        <v>0.1</v>
      </c>
      <c r="AC693" s="949">
        <v>0.36099999999999999</v>
      </c>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58"/>
      <c r="BN693" s="58"/>
      <c r="BO693" s="58"/>
      <c r="BP693" s="58"/>
      <c r="BQ693" s="58"/>
      <c r="BR693" s="58"/>
      <c r="BS693" s="58"/>
      <c r="BT693" s="58"/>
      <c r="BU693" s="58"/>
      <c r="BV693" s="58"/>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58"/>
      <c r="CS693" s="58"/>
      <c r="CT693" s="58"/>
      <c r="CU693" s="58"/>
      <c r="CV693" s="58"/>
      <c r="CW693" s="58"/>
      <c r="CX693" s="58"/>
      <c r="CY693" s="58"/>
      <c r="CZ693" s="58"/>
      <c r="DA693" s="58"/>
      <c r="DB693" s="58"/>
      <c r="DC693" s="58"/>
      <c r="DD693" s="58"/>
      <c r="DE693" s="58"/>
      <c r="DF693" s="58"/>
      <c r="DG693" s="58"/>
      <c r="DH693" s="58"/>
      <c r="DI693" s="58"/>
      <c r="DJ693" s="58"/>
      <c r="DK693" s="58"/>
      <c r="DL693" s="58"/>
      <c r="DM693" s="58"/>
      <c r="DN693" s="58"/>
      <c r="DO693" s="58"/>
      <c r="DP693" s="58"/>
      <c r="DQ693" s="58"/>
      <c r="DR693" s="58"/>
      <c r="DS693" s="58"/>
      <c r="DT693" s="58"/>
      <c r="DU693" s="58"/>
      <c r="DV693" s="58"/>
      <c r="DW693" s="58"/>
      <c r="DX693" s="58"/>
      <c r="DY693" s="58"/>
      <c r="DZ693" s="58"/>
      <c r="EA693" s="58"/>
      <c r="EB693" s="58"/>
      <c r="EC693" s="58"/>
      <c r="ED693" s="58"/>
      <c r="EE693" s="58"/>
      <c r="EF693" s="58"/>
      <c r="EG693" s="58"/>
      <c r="EH693" s="58"/>
      <c r="EI693" s="58"/>
      <c r="EJ693" s="58"/>
      <c r="EK693" s="58"/>
      <c r="EL693" s="58"/>
      <c r="EM693" s="58"/>
      <c r="EN693" s="58"/>
      <c r="EO693" s="58"/>
      <c r="EP693" s="58"/>
      <c r="EQ693" s="58"/>
      <c r="ER693" s="58"/>
      <c r="ES693" s="58"/>
      <c r="ET693" s="58"/>
      <c r="EU693" s="58"/>
      <c r="EV693" s="58"/>
      <c r="EW693" s="58"/>
      <c r="EX693" s="58"/>
      <c r="EY693" s="58"/>
      <c r="EZ693" s="58"/>
      <c r="FA693" s="58"/>
      <c r="FB693" s="58"/>
      <c r="FC693" s="58"/>
      <c r="FD693" s="58"/>
      <c r="FE693" s="58"/>
      <c r="FF693" s="58"/>
      <c r="FG693" s="58"/>
      <c r="FH693" s="58"/>
      <c r="FI693" s="58"/>
      <c r="FJ693" s="58"/>
      <c r="FK693" s="58"/>
      <c r="FL693" s="58"/>
      <c r="FM693" s="58"/>
      <c r="FN693" s="58"/>
      <c r="FO693" s="58"/>
      <c r="FP693" s="58"/>
      <c r="FQ693" s="58"/>
      <c r="FR693" s="58"/>
      <c r="FS693" s="58"/>
      <c r="FT693" s="58"/>
      <c r="FU693" s="58"/>
      <c r="FV693" s="58"/>
      <c r="FW693" s="58"/>
      <c r="FX693" s="58"/>
      <c r="FY693" s="58"/>
      <c r="FZ693" s="58"/>
      <c r="GA693" s="58"/>
      <c r="GB693" s="58"/>
      <c r="GC693" s="58"/>
      <c r="GD693" s="58"/>
      <c r="GE693" s="58"/>
      <c r="GF693" s="58"/>
      <c r="GG693" s="58"/>
      <c r="GH693" s="58"/>
      <c r="GI693" s="58"/>
      <c r="GJ693" s="58"/>
      <c r="GK693" s="58"/>
      <c r="GL693" s="58"/>
      <c r="GM693" s="58"/>
      <c r="GN693" s="58"/>
      <c r="GO693" s="58"/>
      <c r="GP693" s="58"/>
      <c r="GQ693" s="58"/>
      <c r="GR693" s="58"/>
      <c r="GS693" s="58"/>
      <c r="GT693" s="58"/>
      <c r="GU693" s="58"/>
      <c r="GV693" s="58"/>
      <c r="GW693" s="58"/>
      <c r="GX693" s="58"/>
      <c r="GY693" s="58"/>
      <c r="GZ693" s="58"/>
      <c r="HA693" s="58"/>
      <c r="HB693" s="58"/>
      <c r="HC693" s="58"/>
      <c r="HD693" s="58"/>
      <c r="HE693" s="58"/>
      <c r="HF693" s="58"/>
      <c r="HG693" s="58"/>
      <c r="HH693" s="58"/>
      <c r="HI693" s="58"/>
      <c r="HJ693" s="58"/>
      <c r="HK693" s="58"/>
      <c r="HL693" s="58"/>
      <c r="HM693" s="58"/>
      <c r="HN693" s="58"/>
      <c r="HO693" s="58"/>
      <c r="HP693" s="58"/>
      <c r="HQ693" s="58"/>
      <c r="HR693" s="58"/>
      <c r="HS693" s="58"/>
      <c r="HT693" s="58"/>
      <c r="HU693" s="58"/>
      <c r="HV693" s="58"/>
      <c r="HW693" s="58"/>
      <c r="HX693" s="58"/>
      <c r="HY693" s="58"/>
      <c r="HZ693" s="58"/>
      <c r="IA693" s="58"/>
      <c r="IB693" s="58"/>
      <c r="IC693" s="58"/>
      <c r="ID693" s="58"/>
      <c r="IE693" s="58"/>
      <c r="IF693" s="58"/>
      <c r="IG693" s="58"/>
      <c r="IH693" s="58"/>
      <c r="II693" s="58"/>
      <c r="IJ693" s="58"/>
      <c r="IK693" s="58"/>
      <c r="IL693" s="58"/>
      <c r="IM693" s="58"/>
      <c r="IN693" s="58"/>
      <c r="IO693" s="58"/>
      <c r="IP693" s="58"/>
      <c r="IQ693" s="58"/>
      <c r="IR693" s="58"/>
      <c r="IS693" s="58"/>
      <c r="IT693" s="58"/>
      <c r="IU693" s="58"/>
    </row>
    <row r="694" spans="1:255" s="840" customFormat="1">
      <c r="A694" s="78" t="s">
        <v>507</v>
      </c>
      <c r="B694" s="58">
        <v>2.1000000000000001E-2</v>
      </c>
      <c r="C694" s="58">
        <v>2.5000000000000001E-2</v>
      </c>
      <c r="D694" s="58">
        <v>1.4999999999999999E-2</v>
      </c>
      <c r="E694" s="58">
        <v>1.4E-2</v>
      </c>
      <c r="F694" s="58">
        <v>1.2E-2</v>
      </c>
      <c r="G694" s="58">
        <v>1.0999999999999999E-2</v>
      </c>
      <c r="H694" s="58">
        <v>1.2999999999999999E-2</v>
      </c>
      <c r="I694" s="58">
        <v>1.6E-2</v>
      </c>
      <c r="J694" s="58">
        <v>1.6E-2</v>
      </c>
      <c r="K694" s="58">
        <v>1.7999999999999999E-2</v>
      </c>
      <c r="L694" s="58">
        <v>1.7000000000000001E-2</v>
      </c>
      <c r="M694" s="58">
        <v>2.3E-2</v>
      </c>
      <c r="N694" s="58">
        <v>2.8000000000000001E-2</v>
      </c>
      <c r="O694" s="58">
        <v>2.4E-2</v>
      </c>
      <c r="P694" s="58">
        <v>3.2000000000000001E-2</v>
      </c>
      <c r="Q694" s="58">
        <v>3.5000000000000003E-2</v>
      </c>
      <c r="R694" s="58">
        <v>3.6999999999999998E-2</v>
      </c>
      <c r="S694" s="58">
        <v>3.4000000000000002E-2</v>
      </c>
      <c r="T694" s="58">
        <v>3.1E-2</v>
      </c>
      <c r="U694" s="58">
        <v>2.5999999999999999E-2</v>
      </c>
      <c r="V694" s="58">
        <v>0.03</v>
      </c>
      <c r="W694" s="58">
        <v>3.1E-2</v>
      </c>
      <c r="X694" s="58">
        <v>2.5000000000000001E-2</v>
      </c>
      <c r="Y694" s="58">
        <v>1.4E-2</v>
      </c>
      <c r="Z694" s="58">
        <v>1.4999999999999999E-2</v>
      </c>
      <c r="AA694" s="949">
        <v>2.1999999999999999E-2</v>
      </c>
      <c r="AB694" s="949">
        <v>3.1E-2</v>
      </c>
      <c r="AC694" s="949">
        <v>2.5999999999999999E-2</v>
      </c>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L694" s="58"/>
      <c r="BM694" s="58"/>
      <c r="BN694" s="58"/>
      <c r="BO694" s="58"/>
      <c r="BP694" s="58"/>
      <c r="BQ694" s="58"/>
      <c r="BR694" s="58"/>
      <c r="BS694" s="58"/>
      <c r="BT694" s="58"/>
      <c r="BU694" s="58"/>
      <c r="BV694" s="58"/>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58"/>
      <c r="CS694" s="58"/>
      <c r="CT694" s="58"/>
      <c r="CU694" s="58"/>
      <c r="CV694" s="58"/>
      <c r="CW694" s="58"/>
      <c r="CX694" s="58"/>
      <c r="CY694" s="58"/>
      <c r="CZ694" s="58"/>
      <c r="DA694" s="58"/>
      <c r="DB694" s="58"/>
      <c r="DC694" s="58"/>
      <c r="DD694" s="58"/>
      <c r="DE694" s="58"/>
      <c r="DF694" s="58"/>
      <c r="DG694" s="58"/>
      <c r="DH694" s="58"/>
      <c r="DI694" s="58"/>
      <c r="DJ694" s="58"/>
      <c r="DK694" s="58"/>
      <c r="DL694" s="58"/>
      <c r="DM694" s="58"/>
      <c r="DN694" s="58"/>
      <c r="DO694" s="58"/>
      <c r="DP694" s="58"/>
      <c r="DQ694" s="58"/>
      <c r="DR694" s="58"/>
      <c r="DS694" s="58"/>
      <c r="DT694" s="58"/>
      <c r="DU694" s="58"/>
      <c r="DV694" s="58"/>
      <c r="DW694" s="58"/>
      <c r="DX694" s="58"/>
      <c r="DY694" s="58"/>
      <c r="DZ694" s="58"/>
      <c r="EA694" s="58"/>
      <c r="EB694" s="58"/>
      <c r="EC694" s="58"/>
      <c r="ED694" s="58"/>
      <c r="EE694" s="58"/>
      <c r="EF694" s="58"/>
      <c r="EG694" s="58"/>
      <c r="EH694" s="58"/>
      <c r="EI694" s="58"/>
      <c r="EJ694" s="58"/>
      <c r="EK694" s="58"/>
      <c r="EL694" s="58"/>
      <c r="EM694" s="58"/>
      <c r="EN694" s="58"/>
      <c r="EO694" s="58"/>
      <c r="EP694" s="58"/>
      <c r="EQ694" s="58"/>
      <c r="ER694" s="58"/>
      <c r="ES694" s="58"/>
      <c r="ET694" s="58"/>
      <c r="EU694" s="58"/>
      <c r="EV694" s="58"/>
      <c r="EW694" s="58"/>
      <c r="EX694" s="58"/>
      <c r="EY694" s="58"/>
      <c r="EZ694" s="58"/>
      <c r="FA694" s="58"/>
      <c r="FB694" s="58"/>
      <c r="FC694" s="58"/>
      <c r="FD694" s="58"/>
      <c r="FE694" s="58"/>
      <c r="FF694" s="58"/>
      <c r="FG694" s="58"/>
      <c r="FH694" s="58"/>
      <c r="FI694" s="58"/>
      <c r="FJ694" s="58"/>
      <c r="FK694" s="58"/>
      <c r="FL694" s="58"/>
      <c r="FM694" s="58"/>
      <c r="FN694" s="58"/>
      <c r="FO694" s="58"/>
      <c r="FP694" s="58"/>
      <c r="FQ694" s="58"/>
      <c r="FR694" s="58"/>
      <c r="FS694" s="58"/>
      <c r="FT694" s="58"/>
      <c r="FU694" s="58"/>
      <c r="FV694" s="58"/>
      <c r="FW694" s="58"/>
      <c r="FX694" s="58"/>
      <c r="FY694" s="58"/>
      <c r="FZ694" s="58"/>
      <c r="GA694" s="58"/>
      <c r="GB694" s="58"/>
      <c r="GC694" s="58"/>
      <c r="GD694" s="58"/>
      <c r="GE694" s="58"/>
      <c r="GF694" s="58"/>
      <c r="GG694" s="58"/>
      <c r="GH694" s="58"/>
      <c r="GI694" s="58"/>
      <c r="GJ694" s="58"/>
      <c r="GK694" s="58"/>
      <c r="GL694" s="58"/>
      <c r="GM694" s="58"/>
      <c r="GN694" s="58"/>
      <c r="GO694" s="58"/>
      <c r="GP694" s="58"/>
      <c r="GQ694" s="58"/>
      <c r="GR694" s="58"/>
      <c r="GS694" s="58"/>
      <c r="GT694" s="58"/>
      <c r="GU694" s="58"/>
      <c r="GV694" s="58"/>
      <c r="GW694" s="58"/>
      <c r="GX694" s="58"/>
      <c r="GY694" s="58"/>
      <c r="GZ694" s="58"/>
      <c r="HA694" s="58"/>
      <c r="HB694" s="58"/>
      <c r="HC694" s="58"/>
      <c r="HD694" s="58"/>
      <c r="HE694" s="58"/>
      <c r="HF694" s="58"/>
      <c r="HG694" s="58"/>
      <c r="HH694" s="58"/>
      <c r="HI694" s="58"/>
      <c r="HJ694" s="58"/>
      <c r="HK694" s="58"/>
      <c r="HL694" s="58"/>
      <c r="HM694" s="58"/>
      <c r="HN694" s="58"/>
      <c r="HO694" s="58"/>
      <c r="HP694" s="58"/>
      <c r="HQ694" s="58"/>
      <c r="HR694" s="58"/>
      <c r="HS694" s="58"/>
      <c r="HT694" s="58"/>
      <c r="HU694" s="58"/>
      <c r="HV694" s="58"/>
      <c r="HW694" s="58"/>
      <c r="HX694" s="58"/>
      <c r="HY694" s="58"/>
      <c r="HZ694" s="58"/>
      <c r="IA694" s="58"/>
      <c r="IB694" s="58"/>
      <c r="IC694" s="58"/>
      <c r="ID694" s="58"/>
      <c r="IE694" s="58"/>
      <c r="IF694" s="58"/>
      <c r="IG694" s="58"/>
      <c r="IH694" s="58"/>
      <c r="II694" s="58"/>
      <c r="IJ694" s="58"/>
      <c r="IK694" s="58"/>
      <c r="IL694" s="58"/>
      <c r="IM694" s="58"/>
      <c r="IN694" s="58"/>
      <c r="IO694" s="58"/>
      <c r="IP694" s="58"/>
      <c r="IQ694" s="58"/>
      <c r="IR694" s="58"/>
      <c r="IS694" s="58"/>
      <c r="IT694" s="58"/>
      <c r="IU694" s="58"/>
    </row>
    <row r="695" spans="1:255" s="840" customFormat="1">
      <c r="A695" s="78" t="s">
        <v>508</v>
      </c>
      <c r="B695" s="58">
        <v>1.2430000000000001</v>
      </c>
      <c r="C695" s="58">
        <v>1.4339999999999999</v>
      </c>
      <c r="D695" s="58">
        <v>0.89300000000000002</v>
      </c>
      <c r="E695" s="58">
        <v>0.79400000000000004</v>
      </c>
      <c r="F695" s="58">
        <v>0.67100000000000004</v>
      </c>
      <c r="G695" s="58">
        <v>0.58399999999999996</v>
      </c>
      <c r="H695" s="58">
        <v>0.77700000000000002</v>
      </c>
      <c r="I695" s="58">
        <v>1.4610000000000001</v>
      </c>
      <c r="J695" s="58">
        <v>1.5780000000000001</v>
      </c>
      <c r="K695" s="58">
        <v>1.7310000000000001</v>
      </c>
      <c r="L695" s="58">
        <v>1.37</v>
      </c>
      <c r="M695" s="58">
        <v>1.3049999999999999</v>
      </c>
      <c r="N695" s="58">
        <v>1.544</v>
      </c>
      <c r="O695" s="58">
        <v>1.5840000000000001</v>
      </c>
      <c r="P695" s="58">
        <v>1.915</v>
      </c>
      <c r="Q695" s="58">
        <v>1.607</v>
      </c>
      <c r="R695" s="58">
        <v>1.8660000000000001</v>
      </c>
      <c r="S695" s="58">
        <v>2.0299999999999998</v>
      </c>
      <c r="T695" s="58">
        <v>2.0979999999999999</v>
      </c>
      <c r="U695" s="58">
        <v>2.0529999999999999</v>
      </c>
      <c r="V695" s="58">
        <v>1.9159999999999999</v>
      </c>
      <c r="W695" s="58">
        <v>1.8720000000000001</v>
      </c>
      <c r="X695" s="58">
        <v>1.698</v>
      </c>
      <c r="Y695" s="58">
        <v>1.482</v>
      </c>
      <c r="Z695" s="58">
        <v>1.6319999999999999</v>
      </c>
      <c r="AA695" s="949">
        <v>1.5089999999999999</v>
      </c>
      <c r="AB695" s="949">
        <v>1.8009999999999999</v>
      </c>
      <c r="AC695" s="949">
        <v>1.835</v>
      </c>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L695" s="58"/>
      <c r="BM695" s="58"/>
      <c r="BN695" s="58"/>
      <c r="BO695" s="58"/>
      <c r="BP695" s="58"/>
      <c r="BQ695" s="58"/>
      <c r="BR695" s="58"/>
      <c r="BS695" s="58"/>
      <c r="BT695" s="58"/>
      <c r="BU695" s="58"/>
      <c r="BV695" s="58"/>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58"/>
      <c r="CS695" s="58"/>
      <c r="CT695" s="58"/>
      <c r="CU695" s="58"/>
      <c r="CV695" s="58"/>
      <c r="CW695" s="58"/>
      <c r="CX695" s="58"/>
      <c r="CY695" s="58"/>
      <c r="CZ695" s="58"/>
      <c r="DA695" s="58"/>
      <c r="DB695" s="58"/>
      <c r="DC695" s="58"/>
      <c r="DD695" s="58"/>
      <c r="DE695" s="58"/>
      <c r="DF695" s="58"/>
      <c r="DG695" s="58"/>
      <c r="DH695" s="58"/>
      <c r="DI695" s="58"/>
      <c r="DJ695" s="58"/>
      <c r="DK695" s="58"/>
      <c r="DL695" s="58"/>
      <c r="DM695" s="58"/>
      <c r="DN695" s="58"/>
      <c r="DO695" s="58"/>
      <c r="DP695" s="58"/>
      <c r="DQ695" s="58"/>
      <c r="DR695" s="58"/>
      <c r="DS695" s="58"/>
      <c r="DT695" s="58"/>
      <c r="DU695" s="58"/>
      <c r="DV695" s="58"/>
      <c r="DW695" s="58"/>
      <c r="DX695" s="58"/>
      <c r="DY695" s="58"/>
      <c r="DZ695" s="58"/>
      <c r="EA695" s="58"/>
      <c r="EB695" s="58"/>
      <c r="EC695" s="58"/>
      <c r="ED695" s="58"/>
      <c r="EE695" s="58"/>
      <c r="EF695" s="58"/>
      <c r="EG695" s="58"/>
      <c r="EH695" s="58"/>
      <c r="EI695" s="58"/>
      <c r="EJ695" s="58"/>
      <c r="EK695" s="58"/>
      <c r="EL695" s="58"/>
      <c r="EM695" s="58"/>
      <c r="EN695" s="58"/>
      <c r="EO695" s="58"/>
      <c r="EP695" s="58"/>
      <c r="EQ695" s="58"/>
      <c r="ER695" s="58"/>
      <c r="ES695" s="58"/>
      <c r="ET695" s="58"/>
      <c r="EU695" s="58"/>
      <c r="EV695" s="58"/>
      <c r="EW695" s="58"/>
      <c r="EX695" s="58"/>
      <c r="EY695" s="58"/>
      <c r="EZ695" s="58"/>
      <c r="FA695" s="58"/>
      <c r="FB695" s="58"/>
      <c r="FC695" s="58"/>
      <c r="FD695" s="58"/>
      <c r="FE695" s="58"/>
      <c r="FF695" s="58"/>
      <c r="FG695" s="58"/>
      <c r="FH695" s="58"/>
      <c r="FI695" s="58"/>
      <c r="FJ695" s="58"/>
      <c r="FK695" s="58"/>
      <c r="FL695" s="58"/>
      <c r="FM695" s="58"/>
      <c r="FN695" s="58"/>
      <c r="FO695" s="58"/>
      <c r="FP695" s="58"/>
      <c r="FQ695" s="58"/>
      <c r="FR695" s="58"/>
      <c r="FS695" s="58"/>
      <c r="FT695" s="58"/>
      <c r="FU695" s="58"/>
      <c r="FV695" s="58"/>
      <c r="FW695" s="58"/>
      <c r="FX695" s="58"/>
      <c r="FY695" s="58"/>
      <c r="FZ695" s="58"/>
      <c r="GA695" s="58"/>
      <c r="GB695" s="58"/>
      <c r="GC695" s="58"/>
      <c r="GD695" s="58"/>
      <c r="GE695" s="58"/>
      <c r="GF695" s="58"/>
      <c r="GG695" s="58"/>
      <c r="GH695" s="58"/>
      <c r="GI695" s="58"/>
      <c r="GJ695" s="58"/>
      <c r="GK695" s="58"/>
      <c r="GL695" s="58"/>
      <c r="GM695" s="58"/>
      <c r="GN695" s="58"/>
      <c r="GO695" s="58"/>
      <c r="GP695" s="58"/>
      <c r="GQ695" s="58"/>
      <c r="GR695" s="58"/>
      <c r="GS695" s="58"/>
      <c r="GT695" s="58"/>
      <c r="GU695" s="58"/>
      <c r="GV695" s="58"/>
      <c r="GW695" s="58"/>
      <c r="GX695" s="58"/>
      <c r="GY695" s="58"/>
      <c r="GZ695" s="58"/>
      <c r="HA695" s="58"/>
      <c r="HB695" s="58"/>
      <c r="HC695" s="58"/>
      <c r="HD695" s="58"/>
      <c r="HE695" s="58"/>
      <c r="HF695" s="58"/>
      <c r="HG695" s="58"/>
      <c r="HH695" s="58"/>
      <c r="HI695" s="58"/>
      <c r="HJ695" s="58"/>
      <c r="HK695" s="58"/>
      <c r="HL695" s="58"/>
      <c r="HM695" s="58"/>
      <c r="HN695" s="58"/>
      <c r="HO695" s="58"/>
      <c r="HP695" s="58"/>
      <c r="HQ695" s="58"/>
      <c r="HR695" s="58"/>
      <c r="HS695" s="58"/>
      <c r="HT695" s="58"/>
      <c r="HU695" s="58"/>
      <c r="HV695" s="58"/>
      <c r="HW695" s="58"/>
      <c r="HX695" s="58"/>
      <c r="HY695" s="58"/>
      <c r="HZ695" s="58"/>
      <c r="IA695" s="58"/>
      <c r="IB695" s="58"/>
      <c r="IC695" s="58"/>
      <c r="ID695" s="58"/>
      <c r="IE695" s="58"/>
      <c r="IF695" s="58"/>
      <c r="IG695" s="58"/>
      <c r="IH695" s="58"/>
      <c r="II695" s="58"/>
      <c r="IJ695" s="58"/>
      <c r="IK695" s="58"/>
      <c r="IL695" s="58"/>
      <c r="IM695" s="58"/>
      <c r="IN695" s="58"/>
      <c r="IO695" s="58"/>
      <c r="IP695" s="58"/>
      <c r="IQ695" s="58"/>
      <c r="IR695" s="58"/>
      <c r="IS695" s="58"/>
      <c r="IT695" s="58"/>
      <c r="IU695" s="58"/>
    </row>
    <row r="696" spans="1:255" s="840" customFormat="1">
      <c r="A696" s="78" t="s">
        <v>509</v>
      </c>
      <c r="B696" s="58">
        <v>0.60699999999999998</v>
      </c>
      <c r="C696" s="58">
        <v>0.70099999999999996</v>
      </c>
      <c r="D696" s="58">
        <v>0.436</v>
      </c>
      <c r="E696" s="58">
        <v>0.38800000000000001</v>
      </c>
      <c r="F696" s="58">
        <v>0.32800000000000001</v>
      </c>
      <c r="G696" s="58">
        <v>0.28499999999999998</v>
      </c>
      <c r="H696" s="58">
        <v>0.379</v>
      </c>
      <c r="I696" s="58">
        <v>0.71399999999999997</v>
      </c>
      <c r="J696" s="58">
        <v>0.77100000000000002</v>
      </c>
      <c r="K696" s="58">
        <v>0.84599999999999997</v>
      </c>
      <c r="L696" s="58">
        <v>0.66900000000000004</v>
      </c>
      <c r="M696" s="58">
        <v>0.63800000000000001</v>
      </c>
      <c r="N696" s="58">
        <v>0.754</v>
      </c>
      <c r="O696" s="58">
        <v>0.77300000000000002</v>
      </c>
      <c r="P696" s="58">
        <v>0.93500000000000005</v>
      </c>
      <c r="Q696" s="58">
        <v>0.89600000000000002</v>
      </c>
      <c r="R696" s="58">
        <v>1.0680000000000001</v>
      </c>
      <c r="S696" s="58">
        <v>1.173</v>
      </c>
      <c r="T696" s="58">
        <v>1.204</v>
      </c>
      <c r="U696" s="58">
        <v>1.1679999999999999</v>
      </c>
      <c r="V696" s="58">
        <v>1.425</v>
      </c>
      <c r="W696" s="58">
        <v>1.403</v>
      </c>
      <c r="X696" s="58">
        <v>1.2749999999999999</v>
      </c>
      <c r="Y696" s="58">
        <v>1.0820000000000001</v>
      </c>
      <c r="Z696" s="58">
        <v>1.131</v>
      </c>
      <c r="AA696" s="949">
        <v>1.1299999999999999</v>
      </c>
      <c r="AB696" s="949">
        <v>1.196</v>
      </c>
      <c r="AC696" s="949">
        <v>1.2450000000000001</v>
      </c>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L696" s="58"/>
      <c r="BM696" s="58"/>
      <c r="BN696" s="58"/>
      <c r="BO696" s="58"/>
      <c r="BP696" s="58"/>
      <c r="BQ696" s="58"/>
      <c r="BR696" s="58"/>
      <c r="BS696" s="58"/>
      <c r="BT696" s="58"/>
      <c r="BU696" s="58"/>
      <c r="BV696" s="58"/>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58"/>
      <c r="CS696" s="58"/>
      <c r="CT696" s="58"/>
      <c r="CU696" s="58"/>
      <c r="CV696" s="58"/>
      <c r="CW696" s="58"/>
      <c r="CX696" s="58"/>
      <c r="CY696" s="58"/>
      <c r="CZ696" s="58"/>
      <c r="DA696" s="58"/>
      <c r="DB696" s="58"/>
      <c r="DC696" s="58"/>
      <c r="DD696" s="58"/>
      <c r="DE696" s="58"/>
      <c r="DF696" s="58"/>
      <c r="DG696" s="58"/>
      <c r="DH696" s="58"/>
      <c r="DI696" s="58"/>
      <c r="DJ696" s="58"/>
      <c r="DK696" s="58"/>
      <c r="DL696" s="58"/>
      <c r="DM696" s="58"/>
      <c r="DN696" s="58"/>
      <c r="DO696" s="58"/>
      <c r="DP696" s="58"/>
      <c r="DQ696" s="58"/>
      <c r="DR696" s="58"/>
      <c r="DS696" s="58"/>
      <c r="DT696" s="58"/>
      <c r="DU696" s="58"/>
      <c r="DV696" s="58"/>
      <c r="DW696" s="58"/>
      <c r="DX696" s="58"/>
      <c r="DY696" s="58"/>
      <c r="DZ696" s="58"/>
      <c r="EA696" s="58"/>
      <c r="EB696" s="58"/>
      <c r="EC696" s="58"/>
      <c r="ED696" s="58"/>
      <c r="EE696" s="58"/>
      <c r="EF696" s="58"/>
      <c r="EG696" s="58"/>
      <c r="EH696" s="58"/>
      <c r="EI696" s="58"/>
      <c r="EJ696" s="58"/>
      <c r="EK696" s="58"/>
      <c r="EL696" s="58"/>
      <c r="EM696" s="58"/>
      <c r="EN696" s="58"/>
      <c r="EO696" s="58"/>
      <c r="EP696" s="58"/>
      <c r="EQ696" s="58"/>
      <c r="ER696" s="58"/>
      <c r="ES696" s="58"/>
      <c r="ET696" s="58"/>
      <c r="EU696" s="58"/>
      <c r="EV696" s="58"/>
      <c r="EW696" s="58"/>
      <c r="EX696" s="58"/>
      <c r="EY696" s="58"/>
      <c r="EZ696" s="58"/>
      <c r="FA696" s="58"/>
      <c r="FB696" s="58"/>
      <c r="FC696" s="58"/>
      <c r="FD696" s="58"/>
      <c r="FE696" s="58"/>
      <c r="FF696" s="58"/>
      <c r="FG696" s="58"/>
      <c r="FH696" s="58"/>
      <c r="FI696" s="58"/>
      <c r="FJ696" s="58"/>
      <c r="FK696" s="58"/>
      <c r="FL696" s="58"/>
      <c r="FM696" s="58"/>
      <c r="FN696" s="58"/>
      <c r="FO696" s="58"/>
      <c r="FP696" s="58"/>
      <c r="FQ696" s="58"/>
      <c r="FR696" s="58"/>
      <c r="FS696" s="58"/>
      <c r="FT696" s="58"/>
      <c r="FU696" s="58"/>
      <c r="FV696" s="58"/>
      <c r="FW696" s="58"/>
      <c r="FX696" s="58"/>
      <c r="FY696" s="58"/>
      <c r="FZ696" s="58"/>
      <c r="GA696" s="58"/>
      <c r="GB696" s="58"/>
      <c r="GC696" s="58"/>
      <c r="GD696" s="58"/>
      <c r="GE696" s="58"/>
      <c r="GF696" s="58"/>
      <c r="GG696" s="58"/>
      <c r="GH696" s="58"/>
      <c r="GI696" s="58"/>
      <c r="GJ696" s="58"/>
      <c r="GK696" s="58"/>
      <c r="GL696" s="58"/>
      <c r="GM696" s="58"/>
      <c r="GN696" s="58"/>
      <c r="GO696" s="58"/>
      <c r="GP696" s="58"/>
      <c r="GQ696" s="58"/>
      <c r="GR696" s="58"/>
      <c r="GS696" s="58"/>
      <c r="GT696" s="58"/>
      <c r="GU696" s="58"/>
      <c r="GV696" s="58"/>
      <c r="GW696" s="58"/>
      <c r="GX696" s="58"/>
      <c r="GY696" s="58"/>
      <c r="GZ696" s="58"/>
      <c r="HA696" s="58"/>
      <c r="HB696" s="58"/>
      <c r="HC696" s="58"/>
      <c r="HD696" s="58"/>
      <c r="HE696" s="58"/>
      <c r="HF696" s="58"/>
      <c r="HG696" s="58"/>
      <c r="HH696" s="58"/>
      <c r="HI696" s="58"/>
      <c r="HJ696" s="58"/>
      <c r="HK696" s="58"/>
      <c r="HL696" s="58"/>
      <c r="HM696" s="58"/>
      <c r="HN696" s="58"/>
      <c r="HO696" s="58"/>
      <c r="HP696" s="58"/>
      <c r="HQ696" s="58"/>
      <c r="HR696" s="58"/>
      <c r="HS696" s="58"/>
      <c r="HT696" s="58"/>
      <c r="HU696" s="58"/>
      <c r="HV696" s="58"/>
      <c r="HW696" s="58"/>
      <c r="HX696" s="58"/>
      <c r="HY696" s="58"/>
      <c r="HZ696" s="58"/>
      <c r="IA696" s="58"/>
      <c r="IB696" s="58"/>
      <c r="IC696" s="58"/>
      <c r="ID696" s="58"/>
      <c r="IE696" s="58"/>
      <c r="IF696" s="58"/>
      <c r="IG696" s="58"/>
      <c r="IH696" s="58"/>
      <c r="II696" s="58"/>
      <c r="IJ696" s="58"/>
      <c r="IK696" s="58"/>
      <c r="IL696" s="58"/>
      <c r="IM696" s="58"/>
      <c r="IN696" s="58"/>
      <c r="IO696" s="58"/>
      <c r="IP696" s="58"/>
      <c r="IQ696" s="58"/>
      <c r="IR696" s="58"/>
      <c r="IS696" s="58"/>
      <c r="IT696" s="58"/>
      <c r="IU696" s="58"/>
    </row>
    <row r="697" spans="1:255" s="840" customFormat="1">
      <c r="A697" s="78" t="s">
        <v>510</v>
      </c>
      <c r="B697" s="58">
        <v>0.623</v>
      </c>
      <c r="C697" s="58">
        <v>0.71899999999999997</v>
      </c>
      <c r="D697" s="58">
        <v>0.44800000000000001</v>
      </c>
      <c r="E697" s="58">
        <v>0.39800000000000002</v>
      </c>
      <c r="F697" s="58">
        <v>0.33600000000000002</v>
      </c>
      <c r="G697" s="58">
        <v>0.29299999999999998</v>
      </c>
      <c r="H697" s="58">
        <v>0.39</v>
      </c>
      <c r="I697" s="58">
        <v>0.73199999999999998</v>
      </c>
      <c r="J697" s="58">
        <v>0.79100000000000004</v>
      </c>
      <c r="K697" s="58">
        <v>0.86799999999999999</v>
      </c>
      <c r="L697" s="58">
        <v>0.68700000000000006</v>
      </c>
      <c r="M697" s="58">
        <v>0.65400000000000003</v>
      </c>
      <c r="N697" s="58">
        <v>0.77400000000000002</v>
      </c>
      <c r="O697" s="58">
        <v>0.79400000000000004</v>
      </c>
      <c r="P697" s="58">
        <v>0.96099999999999997</v>
      </c>
      <c r="Q697" s="58">
        <v>0.7</v>
      </c>
      <c r="R697" s="58">
        <v>0.78800000000000003</v>
      </c>
      <c r="S697" s="58">
        <v>0.84599999999999997</v>
      </c>
      <c r="T697" s="58">
        <v>0.876</v>
      </c>
      <c r="U697" s="58">
        <v>0.86599999999999999</v>
      </c>
      <c r="V697" s="58">
        <v>0.44900000000000001</v>
      </c>
      <c r="W697" s="58">
        <v>0.39300000000000002</v>
      </c>
      <c r="X697" s="58">
        <v>0.38100000000000001</v>
      </c>
      <c r="Y697" s="58">
        <v>0.32800000000000001</v>
      </c>
      <c r="Z697" s="58">
        <v>0.434</v>
      </c>
      <c r="AA697" s="949">
        <v>0.32900000000000001</v>
      </c>
      <c r="AB697" s="949">
        <v>0.41199999999999998</v>
      </c>
      <c r="AC697" s="949">
        <v>0.373</v>
      </c>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L697" s="58"/>
      <c r="BM697" s="58"/>
      <c r="BN697" s="58"/>
      <c r="BO697" s="58"/>
      <c r="BP697" s="58"/>
      <c r="BQ697" s="58"/>
      <c r="BR697" s="58"/>
      <c r="BS697" s="58"/>
      <c r="BT697" s="58"/>
      <c r="BU697" s="58"/>
      <c r="BV697" s="58"/>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58"/>
      <c r="CS697" s="58"/>
      <c r="CT697" s="58"/>
      <c r="CU697" s="58"/>
      <c r="CV697" s="58"/>
      <c r="CW697" s="58"/>
      <c r="CX697" s="58"/>
      <c r="CY697" s="58"/>
      <c r="CZ697" s="58"/>
      <c r="DA697" s="58"/>
      <c r="DB697" s="58"/>
      <c r="DC697" s="58"/>
      <c r="DD697" s="58"/>
      <c r="DE697" s="58"/>
      <c r="DF697" s="58"/>
      <c r="DG697" s="58"/>
      <c r="DH697" s="58"/>
      <c r="DI697" s="58"/>
      <c r="DJ697" s="58"/>
      <c r="DK697" s="58"/>
      <c r="DL697" s="58"/>
      <c r="DM697" s="58"/>
      <c r="DN697" s="58"/>
      <c r="DO697" s="58"/>
      <c r="DP697" s="58"/>
      <c r="DQ697" s="58"/>
      <c r="DR697" s="58"/>
      <c r="DS697" s="58"/>
      <c r="DT697" s="58"/>
      <c r="DU697" s="58"/>
      <c r="DV697" s="58"/>
      <c r="DW697" s="58"/>
      <c r="DX697" s="58"/>
      <c r="DY697" s="58"/>
      <c r="DZ697" s="58"/>
      <c r="EA697" s="58"/>
      <c r="EB697" s="58"/>
      <c r="EC697" s="58"/>
      <c r="ED697" s="58"/>
      <c r="EE697" s="58"/>
      <c r="EF697" s="58"/>
      <c r="EG697" s="58"/>
      <c r="EH697" s="58"/>
      <c r="EI697" s="58"/>
      <c r="EJ697" s="58"/>
      <c r="EK697" s="58"/>
      <c r="EL697" s="58"/>
      <c r="EM697" s="58"/>
      <c r="EN697" s="58"/>
      <c r="EO697" s="58"/>
      <c r="EP697" s="58"/>
      <c r="EQ697" s="58"/>
      <c r="ER697" s="58"/>
      <c r="ES697" s="58"/>
      <c r="ET697" s="58"/>
      <c r="EU697" s="58"/>
      <c r="EV697" s="58"/>
      <c r="EW697" s="58"/>
      <c r="EX697" s="58"/>
      <c r="EY697" s="58"/>
      <c r="EZ697" s="58"/>
      <c r="FA697" s="58"/>
      <c r="FB697" s="58"/>
      <c r="FC697" s="58"/>
      <c r="FD697" s="58"/>
      <c r="FE697" s="58"/>
      <c r="FF697" s="58"/>
      <c r="FG697" s="58"/>
      <c r="FH697" s="58"/>
      <c r="FI697" s="58"/>
      <c r="FJ697" s="58"/>
      <c r="FK697" s="58"/>
      <c r="FL697" s="58"/>
      <c r="FM697" s="58"/>
      <c r="FN697" s="58"/>
      <c r="FO697" s="58"/>
      <c r="FP697" s="58"/>
      <c r="FQ697" s="58"/>
      <c r="FR697" s="58"/>
      <c r="FS697" s="58"/>
      <c r="FT697" s="58"/>
      <c r="FU697" s="58"/>
      <c r="FV697" s="58"/>
      <c r="FW697" s="58"/>
      <c r="FX697" s="58"/>
      <c r="FY697" s="58"/>
      <c r="FZ697" s="58"/>
      <c r="GA697" s="58"/>
      <c r="GB697" s="58"/>
      <c r="GC697" s="58"/>
      <c r="GD697" s="58"/>
      <c r="GE697" s="58"/>
      <c r="GF697" s="58"/>
      <c r="GG697" s="58"/>
      <c r="GH697" s="58"/>
      <c r="GI697" s="58"/>
      <c r="GJ697" s="58"/>
      <c r="GK697" s="58"/>
      <c r="GL697" s="58"/>
      <c r="GM697" s="58"/>
      <c r="GN697" s="58"/>
      <c r="GO697" s="58"/>
      <c r="GP697" s="58"/>
      <c r="GQ697" s="58"/>
      <c r="GR697" s="58"/>
      <c r="GS697" s="58"/>
      <c r="GT697" s="58"/>
      <c r="GU697" s="58"/>
      <c r="GV697" s="58"/>
      <c r="GW697" s="58"/>
      <c r="GX697" s="58"/>
      <c r="GY697" s="58"/>
      <c r="GZ697" s="58"/>
      <c r="HA697" s="58"/>
      <c r="HB697" s="58"/>
      <c r="HC697" s="58"/>
      <c r="HD697" s="58"/>
      <c r="HE697" s="58"/>
      <c r="HF697" s="58"/>
      <c r="HG697" s="58"/>
      <c r="HH697" s="58"/>
      <c r="HI697" s="58"/>
      <c r="HJ697" s="58"/>
      <c r="HK697" s="58"/>
      <c r="HL697" s="58"/>
      <c r="HM697" s="58"/>
      <c r="HN697" s="58"/>
      <c r="HO697" s="58"/>
      <c r="HP697" s="58"/>
      <c r="HQ697" s="58"/>
      <c r="HR697" s="58"/>
      <c r="HS697" s="58"/>
      <c r="HT697" s="58"/>
      <c r="HU697" s="58"/>
      <c r="HV697" s="58"/>
      <c r="HW697" s="58"/>
      <c r="HX697" s="58"/>
      <c r="HY697" s="58"/>
      <c r="HZ697" s="58"/>
      <c r="IA697" s="58"/>
      <c r="IB697" s="58"/>
      <c r="IC697" s="58"/>
      <c r="ID697" s="58"/>
      <c r="IE697" s="58"/>
      <c r="IF697" s="58"/>
      <c r="IG697" s="58"/>
      <c r="IH697" s="58"/>
      <c r="II697" s="58"/>
      <c r="IJ697" s="58"/>
      <c r="IK697" s="58"/>
      <c r="IL697" s="58"/>
      <c r="IM697" s="58"/>
      <c r="IN697" s="58"/>
      <c r="IO697" s="58"/>
      <c r="IP697" s="58"/>
      <c r="IQ697" s="58"/>
      <c r="IR697" s="58"/>
      <c r="IS697" s="58"/>
      <c r="IT697" s="58"/>
      <c r="IU697" s="58"/>
    </row>
    <row r="698" spans="1:255" s="840" customFormat="1">
      <c r="A698" s="78" t="s">
        <v>511</v>
      </c>
      <c r="B698" s="58">
        <v>1E-3</v>
      </c>
      <c r="C698" s="58">
        <v>1E-3</v>
      </c>
      <c r="D698" s="58">
        <v>1E-3</v>
      </c>
      <c r="E698" s="58">
        <v>1E-3</v>
      </c>
      <c r="F698" s="58">
        <v>1E-3</v>
      </c>
      <c r="G698" s="58">
        <v>1E-3</v>
      </c>
      <c r="H698" s="58">
        <v>1E-3</v>
      </c>
      <c r="I698" s="58">
        <v>2E-3</v>
      </c>
      <c r="J698" s="58">
        <v>2E-3</v>
      </c>
      <c r="K698" s="58">
        <v>2E-3</v>
      </c>
      <c r="L698" s="58">
        <v>1E-3</v>
      </c>
      <c r="M698" s="58">
        <v>1E-3</v>
      </c>
      <c r="N698" s="58">
        <v>2E-3</v>
      </c>
      <c r="O698" s="58">
        <v>2E-3</v>
      </c>
      <c r="P698" s="58">
        <v>2E-3</v>
      </c>
      <c r="Q698" s="58">
        <v>1E-3</v>
      </c>
      <c r="R698" s="58">
        <v>2E-3</v>
      </c>
      <c r="S698" s="58">
        <v>4.0000000000000001E-3</v>
      </c>
      <c r="T698" s="58">
        <v>4.0000000000000001E-3</v>
      </c>
      <c r="U698" s="58">
        <v>1E-3</v>
      </c>
      <c r="V698" s="58">
        <v>1E-3</v>
      </c>
      <c r="W698" s="58">
        <v>1E-3</v>
      </c>
      <c r="X698" s="58">
        <v>1E-3</v>
      </c>
      <c r="Y698" s="58">
        <v>2.4E-2</v>
      </c>
      <c r="Z698" s="58">
        <v>0.03</v>
      </c>
      <c r="AA698" s="949">
        <v>1.9E-2</v>
      </c>
      <c r="AB698" s="949">
        <v>0.03</v>
      </c>
      <c r="AC698" s="949">
        <v>2.5000000000000001E-2</v>
      </c>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c r="BF698" s="58"/>
      <c r="BG698" s="58"/>
      <c r="BH698" s="58"/>
      <c r="BI698" s="58"/>
      <c r="BJ698" s="58"/>
      <c r="BK698" s="58"/>
      <c r="BL698" s="58"/>
      <c r="BM698" s="58"/>
      <c r="BN698" s="58"/>
      <c r="BO698" s="58"/>
      <c r="BP698" s="58"/>
      <c r="BQ698" s="58"/>
      <c r="BR698" s="58"/>
      <c r="BS698" s="58"/>
      <c r="BT698" s="58"/>
      <c r="BU698" s="58"/>
      <c r="BV698" s="58"/>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58"/>
      <c r="CS698" s="58"/>
      <c r="CT698" s="58"/>
      <c r="CU698" s="58"/>
      <c r="CV698" s="58"/>
      <c r="CW698" s="58"/>
      <c r="CX698" s="58"/>
      <c r="CY698" s="58"/>
      <c r="CZ698" s="58"/>
      <c r="DA698" s="58"/>
      <c r="DB698" s="58"/>
      <c r="DC698" s="58"/>
      <c r="DD698" s="58"/>
      <c r="DE698" s="58"/>
      <c r="DF698" s="58"/>
      <c r="DG698" s="58"/>
      <c r="DH698" s="58"/>
      <c r="DI698" s="58"/>
      <c r="DJ698" s="58"/>
      <c r="DK698" s="58"/>
      <c r="DL698" s="58"/>
      <c r="DM698" s="58"/>
      <c r="DN698" s="58"/>
      <c r="DO698" s="58"/>
      <c r="DP698" s="58"/>
      <c r="DQ698" s="58"/>
      <c r="DR698" s="58"/>
      <c r="DS698" s="58"/>
      <c r="DT698" s="58"/>
      <c r="DU698" s="58"/>
      <c r="DV698" s="58"/>
      <c r="DW698" s="58"/>
      <c r="DX698" s="58"/>
      <c r="DY698" s="58"/>
      <c r="DZ698" s="58"/>
      <c r="EA698" s="58"/>
      <c r="EB698" s="58"/>
      <c r="EC698" s="58"/>
      <c r="ED698" s="58"/>
      <c r="EE698" s="58"/>
      <c r="EF698" s="58"/>
      <c r="EG698" s="58"/>
      <c r="EH698" s="58"/>
      <c r="EI698" s="58"/>
      <c r="EJ698" s="58"/>
      <c r="EK698" s="58"/>
      <c r="EL698" s="58"/>
      <c r="EM698" s="58"/>
      <c r="EN698" s="58"/>
      <c r="EO698" s="58"/>
      <c r="EP698" s="58"/>
      <c r="EQ698" s="58"/>
      <c r="ER698" s="58"/>
      <c r="ES698" s="58"/>
      <c r="ET698" s="58"/>
      <c r="EU698" s="58"/>
      <c r="EV698" s="58"/>
      <c r="EW698" s="58"/>
      <c r="EX698" s="58"/>
      <c r="EY698" s="58"/>
      <c r="EZ698" s="58"/>
      <c r="FA698" s="58"/>
      <c r="FB698" s="58"/>
      <c r="FC698" s="58"/>
      <c r="FD698" s="58"/>
      <c r="FE698" s="58"/>
      <c r="FF698" s="58"/>
      <c r="FG698" s="58"/>
      <c r="FH698" s="58"/>
      <c r="FI698" s="58"/>
      <c r="FJ698" s="58"/>
      <c r="FK698" s="58"/>
      <c r="FL698" s="58"/>
      <c r="FM698" s="58"/>
      <c r="FN698" s="58"/>
      <c r="FO698" s="58"/>
      <c r="FP698" s="58"/>
      <c r="FQ698" s="58"/>
      <c r="FR698" s="58"/>
      <c r="FS698" s="58"/>
      <c r="FT698" s="58"/>
      <c r="FU698" s="58"/>
      <c r="FV698" s="58"/>
      <c r="FW698" s="58"/>
      <c r="FX698" s="58"/>
      <c r="FY698" s="58"/>
      <c r="FZ698" s="58"/>
      <c r="GA698" s="58"/>
      <c r="GB698" s="58"/>
      <c r="GC698" s="58"/>
      <c r="GD698" s="58"/>
      <c r="GE698" s="58"/>
      <c r="GF698" s="58"/>
      <c r="GG698" s="58"/>
      <c r="GH698" s="58"/>
      <c r="GI698" s="58"/>
      <c r="GJ698" s="58"/>
      <c r="GK698" s="58"/>
      <c r="GL698" s="58"/>
      <c r="GM698" s="58"/>
      <c r="GN698" s="58"/>
      <c r="GO698" s="58"/>
      <c r="GP698" s="58"/>
      <c r="GQ698" s="58"/>
      <c r="GR698" s="58"/>
      <c r="GS698" s="58"/>
      <c r="GT698" s="58"/>
      <c r="GU698" s="58"/>
      <c r="GV698" s="58"/>
      <c r="GW698" s="58"/>
      <c r="GX698" s="58"/>
      <c r="GY698" s="58"/>
      <c r="GZ698" s="58"/>
      <c r="HA698" s="58"/>
      <c r="HB698" s="58"/>
      <c r="HC698" s="58"/>
      <c r="HD698" s="58"/>
      <c r="HE698" s="58"/>
      <c r="HF698" s="58"/>
      <c r="HG698" s="58"/>
      <c r="HH698" s="58"/>
      <c r="HI698" s="58"/>
      <c r="HJ698" s="58"/>
      <c r="HK698" s="58"/>
      <c r="HL698" s="58"/>
      <c r="HM698" s="58"/>
      <c r="HN698" s="58"/>
      <c r="HO698" s="58"/>
      <c r="HP698" s="58"/>
      <c r="HQ698" s="58"/>
      <c r="HR698" s="58"/>
      <c r="HS698" s="58"/>
      <c r="HT698" s="58"/>
      <c r="HU698" s="58"/>
      <c r="HV698" s="58"/>
      <c r="HW698" s="58"/>
      <c r="HX698" s="58"/>
      <c r="HY698" s="58"/>
      <c r="HZ698" s="58"/>
      <c r="IA698" s="58"/>
      <c r="IB698" s="58"/>
      <c r="IC698" s="58"/>
      <c r="ID698" s="58"/>
      <c r="IE698" s="58"/>
      <c r="IF698" s="58"/>
      <c r="IG698" s="58"/>
      <c r="IH698" s="58"/>
      <c r="II698" s="58"/>
      <c r="IJ698" s="58"/>
      <c r="IK698" s="58"/>
      <c r="IL698" s="58"/>
      <c r="IM698" s="58"/>
      <c r="IN698" s="58"/>
      <c r="IO698" s="58"/>
      <c r="IP698" s="58"/>
      <c r="IQ698" s="58"/>
      <c r="IR698" s="58"/>
      <c r="IS698" s="58"/>
      <c r="IT698" s="58"/>
      <c r="IU698" s="58"/>
    </row>
    <row r="699" spans="1:255" s="840" customFormat="1">
      <c r="A699" s="78" t="s">
        <v>512</v>
      </c>
      <c r="B699" s="58"/>
      <c r="C699" s="58"/>
      <c r="D699" s="58"/>
      <c r="E699" s="58"/>
      <c r="F699" s="58"/>
      <c r="G699" s="58"/>
      <c r="H699" s="58"/>
      <c r="I699" s="58"/>
      <c r="J699" s="58"/>
      <c r="K699" s="58"/>
      <c r="L699" s="58"/>
      <c r="M699" s="58"/>
      <c r="N699" s="58"/>
      <c r="O699" s="58"/>
      <c r="P699" s="58"/>
      <c r="Q699" s="58">
        <v>1E-3</v>
      </c>
      <c r="R699" s="58"/>
      <c r="S699" s="58"/>
      <c r="T699" s="58">
        <v>1E-3</v>
      </c>
      <c r="U699" s="58">
        <v>1E-3</v>
      </c>
      <c r="V699" s="58">
        <v>1E-3</v>
      </c>
      <c r="W699" s="58">
        <v>1E-3</v>
      </c>
      <c r="X699" s="58">
        <v>1E-3</v>
      </c>
      <c r="Y699" s="58">
        <v>3.0000000000000001E-3</v>
      </c>
      <c r="Z699" s="58">
        <v>2E-3</v>
      </c>
      <c r="AA699" s="949">
        <v>1E-3</v>
      </c>
      <c r="AB699" s="949">
        <v>2E-3</v>
      </c>
      <c r="AC699" s="949">
        <v>3.0000000000000001E-3</v>
      </c>
      <c r="AD699" s="58"/>
      <c r="AE699" s="58"/>
      <c r="AF699" s="58"/>
      <c r="AG699" s="58"/>
      <c r="AH699" s="58"/>
      <c r="AI699" s="58"/>
      <c r="AJ699" s="58"/>
      <c r="AK699" s="58"/>
      <c r="AL699" s="58"/>
      <c r="AM699" s="58"/>
      <c r="AN699" s="58"/>
      <c r="AO699" s="58"/>
      <c r="AP699" s="58"/>
      <c r="AQ699" s="58"/>
      <c r="AR699" s="58"/>
      <c r="AS699" s="58"/>
      <c r="AT699" s="58"/>
      <c r="AU699" s="58"/>
      <c r="AV699" s="58"/>
      <c r="AW699" s="58"/>
      <c r="AX699" s="58"/>
      <c r="AY699" s="58"/>
      <c r="AZ699" s="58"/>
      <c r="BA699" s="58"/>
      <c r="BB699" s="58"/>
      <c r="BC699" s="58"/>
      <c r="BD699" s="58"/>
      <c r="BE699" s="58"/>
      <c r="BF699" s="58"/>
      <c r="BG699" s="58"/>
      <c r="BH699" s="58"/>
      <c r="BI699" s="58"/>
      <c r="BJ699" s="58"/>
      <c r="BK699" s="58"/>
      <c r="BL699" s="58"/>
      <c r="BM699" s="58"/>
      <c r="BN699" s="58"/>
      <c r="BO699" s="58"/>
      <c r="BP699" s="58"/>
      <c r="BQ699" s="58"/>
      <c r="BR699" s="58"/>
      <c r="BS699" s="58"/>
      <c r="BT699" s="58"/>
      <c r="BU699" s="58"/>
      <c r="BV699" s="58"/>
      <c r="BW699" s="58"/>
      <c r="BX699" s="58"/>
      <c r="BY699" s="58"/>
      <c r="BZ699" s="58"/>
      <c r="CA699" s="58"/>
      <c r="CB699" s="58"/>
      <c r="CC699" s="58"/>
      <c r="CD699" s="58"/>
      <c r="CE699" s="58"/>
      <c r="CF699" s="58"/>
      <c r="CG699" s="58"/>
      <c r="CH699" s="58"/>
      <c r="CI699" s="58"/>
      <c r="CJ699" s="58"/>
      <c r="CK699" s="58"/>
      <c r="CL699" s="58"/>
      <c r="CM699" s="58"/>
      <c r="CN699" s="58"/>
      <c r="CO699" s="58"/>
      <c r="CP699" s="58"/>
      <c r="CQ699" s="58"/>
      <c r="CR699" s="58"/>
      <c r="CS699" s="58"/>
      <c r="CT699" s="58"/>
      <c r="CU699" s="58"/>
      <c r="CV699" s="58"/>
      <c r="CW699" s="58"/>
      <c r="CX699" s="58"/>
      <c r="CY699" s="58"/>
      <c r="CZ699" s="58"/>
      <c r="DA699" s="58"/>
      <c r="DB699" s="58"/>
      <c r="DC699" s="58"/>
      <c r="DD699" s="58"/>
      <c r="DE699" s="58"/>
      <c r="DF699" s="58"/>
      <c r="DG699" s="58"/>
      <c r="DH699" s="58"/>
      <c r="DI699" s="58"/>
      <c r="DJ699" s="58"/>
      <c r="DK699" s="58"/>
      <c r="DL699" s="58"/>
      <c r="DM699" s="58"/>
      <c r="DN699" s="58"/>
      <c r="DO699" s="58"/>
      <c r="DP699" s="58"/>
      <c r="DQ699" s="58"/>
      <c r="DR699" s="58"/>
      <c r="DS699" s="58"/>
      <c r="DT699" s="58"/>
      <c r="DU699" s="58"/>
      <c r="DV699" s="58"/>
      <c r="DW699" s="58"/>
      <c r="DX699" s="58"/>
      <c r="DY699" s="58"/>
      <c r="DZ699" s="58"/>
      <c r="EA699" s="58"/>
      <c r="EB699" s="58"/>
      <c r="EC699" s="58"/>
      <c r="ED699" s="58"/>
      <c r="EE699" s="58"/>
      <c r="EF699" s="58"/>
      <c r="EG699" s="58"/>
      <c r="EH699" s="58"/>
      <c r="EI699" s="58"/>
      <c r="EJ699" s="58"/>
      <c r="EK699" s="58"/>
      <c r="EL699" s="58"/>
      <c r="EM699" s="58"/>
      <c r="EN699" s="58"/>
      <c r="EO699" s="58"/>
      <c r="EP699" s="58"/>
      <c r="EQ699" s="58"/>
      <c r="ER699" s="58"/>
      <c r="ES699" s="58"/>
      <c r="ET699" s="58"/>
      <c r="EU699" s="58"/>
      <c r="EV699" s="58"/>
      <c r="EW699" s="58"/>
      <c r="EX699" s="58"/>
      <c r="EY699" s="58"/>
      <c r="EZ699" s="58"/>
      <c r="FA699" s="58"/>
      <c r="FB699" s="58"/>
      <c r="FC699" s="58"/>
      <c r="FD699" s="58"/>
      <c r="FE699" s="58"/>
      <c r="FF699" s="58"/>
      <c r="FG699" s="58"/>
      <c r="FH699" s="58"/>
      <c r="FI699" s="58"/>
      <c r="FJ699" s="58"/>
      <c r="FK699" s="58"/>
      <c r="FL699" s="58"/>
      <c r="FM699" s="58"/>
      <c r="FN699" s="58"/>
      <c r="FO699" s="58"/>
      <c r="FP699" s="58"/>
      <c r="FQ699" s="58"/>
      <c r="FR699" s="58"/>
      <c r="FS699" s="58"/>
      <c r="FT699" s="58"/>
      <c r="FU699" s="58"/>
      <c r="FV699" s="58"/>
      <c r="FW699" s="58"/>
      <c r="FX699" s="58"/>
      <c r="FY699" s="58"/>
      <c r="FZ699" s="58"/>
      <c r="GA699" s="58"/>
      <c r="GB699" s="58"/>
      <c r="GC699" s="58"/>
      <c r="GD699" s="58"/>
      <c r="GE699" s="58"/>
      <c r="GF699" s="58"/>
      <c r="GG699" s="58"/>
      <c r="GH699" s="58"/>
      <c r="GI699" s="58"/>
      <c r="GJ699" s="58"/>
      <c r="GK699" s="58"/>
      <c r="GL699" s="58"/>
      <c r="GM699" s="58"/>
      <c r="GN699" s="58"/>
      <c r="GO699" s="58"/>
      <c r="GP699" s="58"/>
      <c r="GQ699" s="58"/>
      <c r="GR699" s="58"/>
      <c r="GS699" s="58"/>
      <c r="GT699" s="58"/>
      <c r="GU699" s="58"/>
      <c r="GV699" s="58"/>
      <c r="GW699" s="58"/>
      <c r="GX699" s="58"/>
      <c r="GY699" s="58"/>
      <c r="GZ699" s="58"/>
      <c r="HA699" s="58"/>
      <c r="HB699" s="58"/>
      <c r="HC699" s="58"/>
      <c r="HD699" s="58"/>
      <c r="HE699" s="58"/>
      <c r="HF699" s="58"/>
      <c r="HG699" s="58"/>
      <c r="HH699" s="58"/>
      <c r="HI699" s="58"/>
      <c r="HJ699" s="58"/>
      <c r="HK699" s="58"/>
      <c r="HL699" s="58"/>
      <c r="HM699" s="58"/>
      <c r="HN699" s="58"/>
      <c r="HO699" s="58"/>
      <c r="HP699" s="58"/>
      <c r="HQ699" s="58"/>
      <c r="HR699" s="58"/>
      <c r="HS699" s="58"/>
      <c r="HT699" s="58"/>
      <c r="HU699" s="58"/>
      <c r="HV699" s="58"/>
      <c r="HW699" s="58"/>
      <c r="HX699" s="58"/>
      <c r="HY699" s="58"/>
      <c r="HZ699" s="58"/>
      <c r="IA699" s="58"/>
      <c r="IB699" s="58"/>
      <c r="IC699" s="58"/>
      <c r="ID699" s="58"/>
      <c r="IE699" s="58"/>
      <c r="IF699" s="58"/>
      <c r="IG699" s="58"/>
      <c r="IH699" s="58"/>
      <c r="II699" s="58"/>
      <c r="IJ699" s="58"/>
      <c r="IK699" s="58"/>
      <c r="IL699" s="58"/>
      <c r="IM699" s="58"/>
      <c r="IN699" s="58"/>
      <c r="IO699" s="58"/>
      <c r="IP699" s="58"/>
      <c r="IQ699" s="58"/>
      <c r="IR699" s="58"/>
      <c r="IS699" s="58"/>
      <c r="IT699" s="58"/>
      <c r="IU699" s="58"/>
    </row>
    <row r="700" spans="1:255" s="840" customFormat="1">
      <c r="A700" s="78" t="s">
        <v>513</v>
      </c>
      <c r="B700" s="58">
        <v>6.0000000000000001E-3</v>
      </c>
      <c r="C700" s="58">
        <v>7.0000000000000001E-3</v>
      </c>
      <c r="D700" s="58">
        <v>4.0000000000000001E-3</v>
      </c>
      <c r="E700" s="58">
        <v>4.0000000000000001E-3</v>
      </c>
      <c r="F700" s="58">
        <v>3.0000000000000001E-3</v>
      </c>
      <c r="G700" s="58">
        <v>3.0000000000000001E-3</v>
      </c>
      <c r="H700" s="58">
        <v>4.0000000000000001E-3</v>
      </c>
      <c r="I700" s="58">
        <v>7.0000000000000001E-3</v>
      </c>
      <c r="J700" s="58">
        <v>7.0000000000000001E-3</v>
      </c>
      <c r="K700" s="58">
        <v>8.0000000000000002E-3</v>
      </c>
      <c r="L700" s="58">
        <v>6.0000000000000001E-3</v>
      </c>
      <c r="M700" s="58">
        <v>6.0000000000000001E-3</v>
      </c>
      <c r="N700" s="58">
        <v>7.0000000000000001E-3</v>
      </c>
      <c r="O700" s="58">
        <v>8.0000000000000002E-3</v>
      </c>
      <c r="P700" s="58">
        <v>8.9999999999999993E-3</v>
      </c>
      <c r="Q700" s="58"/>
      <c r="R700" s="58"/>
      <c r="S700" s="58"/>
      <c r="T700" s="58">
        <v>1E-3</v>
      </c>
      <c r="U700" s="58"/>
      <c r="V700" s="58"/>
      <c r="W700" s="58"/>
      <c r="X700" s="58"/>
      <c r="Y700" s="58"/>
      <c r="Z700" s="58"/>
      <c r="AA700" s="949"/>
      <c r="AB700" s="949"/>
      <c r="AC700" s="949"/>
      <c r="AD700" s="58"/>
      <c r="AE700" s="58"/>
      <c r="AF700" s="58"/>
      <c r="AG700" s="58"/>
      <c r="AH700" s="58"/>
      <c r="AI700" s="58"/>
      <c r="AJ700" s="58"/>
      <c r="AK700" s="58"/>
      <c r="AL700" s="58"/>
      <c r="AM700" s="58"/>
      <c r="AN700" s="58"/>
      <c r="AO700" s="58"/>
      <c r="AP700" s="58"/>
      <c r="AQ700" s="58"/>
      <c r="AR700" s="58"/>
      <c r="AS700" s="58"/>
      <c r="AT700" s="58"/>
      <c r="AU700" s="58"/>
      <c r="AV700" s="58"/>
      <c r="AW700" s="58"/>
      <c r="AX700" s="58"/>
      <c r="AY700" s="58"/>
      <c r="AZ700" s="58"/>
      <c r="BA700" s="58"/>
      <c r="BB700" s="58"/>
      <c r="BC700" s="58"/>
      <c r="BD700" s="58"/>
      <c r="BE700" s="58"/>
      <c r="BF700" s="58"/>
      <c r="BG700" s="58"/>
      <c r="BH700" s="58"/>
      <c r="BI700" s="58"/>
      <c r="BJ700" s="58"/>
      <c r="BK700" s="58"/>
      <c r="BL700" s="58"/>
      <c r="BM700" s="58"/>
      <c r="BN700" s="58"/>
      <c r="BO700" s="58"/>
      <c r="BP700" s="58"/>
      <c r="BQ700" s="58"/>
      <c r="BR700" s="58"/>
      <c r="BS700" s="58"/>
      <c r="BT700" s="58"/>
      <c r="BU700" s="58"/>
      <c r="BV700" s="58"/>
      <c r="BW700" s="58"/>
      <c r="BX700" s="58"/>
      <c r="BY700" s="58"/>
      <c r="BZ700" s="58"/>
      <c r="CA700" s="58"/>
      <c r="CB700" s="58"/>
      <c r="CC700" s="58"/>
      <c r="CD700" s="58"/>
      <c r="CE700" s="58"/>
      <c r="CF700" s="58"/>
      <c r="CG700" s="58"/>
      <c r="CH700" s="58"/>
      <c r="CI700" s="58"/>
      <c r="CJ700" s="58"/>
      <c r="CK700" s="58"/>
      <c r="CL700" s="58"/>
      <c r="CM700" s="58"/>
      <c r="CN700" s="58"/>
      <c r="CO700" s="58"/>
      <c r="CP700" s="58"/>
      <c r="CQ700" s="58"/>
      <c r="CR700" s="58"/>
      <c r="CS700" s="58"/>
      <c r="CT700" s="58"/>
      <c r="CU700" s="58"/>
      <c r="CV700" s="58"/>
      <c r="CW700" s="58"/>
      <c r="CX700" s="58"/>
      <c r="CY700" s="58"/>
      <c r="CZ700" s="58"/>
      <c r="DA700" s="58"/>
      <c r="DB700" s="58"/>
      <c r="DC700" s="58"/>
      <c r="DD700" s="58"/>
      <c r="DE700" s="58"/>
      <c r="DF700" s="58"/>
      <c r="DG700" s="58"/>
      <c r="DH700" s="58"/>
      <c r="DI700" s="58"/>
      <c r="DJ700" s="58"/>
      <c r="DK700" s="58"/>
      <c r="DL700" s="58"/>
      <c r="DM700" s="58"/>
      <c r="DN700" s="58"/>
      <c r="DO700" s="58"/>
      <c r="DP700" s="58"/>
      <c r="DQ700" s="58"/>
      <c r="DR700" s="58"/>
      <c r="DS700" s="58"/>
      <c r="DT700" s="58"/>
      <c r="DU700" s="58"/>
      <c r="DV700" s="58"/>
      <c r="DW700" s="58"/>
      <c r="DX700" s="58"/>
      <c r="DY700" s="58"/>
      <c r="DZ700" s="58"/>
      <c r="EA700" s="58"/>
      <c r="EB700" s="58"/>
      <c r="EC700" s="58"/>
      <c r="ED700" s="58"/>
      <c r="EE700" s="58"/>
      <c r="EF700" s="58"/>
      <c r="EG700" s="58"/>
      <c r="EH700" s="58"/>
      <c r="EI700" s="58"/>
      <c r="EJ700" s="58"/>
      <c r="EK700" s="58"/>
      <c r="EL700" s="58"/>
      <c r="EM700" s="58"/>
      <c r="EN700" s="58"/>
      <c r="EO700" s="58"/>
      <c r="EP700" s="58"/>
      <c r="EQ700" s="58"/>
      <c r="ER700" s="58"/>
      <c r="ES700" s="58"/>
      <c r="ET700" s="58"/>
      <c r="EU700" s="58"/>
      <c r="EV700" s="58"/>
      <c r="EW700" s="58"/>
      <c r="EX700" s="58"/>
      <c r="EY700" s="58"/>
      <c r="EZ700" s="58"/>
      <c r="FA700" s="58"/>
      <c r="FB700" s="58"/>
      <c r="FC700" s="58"/>
      <c r="FD700" s="58"/>
      <c r="FE700" s="58"/>
      <c r="FF700" s="58"/>
      <c r="FG700" s="58"/>
      <c r="FH700" s="58"/>
      <c r="FI700" s="58"/>
      <c r="FJ700" s="58"/>
      <c r="FK700" s="58"/>
      <c r="FL700" s="58"/>
      <c r="FM700" s="58"/>
      <c r="FN700" s="58"/>
      <c r="FO700" s="58"/>
      <c r="FP700" s="58"/>
      <c r="FQ700" s="58"/>
      <c r="FR700" s="58"/>
      <c r="FS700" s="58"/>
      <c r="FT700" s="58"/>
      <c r="FU700" s="58"/>
      <c r="FV700" s="58"/>
      <c r="FW700" s="58"/>
      <c r="FX700" s="58"/>
      <c r="FY700" s="58"/>
      <c r="FZ700" s="58"/>
      <c r="GA700" s="58"/>
      <c r="GB700" s="58"/>
      <c r="GC700" s="58"/>
      <c r="GD700" s="58"/>
      <c r="GE700" s="58"/>
      <c r="GF700" s="58"/>
      <c r="GG700" s="58"/>
      <c r="GH700" s="58"/>
      <c r="GI700" s="58"/>
      <c r="GJ700" s="58"/>
      <c r="GK700" s="58"/>
      <c r="GL700" s="58"/>
      <c r="GM700" s="58"/>
      <c r="GN700" s="58"/>
      <c r="GO700" s="58"/>
      <c r="GP700" s="58"/>
      <c r="GQ700" s="58"/>
      <c r="GR700" s="58"/>
      <c r="GS700" s="58"/>
      <c r="GT700" s="58"/>
      <c r="GU700" s="58"/>
      <c r="GV700" s="58"/>
      <c r="GW700" s="58"/>
      <c r="GX700" s="58"/>
      <c r="GY700" s="58"/>
      <c r="GZ700" s="58"/>
      <c r="HA700" s="58"/>
      <c r="HB700" s="58"/>
      <c r="HC700" s="58"/>
      <c r="HD700" s="58"/>
      <c r="HE700" s="58"/>
      <c r="HF700" s="58"/>
      <c r="HG700" s="58"/>
      <c r="HH700" s="58"/>
      <c r="HI700" s="58"/>
      <c r="HJ700" s="58"/>
      <c r="HK700" s="58"/>
      <c r="HL700" s="58"/>
      <c r="HM700" s="58"/>
      <c r="HN700" s="58"/>
      <c r="HO700" s="58"/>
      <c r="HP700" s="58"/>
      <c r="HQ700" s="58"/>
      <c r="HR700" s="58"/>
      <c r="HS700" s="58"/>
      <c r="HT700" s="58"/>
      <c r="HU700" s="58"/>
      <c r="HV700" s="58"/>
      <c r="HW700" s="58"/>
      <c r="HX700" s="58"/>
      <c r="HY700" s="58"/>
      <c r="HZ700" s="58"/>
      <c r="IA700" s="58"/>
      <c r="IB700" s="58"/>
      <c r="IC700" s="58"/>
      <c r="ID700" s="58"/>
      <c r="IE700" s="58"/>
      <c r="IF700" s="58"/>
      <c r="IG700" s="58"/>
      <c r="IH700" s="58"/>
      <c r="II700" s="58"/>
      <c r="IJ700" s="58"/>
      <c r="IK700" s="58"/>
      <c r="IL700" s="58"/>
      <c r="IM700" s="58"/>
      <c r="IN700" s="58"/>
      <c r="IO700" s="58"/>
      <c r="IP700" s="58"/>
      <c r="IQ700" s="58"/>
      <c r="IR700" s="58"/>
      <c r="IS700" s="58"/>
      <c r="IT700" s="58"/>
      <c r="IU700" s="58"/>
    </row>
    <row r="701" spans="1:255" s="840" customFormat="1">
      <c r="A701" s="78" t="s">
        <v>514</v>
      </c>
      <c r="B701" s="58">
        <v>5.0000000000000001E-3</v>
      </c>
      <c r="C701" s="58">
        <v>6.0000000000000001E-3</v>
      </c>
      <c r="D701" s="58">
        <v>4.0000000000000001E-3</v>
      </c>
      <c r="E701" s="58">
        <v>3.0000000000000001E-3</v>
      </c>
      <c r="F701" s="58">
        <v>3.0000000000000001E-3</v>
      </c>
      <c r="G701" s="58">
        <v>2E-3</v>
      </c>
      <c r="H701" s="58">
        <v>3.0000000000000001E-3</v>
      </c>
      <c r="I701" s="58">
        <v>6.0000000000000001E-3</v>
      </c>
      <c r="J701" s="58">
        <v>7.0000000000000001E-3</v>
      </c>
      <c r="K701" s="58">
        <v>7.0000000000000001E-3</v>
      </c>
      <c r="L701" s="58">
        <v>6.0000000000000001E-3</v>
      </c>
      <c r="M701" s="58">
        <v>5.0000000000000001E-3</v>
      </c>
      <c r="N701" s="58">
        <v>7.0000000000000001E-3</v>
      </c>
      <c r="O701" s="58">
        <v>7.0000000000000001E-3</v>
      </c>
      <c r="P701" s="58">
        <v>8.0000000000000002E-3</v>
      </c>
      <c r="Q701" s="58">
        <v>8.9999999999999993E-3</v>
      </c>
      <c r="R701" s="58">
        <v>7.0000000000000001E-3</v>
      </c>
      <c r="S701" s="58">
        <v>7.0000000000000001E-3</v>
      </c>
      <c r="T701" s="58">
        <v>1.2999999999999999E-2</v>
      </c>
      <c r="U701" s="58">
        <v>1.7999999999999999E-2</v>
      </c>
      <c r="V701" s="58">
        <v>4.1000000000000002E-2</v>
      </c>
      <c r="W701" s="58">
        <v>7.3999999999999996E-2</v>
      </c>
      <c r="X701" s="58">
        <v>0.04</v>
      </c>
      <c r="Y701" s="58">
        <v>4.5999999999999999E-2</v>
      </c>
      <c r="Z701" s="58">
        <v>3.5000000000000003E-2</v>
      </c>
      <c r="AA701" s="949">
        <v>0.03</v>
      </c>
      <c r="AB701" s="949">
        <v>0.161</v>
      </c>
      <c r="AC701" s="949">
        <v>0.189</v>
      </c>
      <c r="AD701" s="58"/>
      <c r="AE701" s="58"/>
      <c r="AF701" s="58"/>
      <c r="AG701" s="58"/>
      <c r="AH701" s="58"/>
      <c r="AI701" s="58"/>
      <c r="AJ701" s="58"/>
      <c r="AK701" s="58"/>
      <c r="AL701" s="58"/>
      <c r="AM701" s="58"/>
      <c r="AN701" s="58"/>
      <c r="AO701" s="58"/>
      <c r="AP701" s="58"/>
      <c r="AQ701" s="58"/>
      <c r="AR701" s="58"/>
      <c r="AS701" s="58"/>
      <c r="AT701" s="58"/>
      <c r="AU701" s="58"/>
      <c r="AV701" s="58"/>
      <c r="AW701" s="58"/>
      <c r="AX701" s="58"/>
      <c r="AY701" s="58"/>
      <c r="AZ701" s="58"/>
      <c r="BA701" s="58"/>
      <c r="BB701" s="58"/>
      <c r="BC701" s="58"/>
      <c r="BD701" s="58"/>
      <c r="BE701" s="58"/>
      <c r="BF701" s="58"/>
      <c r="BG701" s="58"/>
      <c r="BH701" s="58"/>
      <c r="BI701" s="58"/>
      <c r="BJ701" s="58"/>
      <c r="BK701" s="58"/>
      <c r="BL701" s="58"/>
      <c r="BM701" s="58"/>
      <c r="BN701" s="58"/>
      <c r="BO701" s="58"/>
      <c r="BP701" s="58"/>
      <c r="BQ701" s="58"/>
      <c r="BR701" s="58"/>
      <c r="BS701" s="58"/>
      <c r="BT701" s="58"/>
      <c r="BU701" s="58"/>
      <c r="BV701" s="58"/>
      <c r="BW701" s="58"/>
      <c r="BX701" s="58"/>
      <c r="BY701" s="58"/>
      <c r="BZ701" s="58"/>
      <c r="CA701" s="58"/>
      <c r="CB701" s="58"/>
      <c r="CC701" s="58"/>
      <c r="CD701" s="58"/>
      <c r="CE701" s="58"/>
      <c r="CF701" s="58"/>
      <c r="CG701" s="58"/>
      <c r="CH701" s="58"/>
      <c r="CI701" s="58"/>
      <c r="CJ701" s="58"/>
      <c r="CK701" s="58"/>
      <c r="CL701" s="58"/>
      <c r="CM701" s="58"/>
      <c r="CN701" s="58"/>
      <c r="CO701" s="58"/>
      <c r="CP701" s="58"/>
      <c r="CQ701" s="58"/>
      <c r="CR701" s="58"/>
      <c r="CS701" s="58"/>
      <c r="CT701" s="58"/>
      <c r="CU701" s="58"/>
      <c r="CV701" s="58"/>
      <c r="CW701" s="58"/>
      <c r="CX701" s="58"/>
      <c r="CY701" s="58"/>
      <c r="CZ701" s="58"/>
      <c r="DA701" s="58"/>
      <c r="DB701" s="58"/>
      <c r="DC701" s="58"/>
      <c r="DD701" s="58"/>
      <c r="DE701" s="58"/>
      <c r="DF701" s="58"/>
      <c r="DG701" s="58"/>
      <c r="DH701" s="58"/>
      <c r="DI701" s="58"/>
      <c r="DJ701" s="58"/>
      <c r="DK701" s="58"/>
      <c r="DL701" s="58"/>
      <c r="DM701" s="58"/>
      <c r="DN701" s="58"/>
      <c r="DO701" s="58"/>
      <c r="DP701" s="58"/>
      <c r="DQ701" s="58"/>
      <c r="DR701" s="58"/>
      <c r="DS701" s="58"/>
      <c r="DT701" s="58"/>
      <c r="DU701" s="58"/>
      <c r="DV701" s="58"/>
      <c r="DW701" s="58"/>
      <c r="DX701" s="58"/>
      <c r="DY701" s="58"/>
      <c r="DZ701" s="58"/>
      <c r="EA701" s="58"/>
      <c r="EB701" s="58"/>
      <c r="EC701" s="58"/>
      <c r="ED701" s="58"/>
      <c r="EE701" s="58"/>
      <c r="EF701" s="58"/>
      <c r="EG701" s="58"/>
      <c r="EH701" s="58"/>
      <c r="EI701" s="58"/>
      <c r="EJ701" s="58"/>
      <c r="EK701" s="58"/>
      <c r="EL701" s="58"/>
      <c r="EM701" s="58"/>
      <c r="EN701" s="58"/>
      <c r="EO701" s="58"/>
      <c r="EP701" s="58"/>
      <c r="EQ701" s="58"/>
      <c r="ER701" s="58"/>
      <c r="ES701" s="58"/>
      <c r="ET701" s="58"/>
      <c r="EU701" s="58"/>
      <c r="EV701" s="58"/>
      <c r="EW701" s="58"/>
      <c r="EX701" s="58"/>
      <c r="EY701" s="58"/>
      <c r="EZ701" s="58"/>
      <c r="FA701" s="58"/>
      <c r="FB701" s="58"/>
      <c r="FC701" s="58"/>
      <c r="FD701" s="58"/>
      <c r="FE701" s="58"/>
      <c r="FF701" s="58"/>
      <c r="FG701" s="58"/>
      <c r="FH701" s="58"/>
      <c r="FI701" s="58"/>
      <c r="FJ701" s="58"/>
      <c r="FK701" s="58"/>
      <c r="FL701" s="58"/>
      <c r="FM701" s="58"/>
      <c r="FN701" s="58"/>
      <c r="FO701" s="58"/>
      <c r="FP701" s="58"/>
      <c r="FQ701" s="58"/>
      <c r="FR701" s="58"/>
      <c r="FS701" s="58"/>
      <c r="FT701" s="58"/>
      <c r="FU701" s="58"/>
      <c r="FV701" s="58"/>
      <c r="FW701" s="58"/>
      <c r="FX701" s="58"/>
      <c r="FY701" s="58"/>
      <c r="FZ701" s="58"/>
      <c r="GA701" s="58"/>
      <c r="GB701" s="58"/>
      <c r="GC701" s="58"/>
      <c r="GD701" s="58"/>
      <c r="GE701" s="58"/>
      <c r="GF701" s="58"/>
      <c r="GG701" s="58"/>
      <c r="GH701" s="58"/>
      <c r="GI701" s="58"/>
      <c r="GJ701" s="58"/>
      <c r="GK701" s="58"/>
      <c r="GL701" s="58"/>
      <c r="GM701" s="58"/>
      <c r="GN701" s="58"/>
      <c r="GO701" s="58"/>
      <c r="GP701" s="58"/>
      <c r="GQ701" s="58"/>
      <c r="GR701" s="58"/>
      <c r="GS701" s="58"/>
      <c r="GT701" s="58"/>
      <c r="GU701" s="58"/>
      <c r="GV701" s="58"/>
      <c r="GW701" s="58"/>
      <c r="GX701" s="58"/>
      <c r="GY701" s="58"/>
      <c r="GZ701" s="58"/>
      <c r="HA701" s="58"/>
      <c r="HB701" s="58"/>
      <c r="HC701" s="58"/>
      <c r="HD701" s="58"/>
      <c r="HE701" s="58"/>
      <c r="HF701" s="58"/>
      <c r="HG701" s="58"/>
      <c r="HH701" s="58"/>
      <c r="HI701" s="58"/>
      <c r="HJ701" s="58"/>
      <c r="HK701" s="58"/>
      <c r="HL701" s="58"/>
      <c r="HM701" s="58"/>
      <c r="HN701" s="58"/>
      <c r="HO701" s="58"/>
      <c r="HP701" s="58"/>
      <c r="HQ701" s="58"/>
      <c r="HR701" s="58"/>
      <c r="HS701" s="58"/>
      <c r="HT701" s="58"/>
      <c r="HU701" s="58"/>
      <c r="HV701" s="58"/>
      <c r="HW701" s="58"/>
      <c r="HX701" s="58"/>
      <c r="HY701" s="58"/>
      <c r="HZ701" s="58"/>
      <c r="IA701" s="58"/>
      <c r="IB701" s="58"/>
      <c r="IC701" s="58"/>
      <c r="ID701" s="58"/>
      <c r="IE701" s="58"/>
      <c r="IF701" s="58"/>
      <c r="IG701" s="58"/>
      <c r="IH701" s="58"/>
      <c r="II701" s="58"/>
      <c r="IJ701" s="58"/>
      <c r="IK701" s="58"/>
      <c r="IL701" s="58"/>
      <c r="IM701" s="58"/>
      <c r="IN701" s="58"/>
      <c r="IO701" s="58"/>
      <c r="IP701" s="58"/>
      <c r="IQ701" s="58"/>
      <c r="IR701" s="58"/>
      <c r="IS701" s="58"/>
      <c r="IT701" s="58"/>
      <c r="IU701" s="58"/>
    </row>
    <row r="702" spans="1:255" s="840" customFormat="1">
      <c r="A702" s="78" t="s">
        <v>515</v>
      </c>
      <c r="B702" s="58">
        <v>1.4999999999999999E-2</v>
      </c>
      <c r="C702" s="58">
        <v>1.7000000000000001E-2</v>
      </c>
      <c r="D702" s="58">
        <v>1.0999999999999999E-2</v>
      </c>
      <c r="E702" s="58">
        <v>0.01</v>
      </c>
      <c r="F702" s="58">
        <v>8.0000000000000002E-3</v>
      </c>
      <c r="G702" s="58">
        <v>7.0000000000000001E-3</v>
      </c>
      <c r="H702" s="58">
        <v>8.0000000000000002E-3</v>
      </c>
      <c r="I702" s="58">
        <v>1.0999999999999999E-2</v>
      </c>
      <c r="J702" s="58">
        <v>1.2E-2</v>
      </c>
      <c r="K702" s="58">
        <v>1.4E-2</v>
      </c>
      <c r="L702" s="58">
        <v>1.2999999999999999E-2</v>
      </c>
      <c r="M702" s="58">
        <v>1.6E-2</v>
      </c>
      <c r="N702" s="58">
        <v>1.9E-2</v>
      </c>
      <c r="O702" s="58">
        <v>2.1999999999999999E-2</v>
      </c>
      <c r="P702" s="58">
        <v>1.9E-2</v>
      </c>
      <c r="Q702" s="58">
        <v>1.6E-2</v>
      </c>
      <c r="R702" s="58">
        <v>2.3E-2</v>
      </c>
      <c r="S702" s="58">
        <v>5.8999999999999997E-2</v>
      </c>
      <c r="T702" s="58">
        <v>4.8000000000000001E-2</v>
      </c>
      <c r="U702" s="58">
        <v>4.1000000000000002E-2</v>
      </c>
      <c r="V702" s="58">
        <v>3.5999999999999997E-2</v>
      </c>
      <c r="W702" s="58">
        <v>2.1999999999999999E-2</v>
      </c>
      <c r="X702" s="58">
        <v>4.1000000000000002E-2</v>
      </c>
      <c r="Y702" s="58">
        <v>0.03</v>
      </c>
      <c r="Z702" s="58">
        <v>2.9000000000000001E-2</v>
      </c>
      <c r="AA702" s="949">
        <v>0.03</v>
      </c>
      <c r="AB702" s="949">
        <v>3.7999999999999999E-2</v>
      </c>
      <c r="AC702" s="949">
        <v>3.9E-2</v>
      </c>
      <c r="AD702" s="58"/>
      <c r="AE702" s="58"/>
      <c r="AF702" s="58"/>
      <c r="AG702" s="58"/>
      <c r="AH702" s="58"/>
      <c r="AI702" s="58"/>
      <c r="AJ702" s="58"/>
      <c r="AK702" s="58"/>
      <c r="AL702" s="58"/>
      <c r="AM702" s="58"/>
      <c r="AN702" s="58"/>
      <c r="AO702" s="58"/>
      <c r="AP702" s="58"/>
      <c r="AQ702" s="58"/>
      <c r="AR702" s="58"/>
      <c r="AS702" s="58"/>
      <c r="AT702" s="58"/>
      <c r="AU702" s="58"/>
      <c r="AV702" s="58"/>
      <c r="AW702" s="58"/>
      <c r="AX702" s="58"/>
      <c r="AY702" s="58"/>
      <c r="AZ702" s="58"/>
      <c r="BA702" s="58"/>
      <c r="BB702" s="58"/>
      <c r="BC702" s="58"/>
      <c r="BD702" s="58"/>
      <c r="BE702" s="58"/>
      <c r="BF702" s="58"/>
      <c r="BG702" s="58"/>
      <c r="BH702" s="58"/>
      <c r="BI702" s="58"/>
      <c r="BJ702" s="58"/>
      <c r="BK702" s="58"/>
      <c r="BL702" s="58"/>
      <c r="BM702" s="58"/>
      <c r="BN702" s="58"/>
      <c r="BO702" s="58"/>
      <c r="BP702" s="58"/>
      <c r="BQ702" s="58"/>
      <c r="BR702" s="58"/>
      <c r="BS702" s="58"/>
      <c r="BT702" s="58"/>
      <c r="BU702" s="58"/>
      <c r="BV702" s="58"/>
      <c r="BW702" s="58"/>
      <c r="BX702" s="58"/>
      <c r="BY702" s="58"/>
      <c r="BZ702" s="58"/>
      <c r="CA702" s="58"/>
      <c r="CB702" s="58"/>
      <c r="CC702" s="58"/>
      <c r="CD702" s="58"/>
      <c r="CE702" s="58"/>
      <c r="CF702" s="58"/>
      <c r="CG702" s="58"/>
      <c r="CH702" s="58"/>
      <c r="CI702" s="58"/>
      <c r="CJ702" s="58"/>
      <c r="CK702" s="58"/>
      <c r="CL702" s="58"/>
      <c r="CM702" s="58"/>
      <c r="CN702" s="58"/>
      <c r="CO702" s="58"/>
      <c r="CP702" s="58"/>
      <c r="CQ702" s="58"/>
      <c r="CR702" s="58"/>
      <c r="CS702" s="58"/>
      <c r="CT702" s="58"/>
      <c r="CU702" s="58"/>
      <c r="CV702" s="58"/>
      <c r="CW702" s="58"/>
      <c r="CX702" s="58"/>
      <c r="CY702" s="58"/>
      <c r="CZ702" s="58"/>
      <c r="DA702" s="58"/>
      <c r="DB702" s="58"/>
      <c r="DC702" s="58"/>
      <c r="DD702" s="58"/>
      <c r="DE702" s="58"/>
      <c r="DF702" s="58"/>
      <c r="DG702" s="58"/>
      <c r="DH702" s="58"/>
      <c r="DI702" s="58"/>
      <c r="DJ702" s="58"/>
      <c r="DK702" s="58"/>
      <c r="DL702" s="58"/>
      <c r="DM702" s="58"/>
      <c r="DN702" s="58"/>
      <c r="DO702" s="58"/>
      <c r="DP702" s="58"/>
      <c r="DQ702" s="58"/>
      <c r="DR702" s="58"/>
      <c r="DS702" s="58"/>
      <c r="DT702" s="58"/>
      <c r="DU702" s="58"/>
      <c r="DV702" s="58"/>
      <c r="DW702" s="58"/>
      <c r="DX702" s="58"/>
      <c r="DY702" s="58"/>
      <c r="DZ702" s="58"/>
      <c r="EA702" s="58"/>
      <c r="EB702" s="58"/>
      <c r="EC702" s="58"/>
      <c r="ED702" s="58"/>
      <c r="EE702" s="58"/>
      <c r="EF702" s="58"/>
      <c r="EG702" s="58"/>
      <c r="EH702" s="58"/>
      <c r="EI702" s="58"/>
      <c r="EJ702" s="58"/>
      <c r="EK702" s="58"/>
      <c r="EL702" s="58"/>
      <c r="EM702" s="58"/>
      <c r="EN702" s="58"/>
      <c r="EO702" s="58"/>
      <c r="EP702" s="58"/>
      <c r="EQ702" s="58"/>
      <c r="ER702" s="58"/>
      <c r="ES702" s="58"/>
      <c r="ET702" s="58"/>
      <c r="EU702" s="58"/>
      <c r="EV702" s="58"/>
      <c r="EW702" s="58"/>
      <c r="EX702" s="58"/>
      <c r="EY702" s="58"/>
      <c r="EZ702" s="58"/>
      <c r="FA702" s="58"/>
      <c r="FB702" s="58"/>
      <c r="FC702" s="58"/>
      <c r="FD702" s="58"/>
      <c r="FE702" s="58"/>
      <c r="FF702" s="58"/>
      <c r="FG702" s="58"/>
      <c r="FH702" s="58"/>
      <c r="FI702" s="58"/>
      <c r="FJ702" s="58"/>
      <c r="FK702" s="58"/>
      <c r="FL702" s="58"/>
      <c r="FM702" s="58"/>
      <c r="FN702" s="58"/>
      <c r="FO702" s="58"/>
      <c r="FP702" s="58"/>
      <c r="FQ702" s="58"/>
      <c r="FR702" s="58"/>
      <c r="FS702" s="58"/>
      <c r="FT702" s="58"/>
      <c r="FU702" s="58"/>
      <c r="FV702" s="58"/>
      <c r="FW702" s="58"/>
      <c r="FX702" s="58"/>
      <c r="FY702" s="58"/>
      <c r="FZ702" s="58"/>
      <c r="GA702" s="58"/>
      <c r="GB702" s="58"/>
      <c r="GC702" s="58"/>
      <c r="GD702" s="58"/>
      <c r="GE702" s="58"/>
      <c r="GF702" s="58"/>
      <c r="GG702" s="58"/>
      <c r="GH702" s="58"/>
      <c r="GI702" s="58"/>
      <c r="GJ702" s="58"/>
      <c r="GK702" s="58"/>
      <c r="GL702" s="58"/>
      <c r="GM702" s="58"/>
      <c r="GN702" s="58"/>
      <c r="GO702" s="58"/>
      <c r="GP702" s="58"/>
      <c r="GQ702" s="58"/>
      <c r="GR702" s="58"/>
      <c r="GS702" s="58"/>
      <c r="GT702" s="58"/>
      <c r="GU702" s="58"/>
      <c r="GV702" s="58"/>
      <c r="GW702" s="58"/>
      <c r="GX702" s="58"/>
      <c r="GY702" s="58"/>
      <c r="GZ702" s="58"/>
      <c r="HA702" s="58"/>
      <c r="HB702" s="58"/>
      <c r="HC702" s="58"/>
      <c r="HD702" s="58"/>
      <c r="HE702" s="58"/>
      <c r="HF702" s="58"/>
      <c r="HG702" s="58"/>
      <c r="HH702" s="58"/>
      <c r="HI702" s="58"/>
      <c r="HJ702" s="58"/>
      <c r="HK702" s="58"/>
      <c r="HL702" s="58"/>
      <c r="HM702" s="58"/>
      <c r="HN702" s="58"/>
      <c r="HO702" s="58"/>
      <c r="HP702" s="58"/>
      <c r="HQ702" s="58"/>
      <c r="HR702" s="58"/>
      <c r="HS702" s="58"/>
      <c r="HT702" s="58"/>
      <c r="HU702" s="58"/>
      <c r="HV702" s="58"/>
      <c r="HW702" s="58"/>
      <c r="HX702" s="58"/>
      <c r="HY702" s="58"/>
      <c r="HZ702" s="58"/>
      <c r="IA702" s="58"/>
      <c r="IB702" s="58"/>
      <c r="IC702" s="58"/>
      <c r="ID702" s="58"/>
      <c r="IE702" s="58"/>
      <c r="IF702" s="58"/>
      <c r="IG702" s="58"/>
      <c r="IH702" s="58"/>
      <c r="II702" s="58"/>
      <c r="IJ702" s="58"/>
      <c r="IK702" s="58"/>
      <c r="IL702" s="58"/>
      <c r="IM702" s="58"/>
      <c r="IN702" s="58"/>
      <c r="IO702" s="58"/>
      <c r="IP702" s="58"/>
      <c r="IQ702" s="58"/>
      <c r="IR702" s="58"/>
      <c r="IS702" s="58"/>
      <c r="IT702" s="58"/>
      <c r="IU702" s="58"/>
    </row>
    <row r="703" spans="1:255" s="840" customFormat="1">
      <c r="A703" s="78" t="s">
        <v>516</v>
      </c>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949"/>
      <c r="AB703" s="949"/>
      <c r="AC703" s="949"/>
      <c r="AD703" s="58"/>
      <c r="AE703" s="58"/>
      <c r="AF703" s="58"/>
      <c r="AG703" s="58"/>
      <c r="AH703" s="58"/>
      <c r="AI703" s="58"/>
      <c r="AJ703" s="58"/>
      <c r="AK703" s="58"/>
      <c r="AL703" s="58"/>
      <c r="AM703" s="58"/>
      <c r="AN703" s="58"/>
      <c r="AO703" s="58"/>
      <c r="AP703" s="58"/>
      <c r="AQ703" s="58"/>
      <c r="AR703" s="58"/>
      <c r="AS703" s="58"/>
      <c r="AT703" s="58"/>
      <c r="AU703" s="58"/>
      <c r="AV703" s="58"/>
      <c r="AW703" s="58"/>
      <c r="AX703" s="58"/>
      <c r="AY703" s="58"/>
      <c r="AZ703" s="58"/>
      <c r="BA703" s="58"/>
      <c r="BB703" s="58"/>
      <c r="BC703" s="58"/>
      <c r="BD703" s="58"/>
      <c r="BE703" s="58"/>
      <c r="BF703" s="58"/>
      <c r="BG703" s="58"/>
      <c r="BH703" s="58"/>
      <c r="BI703" s="58"/>
      <c r="BJ703" s="58"/>
      <c r="BK703" s="58"/>
      <c r="BL703" s="58"/>
      <c r="BM703" s="58"/>
      <c r="BN703" s="58"/>
      <c r="BO703" s="58"/>
      <c r="BP703" s="58"/>
      <c r="BQ703" s="58"/>
      <c r="BR703" s="58"/>
      <c r="BS703" s="58"/>
      <c r="BT703" s="58"/>
      <c r="BU703" s="58"/>
      <c r="BV703" s="58"/>
      <c r="BW703" s="58"/>
      <c r="BX703" s="58"/>
      <c r="BY703" s="58"/>
      <c r="BZ703" s="58"/>
      <c r="CA703" s="58"/>
      <c r="CB703" s="58"/>
      <c r="CC703" s="58"/>
      <c r="CD703" s="58"/>
      <c r="CE703" s="58"/>
      <c r="CF703" s="58"/>
      <c r="CG703" s="58"/>
      <c r="CH703" s="58"/>
      <c r="CI703" s="58"/>
      <c r="CJ703" s="58"/>
      <c r="CK703" s="58"/>
      <c r="CL703" s="58"/>
      <c r="CM703" s="58"/>
      <c r="CN703" s="58"/>
      <c r="CO703" s="58"/>
      <c r="CP703" s="58"/>
      <c r="CQ703" s="58"/>
      <c r="CR703" s="58"/>
      <c r="CS703" s="58"/>
      <c r="CT703" s="58"/>
      <c r="CU703" s="58"/>
      <c r="CV703" s="58"/>
      <c r="CW703" s="58"/>
      <c r="CX703" s="58"/>
      <c r="CY703" s="58"/>
      <c r="CZ703" s="58"/>
      <c r="DA703" s="58"/>
      <c r="DB703" s="58"/>
      <c r="DC703" s="58"/>
      <c r="DD703" s="58"/>
      <c r="DE703" s="58"/>
      <c r="DF703" s="58"/>
      <c r="DG703" s="58"/>
      <c r="DH703" s="58"/>
      <c r="DI703" s="58"/>
      <c r="DJ703" s="58"/>
      <c r="DK703" s="58"/>
      <c r="DL703" s="58"/>
      <c r="DM703" s="58"/>
      <c r="DN703" s="58"/>
      <c r="DO703" s="58"/>
      <c r="DP703" s="58"/>
      <c r="DQ703" s="58"/>
      <c r="DR703" s="58"/>
      <c r="DS703" s="58"/>
      <c r="DT703" s="58"/>
      <c r="DU703" s="58"/>
      <c r="DV703" s="58"/>
      <c r="DW703" s="58"/>
      <c r="DX703" s="58"/>
      <c r="DY703" s="58"/>
      <c r="DZ703" s="58"/>
      <c r="EA703" s="58"/>
      <c r="EB703" s="58"/>
      <c r="EC703" s="58"/>
      <c r="ED703" s="58"/>
      <c r="EE703" s="58"/>
      <c r="EF703" s="58"/>
      <c r="EG703" s="58"/>
      <c r="EH703" s="58"/>
      <c r="EI703" s="58"/>
      <c r="EJ703" s="58"/>
      <c r="EK703" s="58"/>
      <c r="EL703" s="58"/>
      <c r="EM703" s="58"/>
      <c r="EN703" s="58"/>
      <c r="EO703" s="58"/>
      <c r="EP703" s="58"/>
      <c r="EQ703" s="58"/>
      <c r="ER703" s="58"/>
      <c r="ES703" s="58"/>
      <c r="ET703" s="58"/>
      <c r="EU703" s="58"/>
      <c r="EV703" s="58"/>
      <c r="EW703" s="58"/>
      <c r="EX703" s="58"/>
      <c r="EY703" s="58"/>
      <c r="EZ703" s="58"/>
      <c r="FA703" s="58"/>
      <c r="FB703" s="58"/>
      <c r="FC703" s="58"/>
      <c r="FD703" s="58"/>
      <c r="FE703" s="58"/>
      <c r="FF703" s="58"/>
      <c r="FG703" s="58"/>
      <c r="FH703" s="58"/>
      <c r="FI703" s="58"/>
      <c r="FJ703" s="58"/>
      <c r="FK703" s="58"/>
      <c r="FL703" s="58"/>
      <c r="FM703" s="58"/>
      <c r="FN703" s="58"/>
      <c r="FO703" s="58"/>
      <c r="FP703" s="58"/>
      <c r="FQ703" s="58"/>
      <c r="FR703" s="58"/>
      <c r="FS703" s="58"/>
      <c r="FT703" s="58"/>
      <c r="FU703" s="58"/>
      <c r="FV703" s="58"/>
      <c r="FW703" s="58"/>
      <c r="FX703" s="58"/>
      <c r="FY703" s="58"/>
      <c r="FZ703" s="58"/>
      <c r="GA703" s="58"/>
      <c r="GB703" s="58"/>
      <c r="GC703" s="58"/>
      <c r="GD703" s="58"/>
      <c r="GE703" s="58"/>
      <c r="GF703" s="58"/>
      <c r="GG703" s="58"/>
      <c r="GH703" s="58"/>
      <c r="GI703" s="58"/>
      <c r="GJ703" s="58"/>
      <c r="GK703" s="58"/>
      <c r="GL703" s="58"/>
      <c r="GM703" s="58"/>
      <c r="GN703" s="58"/>
      <c r="GO703" s="58"/>
      <c r="GP703" s="58"/>
      <c r="GQ703" s="58"/>
      <c r="GR703" s="58"/>
      <c r="GS703" s="58"/>
      <c r="GT703" s="58"/>
      <c r="GU703" s="58"/>
      <c r="GV703" s="58"/>
      <c r="GW703" s="58"/>
      <c r="GX703" s="58"/>
      <c r="GY703" s="58"/>
      <c r="GZ703" s="58"/>
      <c r="HA703" s="58"/>
      <c r="HB703" s="58"/>
      <c r="HC703" s="58"/>
      <c r="HD703" s="58"/>
      <c r="HE703" s="58"/>
      <c r="HF703" s="58"/>
      <c r="HG703" s="58"/>
      <c r="HH703" s="58"/>
      <c r="HI703" s="58"/>
      <c r="HJ703" s="58"/>
      <c r="HK703" s="58"/>
      <c r="HL703" s="58"/>
      <c r="HM703" s="58"/>
      <c r="HN703" s="58"/>
      <c r="HO703" s="58"/>
      <c r="HP703" s="58"/>
      <c r="HQ703" s="58"/>
      <c r="HR703" s="58"/>
      <c r="HS703" s="58"/>
      <c r="HT703" s="58"/>
      <c r="HU703" s="58"/>
      <c r="HV703" s="58"/>
      <c r="HW703" s="58"/>
      <c r="HX703" s="58"/>
      <c r="HY703" s="58"/>
      <c r="HZ703" s="58"/>
      <c r="IA703" s="58"/>
      <c r="IB703" s="58"/>
      <c r="IC703" s="58"/>
      <c r="ID703" s="58"/>
      <c r="IE703" s="58"/>
      <c r="IF703" s="58"/>
      <c r="IG703" s="58"/>
      <c r="IH703" s="58"/>
      <c r="II703" s="58"/>
      <c r="IJ703" s="58"/>
      <c r="IK703" s="58"/>
      <c r="IL703" s="58"/>
      <c r="IM703" s="58"/>
      <c r="IN703" s="58"/>
      <c r="IO703" s="58"/>
      <c r="IP703" s="58"/>
      <c r="IQ703" s="58"/>
      <c r="IR703" s="58"/>
      <c r="IS703" s="58"/>
      <c r="IT703" s="58"/>
      <c r="IU703" s="58"/>
    </row>
    <row r="704" spans="1:255" s="840" customFormat="1">
      <c r="A704" s="78" t="s">
        <v>517</v>
      </c>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949"/>
      <c r="AB704" s="949"/>
      <c r="AC704" s="949"/>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c r="BF704" s="58"/>
      <c r="BG704" s="58"/>
      <c r="BH704" s="58"/>
      <c r="BI704" s="58"/>
      <c r="BJ704" s="58"/>
      <c r="BK704" s="58"/>
      <c r="BL704" s="58"/>
      <c r="BM704" s="58"/>
      <c r="BN704" s="58"/>
      <c r="BO704" s="58"/>
      <c r="BP704" s="58"/>
      <c r="BQ704" s="58"/>
      <c r="BR704" s="58"/>
      <c r="BS704" s="58"/>
      <c r="BT704" s="58"/>
      <c r="BU704" s="58"/>
      <c r="BV704" s="58"/>
      <c r="BW704" s="58"/>
      <c r="BX704" s="58"/>
      <c r="BY704" s="58"/>
      <c r="BZ704" s="58"/>
      <c r="CA704" s="58"/>
      <c r="CB704" s="58"/>
      <c r="CC704" s="58"/>
      <c r="CD704" s="58"/>
      <c r="CE704" s="58"/>
      <c r="CF704" s="58"/>
      <c r="CG704" s="58"/>
      <c r="CH704" s="58"/>
      <c r="CI704" s="58"/>
      <c r="CJ704" s="58"/>
      <c r="CK704" s="58"/>
      <c r="CL704" s="58"/>
      <c r="CM704" s="58"/>
      <c r="CN704" s="58"/>
      <c r="CO704" s="58"/>
      <c r="CP704" s="58"/>
      <c r="CQ704" s="58"/>
      <c r="CR704" s="58"/>
      <c r="CS704" s="58"/>
      <c r="CT704" s="58"/>
      <c r="CU704" s="58"/>
      <c r="CV704" s="58"/>
      <c r="CW704" s="58"/>
      <c r="CX704" s="58"/>
      <c r="CY704" s="58"/>
      <c r="CZ704" s="58"/>
      <c r="DA704" s="58"/>
      <c r="DB704" s="58"/>
      <c r="DC704" s="58"/>
      <c r="DD704" s="58"/>
      <c r="DE704" s="58"/>
      <c r="DF704" s="58"/>
      <c r="DG704" s="58"/>
      <c r="DH704" s="58"/>
      <c r="DI704" s="58"/>
      <c r="DJ704" s="58"/>
      <c r="DK704" s="58"/>
      <c r="DL704" s="58"/>
      <c r="DM704" s="58"/>
      <c r="DN704" s="58"/>
      <c r="DO704" s="58"/>
      <c r="DP704" s="58"/>
      <c r="DQ704" s="58"/>
      <c r="DR704" s="58"/>
      <c r="DS704" s="58"/>
      <c r="DT704" s="58"/>
      <c r="DU704" s="58"/>
      <c r="DV704" s="58"/>
      <c r="DW704" s="58"/>
      <c r="DX704" s="58"/>
      <c r="DY704" s="58"/>
      <c r="DZ704" s="58"/>
      <c r="EA704" s="58"/>
      <c r="EB704" s="58"/>
      <c r="EC704" s="58"/>
      <c r="ED704" s="58"/>
      <c r="EE704" s="58"/>
      <c r="EF704" s="58"/>
      <c r="EG704" s="58"/>
      <c r="EH704" s="58"/>
      <c r="EI704" s="58"/>
      <c r="EJ704" s="58"/>
      <c r="EK704" s="58"/>
      <c r="EL704" s="58"/>
      <c r="EM704" s="58"/>
      <c r="EN704" s="58"/>
      <c r="EO704" s="58"/>
      <c r="EP704" s="58"/>
      <c r="EQ704" s="58"/>
      <c r="ER704" s="58"/>
      <c r="ES704" s="58"/>
      <c r="ET704" s="58"/>
      <c r="EU704" s="58"/>
      <c r="EV704" s="58"/>
      <c r="EW704" s="58"/>
      <c r="EX704" s="58"/>
      <c r="EY704" s="58"/>
      <c r="EZ704" s="58"/>
      <c r="FA704" s="58"/>
      <c r="FB704" s="58"/>
      <c r="FC704" s="58"/>
      <c r="FD704" s="58"/>
      <c r="FE704" s="58"/>
      <c r="FF704" s="58"/>
      <c r="FG704" s="58"/>
      <c r="FH704" s="58"/>
      <c r="FI704" s="58"/>
      <c r="FJ704" s="58"/>
      <c r="FK704" s="58"/>
      <c r="FL704" s="58"/>
      <c r="FM704" s="58"/>
      <c r="FN704" s="58"/>
      <c r="FO704" s="58"/>
      <c r="FP704" s="58"/>
      <c r="FQ704" s="58"/>
      <c r="FR704" s="58"/>
      <c r="FS704" s="58"/>
      <c r="FT704" s="58"/>
      <c r="FU704" s="58"/>
      <c r="FV704" s="58"/>
      <c r="FW704" s="58"/>
      <c r="FX704" s="58"/>
      <c r="FY704" s="58"/>
      <c r="FZ704" s="58"/>
      <c r="GA704" s="58"/>
      <c r="GB704" s="58"/>
      <c r="GC704" s="58"/>
      <c r="GD704" s="58"/>
      <c r="GE704" s="58"/>
      <c r="GF704" s="58"/>
      <c r="GG704" s="58"/>
      <c r="GH704" s="58"/>
      <c r="GI704" s="58"/>
      <c r="GJ704" s="58"/>
      <c r="GK704" s="58"/>
      <c r="GL704" s="58"/>
      <c r="GM704" s="58"/>
      <c r="GN704" s="58"/>
      <c r="GO704" s="58"/>
      <c r="GP704" s="58"/>
      <c r="GQ704" s="58"/>
      <c r="GR704" s="58"/>
      <c r="GS704" s="58"/>
      <c r="GT704" s="58"/>
      <c r="GU704" s="58"/>
      <c r="GV704" s="58"/>
      <c r="GW704" s="58"/>
      <c r="GX704" s="58"/>
      <c r="GY704" s="58"/>
      <c r="GZ704" s="58"/>
      <c r="HA704" s="58"/>
      <c r="HB704" s="58"/>
      <c r="HC704" s="58"/>
      <c r="HD704" s="58"/>
      <c r="HE704" s="58"/>
      <c r="HF704" s="58"/>
      <c r="HG704" s="58"/>
      <c r="HH704" s="58"/>
      <c r="HI704" s="58"/>
      <c r="HJ704" s="58"/>
      <c r="HK704" s="58"/>
      <c r="HL704" s="58"/>
      <c r="HM704" s="58"/>
      <c r="HN704" s="58"/>
      <c r="HO704" s="58"/>
      <c r="HP704" s="58"/>
      <c r="HQ704" s="58"/>
      <c r="HR704" s="58"/>
      <c r="HS704" s="58"/>
      <c r="HT704" s="58"/>
      <c r="HU704" s="58"/>
      <c r="HV704" s="58"/>
      <c r="HW704" s="58"/>
      <c r="HX704" s="58"/>
      <c r="HY704" s="58"/>
      <c r="HZ704" s="58"/>
      <c r="IA704" s="58"/>
      <c r="IB704" s="58"/>
      <c r="IC704" s="58"/>
      <c r="ID704" s="58"/>
      <c r="IE704" s="58"/>
      <c r="IF704" s="58"/>
      <c r="IG704" s="58"/>
      <c r="IH704" s="58"/>
      <c r="II704" s="58"/>
      <c r="IJ704" s="58"/>
      <c r="IK704" s="58"/>
      <c r="IL704" s="58"/>
      <c r="IM704" s="58"/>
      <c r="IN704" s="58"/>
      <c r="IO704" s="58"/>
      <c r="IP704" s="58"/>
      <c r="IQ704" s="58"/>
      <c r="IR704" s="58"/>
      <c r="IS704" s="58"/>
      <c r="IT704" s="58"/>
      <c r="IU704" s="58"/>
    </row>
    <row r="705" spans="1:255" s="840" customFormat="1">
      <c r="A705" s="78" t="s">
        <v>518</v>
      </c>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949"/>
      <c r="AB705" s="949"/>
      <c r="AC705" s="949"/>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c r="BF705" s="58"/>
      <c r="BG705" s="58"/>
      <c r="BH705" s="58"/>
      <c r="BI705" s="58"/>
      <c r="BJ705" s="58"/>
      <c r="BK705" s="58"/>
      <c r="BL705" s="58"/>
      <c r="BM705" s="58"/>
      <c r="BN705" s="58"/>
      <c r="BO705" s="58"/>
      <c r="BP705" s="58"/>
      <c r="BQ705" s="58"/>
      <c r="BR705" s="58"/>
      <c r="BS705" s="58"/>
      <c r="BT705" s="58"/>
      <c r="BU705" s="58"/>
      <c r="BV705" s="58"/>
      <c r="BW705" s="58"/>
      <c r="BX705" s="58"/>
      <c r="BY705" s="58"/>
      <c r="BZ705" s="58"/>
      <c r="CA705" s="58"/>
      <c r="CB705" s="58"/>
      <c r="CC705" s="58"/>
      <c r="CD705" s="58"/>
      <c r="CE705" s="58"/>
      <c r="CF705" s="58"/>
      <c r="CG705" s="58"/>
      <c r="CH705" s="58"/>
      <c r="CI705" s="58"/>
      <c r="CJ705" s="58"/>
      <c r="CK705" s="58"/>
      <c r="CL705" s="58"/>
      <c r="CM705" s="58"/>
      <c r="CN705" s="58"/>
      <c r="CO705" s="58"/>
      <c r="CP705" s="58"/>
      <c r="CQ705" s="58"/>
      <c r="CR705" s="58"/>
      <c r="CS705" s="58"/>
      <c r="CT705" s="58"/>
      <c r="CU705" s="58"/>
      <c r="CV705" s="58"/>
      <c r="CW705" s="58"/>
      <c r="CX705" s="58"/>
      <c r="CY705" s="58"/>
      <c r="CZ705" s="58"/>
      <c r="DA705" s="58"/>
      <c r="DB705" s="58"/>
      <c r="DC705" s="58"/>
      <c r="DD705" s="58"/>
      <c r="DE705" s="58"/>
      <c r="DF705" s="58"/>
      <c r="DG705" s="58"/>
      <c r="DH705" s="58"/>
      <c r="DI705" s="58"/>
      <c r="DJ705" s="58"/>
      <c r="DK705" s="58"/>
      <c r="DL705" s="58"/>
      <c r="DM705" s="58"/>
      <c r="DN705" s="58"/>
      <c r="DO705" s="58"/>
      <c r="DP705" s="58"/>
      <c r="DQ705" s="58"/>
      <c r="DR705" s="58"/>
      <c r="DS705" s="58"/>
      <c r="DT705" s="58"/>
      <c r="DU705" s="58"/>
      <c r="DV705" s="58"/>
      <c r="DW705" s="58"/>
      <c r="DX705" s="58"/>
      <c r="DY705" s="58"/>
      <c r="DZ705" s="58"/>
      <c r="EA705" s="58"/>
      <c r="EB705" s="58"/>
      <c r="EC705" s="58"/>
      <c r="ED705" s="58"/>
      <c r="EE705" s="58"/>
      <c r="EF705" s="58"/>
      <c r="EG705" s="58"/>
      <c r="EH705" s="58"/>
      <c r="EI705" s="58"/>
      <c r="EJ705" s="58"/>
      <c r="EK705" s="58"/>
      <c r="EL705" s="58"/>
      <c r="EM705" s="58"/>
      <c r="EN705" s="58"/>
      <c r="EO705" s="58"/>
      <c r="EP705" s="58"/>
      <c r="EQ705" s="58"/>
      <c r="ER705" s="58"/>
      <c r="ES705" s="58"/>
      <c r="ET705" s="58"/>
      <c r="EU705" s="58"/>
      <c r="EV705" s="58"/>
      <c r="EW705" s="58"/>
      <c r="EX705" s="58"/>
      <c r="EY705" s="58"/>
      <c r="EZ705" s="58"/>
      <c r="FA705" s="58"/>
      <c r="FB705" s="58"/>
      <c r="FC705" s="58"/>
      <c r="FD705" s="58"/>
      <c r="FE705" s="58"/>
      <c r="FF705" s="58"/>
      <c r="FG705" s="58"/>
      <c r="FH705" s="58"/>
      <c r="FI705" s="58"/>
      <c r="FJ705" s="58"/>
      <c r="FK705" s="58"/>
      <c r="FL705" s="58"/>
      <c r="FM705" s="58"/>
      <c r="FN705" s="58"/>
      <c r="FO705" s="58"/>
      <c r="FP705" s="58"/>
      <c r="FQ705" s="58"/>
      <c r="FR705" s="58"/>
      <c r="FS705" s="58"/>
      <c r="FT705" s="58"/>
      <c r="FU705" s="58"/>
      <c r="FV705" s="58"/>
      <c r="FW705" s="58"/>
      <c r="FX705" s="58"/>
      <c r="FY705" s="58"/>
      <c r="FZ705" s="58"/>
      <c r="GA705" s="58"/>
      <c r="GB705" s="58"/>
      <c r="GC705" s="58"/>
      <c r="GD705" s="58"/>
      <c r="GE705" s="58"/>
      <c r="GF705" s="58"/>
      <c r="GG705" s="58"/>
      <c r="GH705" s="58"/>
      <c r="GI705" s="58"/>
      <c r="GJ705" s="58"/>
      <c r="GK705" s="58"/>
      <c r="GL705" s="58"/>
      <c r="GM705" s="58"/>
      <c r="GN705" s="58"/>
      <c r="GO705" s="58"/>
      <c r="GP705" s="58"/>
      <c r="GQ705" s="58"/>
      <c r="GR705" s="58"/>
      <c r="GS705" s="58"/>
      <c r="GT705" s="58"/>
      <c r="GU705" s="58"/>
      <c r="GV705" s="58"/>
      <c r="GW705" s="58"/>
      <c r="GX705" s="58"/>
      <c r="GY705" s="58"/>
      <c r="GZ705" s="58"/>
      <c r="HA705" s="58"/>
      <c r="HB705" s="58"/>
      <c r="HC705" s="58"/>
      <c r="HD705" s="58"/>
      <c r="HE705" s="58"/>
      <c r="HF705" s="58"/>
      <c r="HG705" s="58"/>
      <c r="HH705" s="58"/>
      <c r="HI705" s="58"/>
      <c r="HJ705" s="58"/>
      <c r="HK705" s="58"/>
      <c r="HL705" s="58"/>
      <c r="HM705" s="58"/>
      <c r="HN705" s="58"/>
      <c r="HO705" s="58"/>
      <c r="HP705" s="58"/>
      <c r="HQ705" s="58"/>
      <c r="HR705" s="58"/>
      <c r="HS705" s="58"/>
      <c r="HT705" s="58"/>
      <c r="HU705" s="58"/>
      <c r="HV705" s="58"/>
      <c r="HW705" s="58"/>
      <c r="HX705" s="58"/>
      <c r="HY705" s="58"/>
      <c r="HZ705" s="58"/>
      <c r="IA705" s="58"/>
      <c r="IB705" s="58"/>
      <c r="IC705" s="58"/>
      <c r="ID705" s="58"/>
      <c r="IE705" s="58"/>
      <c r="IF705" s="58"/>
      <c r="IG705" s="58"/>
      <c r="IH705" s="58"/>
      <c r="II705" s="58"/>
      <c r="IJ705" s="58"/>
      <c r="IK705" s="58"/>
      <c r="IL705" s="58"/>
      <c r="IM705" s="58"/>
      <c r="IN705" s="58"/>
      <c r="IO705" s="58"/>
      <c r="IP705" s="58"/>
      <c r="IQ705" s="58"/>
      <c r="IR705" s="58"/>
      <c r="IS705" s="58"/>
      <c r="IT705" s="58"/>
      <c r="IU705" s="58"/>
    </row>
    <row r="706" spans="1:255" s="840" customFormat="1">
      <c r="A706" s="78" t="s">
        <v>519</v>
      </c>
      <c r="B706" s="58">
        <v>3.0000000000000001E-3</v>
      </c>
      <c r="C706" s="58">
        <v>3.0000000000000001E-3</v>
      </c>
      <c r="D706" s="58">
        <v>2E-3</v>
      </c>
      <c r="E706" s="58">
        <v>2E-3</v>
      </c>
      <c r="F706" s="58">
        <v>2E-3</v>
      </c>
      <c r="G706" s="58">
        <v>2E-3</v>
      </c>
      <c r="H706" s="58">
        <v>2E-3</v>
      </c>
      <c r="I706" s="58">
        <v>2E-3</v>
      </c>
      <c r="J706" s="58">
        <v>2E-3</v>
      </c>
      <c r="K706" s="58">
        <v>3.0000000000000001E-3</v>
      </c>
      <c r="L706" s="58">
        <v>2E-3</v>
      </c>
      <c r="M706" s="58">
        <v>3.0000000000000001E-3</v>
      </c>
      <c r="N706" s="58">
        <v>4.0000000000000001E-3</v>
      </c>
      <c r="O706" s="58">
        <v>2E-3</v>
      </c>
      <c r="P706" s="58">
        <v>3.0000000000000001E-3</v>
      </c>
      <c r="Q706" s="58">
        <v>2E-3</v>
      </c>
      <c r="R706" s="58">
        <v>1E-3</v>
      </c>
      <c r="S706" s="58">
        <v>3.0000000000000001E-3</v>
      </c>
      <c r="T706" s="58">
        <v>2E-3</v>
      </c>
      <c r="U706" s="58">
        <v>2E-3</v>
      </c>
      <c r="V706" s="58">
        <v>3.0000000000000001E-3</v>
      </c>
      <c r="W706" s="58">
        <v>2E-3</v>
      </c>
      <c r="X706" s="58">
        <v>2E-3</v>
      </c>
      <c r="Y706" s="58">
        <v>3.0000000000000001E-3</v>
      </c>
      <c r="Z706" s="58">
        <v>4.0000000000000001E-3</v>
      </c>
      <c r="AA706" s="949">
        <v>4.0000000000000001E-3</v>
      </c>
      <c r="AB706" s="949">
        <v>8.9999999999999993E-3</v>
      </c>
      <c r="AC706" s="949">
        <v>8.9999999999999993E-3</v>
      </c>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c r="CS706" s="58"/>
      <c r="CT706" s="58"/>
      <c r="CU706" s="58"/>
      <c r="CV706" s="58"/>
      <c r="CW706" s="58"/>
      <c r="CX706" s="58"/>
      <c r="CY706" s="58"/>
      <c r="CZ706" s="58"/>
      <c r="DA706" s="58"/>
      <c r="DB706" s="58"/>
      <c r="DC706" s="58"/>
      <c r="DD706" s="58"/>
      <c r="DE706" s="58"/>
      <c r="DF706" s="58"/>
      <c r="DG706" s="58"/>
      <c r="DH706" s="58"/>
      <c r="DI706" s="58"/>
      <c r="DJ706" s="58"/>
      <c r="DK706" s="58"/>
      <c r="DL706" s="58"/>
      <c r="DM706" s="58"/>
      <c r="DN706" s="58"/>
      <c r="DO706" s="58"/>
      <c r="DP706" s="58"/>
      <c r="DQ706" s="58"/>
      <c r="DR706" s="58"/>
      <c r="DS706" s="58"/>
      <c r="DT706" s="58"/>
      <c r="DU706" s="58"/>
      <c r="DV706" s="58"/>
      <c r="DW706" s="58"/>
      <c r="DX706" s="58"/>
      <c r="DY706" s="58"/>
      <c r="DZ706" s="58"/>
      <c r="EA706" s="58"/>
      <c r="EB706" s="58"/>
      <c r="EC706" s="58"/>
      <c r="ED706" s="58"/>
      <c r="EE706" s="58"/>
      <c r="EF706" s="58"/>
      <c r="EG706" s="58"/>
      <c r="EH706" s="58"/>
      <c r="EI706" s="58"/>
      <c r="EJ706" s="58"/>
      <c r="EK706" s="58"/>
      <c r="EL706" s="58"/>
      <c r="EM706" s="58"/>
      <c r="EN706" s="58"/>
      <c r="EO706" s="58"/>
      <c r="EP706" s="58"/>
      <c r="EQ706" s="58"/>
      <c r="ER706" s="58"/>
      <c r="ES706" s="58"/>
      <c r="ET706" s="58"/>
      <c r="EU706" s="58"/>
      <c r="EV706" s="58"/>
      <c r="EW706" s="58"/>
      <c r="EX706" s="58"/>
      <c r="EY706" s="58"/>
      <c r="EZ706" s="58"/>
      <c r="FA706" s="58"/>
      <c r="FB706" s="58"/>
      <c r="FC706" s="58"/>
      <c r="FD706" s="58"/>
      <c r="FE706" s="58"/>
      <c r="FF706" s="58"/>
      <c r="FG706" s="58"/>
      <c r="FH706" s="58"/>
      <c r="FI706" s="58"/>
      <c r="FJ706" s="58"/>
      <c r="FK706" s="58"/>
      <c r="FL706" s="58"/>
      <c r="FM706" s="58"/>
      <c r="FN706" s="58"/>
      <c r="FO706" s="58"/>
      <c r="FP706" s="58"/>
      <c r="FQ706" s="58"/>
      <c r="FR706" s="58"/>
      <c r="FS706" s="58"/>
      <c r="FT706" s="58"/>
      <c r="FU706" s="58"/>
      <c r="FV706" s="58"/>
      <c r="FW706" s="58"/>
      <c r="FX706" s="58"/>
      <c r="FY706" s="58"/>
      <c r="FZ706" s="58"/>
      <c r="GA706" s="58"/>
      <c r="GB706" s="58"/>
      <c r="GC706" s="58"/>
      <c r="GD706" s="58"/>
      <c r="GE706" s="58"/>
      <c r="GF706" s="58"/>
      <c r="GG706" s="58"/>
      <c r="GH706" s="58"/>
      <c r="GI706" s="58"/>
      <c r="GJ706" s="58"/>
      <c r="GK706" s="58"/>
      <c r="GL706" s="58"/>
      <c r="GM706" s="58"/>
      <c r="GN706" s="58"/>
      <c r="GO706" s="58"/>
      <c r="GP706" s="58"/>
      <c r="GQ706" s="58"/>
      <c r="GR706" s="58"/>
      <c r="GS706" s="58"/>
      <c r="GT706" s="58"/>
      <c r="GU706" s="58"/>
      <c r="GV706" s="58"/>
      <c r="GW706" s="58"/>
      <c r="GX706" s="58"/>
      <c r="GY706" s="58"/>
      <c r="GZ706" s="58"/>
      <c r="HA706" s="58"/>
      <c r="HB706" s="58"/>
      <c r="HC706" s="58"/>
      <c r="HD706" s="58"/>
      <c r="HE706" s="58"/>
      <c r="HF706" s="58"/>
      <c r="HG706" s="58"/>
      <c r="HH706" s="58"/>
      <c r="HI706" s="58"/>
      <c r="HJ706" s="58"/>
      <c r="HK706" s="58"/>
      <c r="HL706" s="58"/>
      <c r="HM706" s="58"/>
      <c r="HN706" s="58"/>
      <c r="HO706" s="58"/>
      <c r="HP706" s="58"/>
      <c r="HQ706" s="58"/>
      <c r="HR706" s="58"/>
      <c r="HS706" s="58"/>
      <c r="HT706" s="58"/>
      <c r="HU706" s="58"/>
      <c r="HV706" s="58"/>
      <c r="HW706" s="58"/>
      <c r="HX706" s="58"/>
      <c r="HY706" s="58"/>
      <c r="HZ706" s="58"/>
      <c r="IA706" s="58"/>
      <c r="IB706" s="58"/>
      <c r="IC706" s="58"/>
      <c r="ID706" s="58"/>
      <c r="IE706" s="58"/>
      <c r="IF706" s="58"/>
      <c r="IG706" s="58"/>
      <c r="IH706" s="58"/>
      <c r="II706" s="58"/>
      <c r="IJ706" s="58"/>
      <c r="IK706" s="58"/>
      <c r="IL706" s="58"/>
      <c r="IM706" s="58"/>
      <c r="IN706" s="58"/>
      <c r="IO706" s="58"/>
      <c r="IP706" s="58"/>
      <c r="IQ706" s="58"/>
      <c r="IR706" s="58"/>
      <c r="IS706" s="58"/>
      <c r="IT706" s="58"/>
      <c r="IU706" s="58"/>
    </row>
    <row r="707" spans="1:255" s="840" customFormat="1">
      <c r="A707" s="78" t="s">
        <v>520</v>
      </c>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949"/>
      <c r="AB707" s="949"/>
      <c r="AC707" s="949"/>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M707" s="58"/>
      <c r="DN707" s="58"/>
      <c r="DO707" s="58"/>
      <c r="DP707" s="58"/>
      <c r="DQ707" s="58"/>
      <c r="DR707" s="58"/>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58"/>
      <c r="EX707" s="58"/>
      <c r="EY707" s="58"/>
      <c r="EZ707" s="58"/>
      <c r="FA707" s="58"/>
      <c r="FB707" s="58"/>
      <c r="FC707" s="58"/>
      <c r="FD707" s="58"/>
      <c r="FE707" s="58"/>
      <c r="FF707" s="58"/>
      <c r="FG707" s="58"/>
      <c r="FH707" s="58"/>
      <c r="FI707" s="58"/>
      <c r="FJ707" s="58"/>
      <c r="FK707" s="58"/>
      <c r="FL707" s="58"/>
      <c r="FM707" s="58"/>
      <c r="FN707" s="58"/>
      <c r="FO707" s="58"/>
      <c r="FP707" s="58"/>
      <c r="FQ707" s="58"/>
      <c r="FR707" s="58"/>
      <c r="FS707" s="58"/>
      <c r="FT707" s="58"/>
      <c r="FU707" s="58"/>
      <c r="FV707" s="58"/>
      <c r="FW707" s="58"/>
      <c r="FX707" s="58"/>
      <c r="FY707" s="58"/>
      <c r="FZ707" s="58"/>
      <c r="GA707" s="58"/>
      <c r="GB707" s="58"/>
      <c r="GC707" s="58"/>
      <c r="GD707" s="58"/>
      <c r="GE707" s="58"/>
      <c r="GF707" s="58"/>
      <c r="GG707" s="58"/>
      <c r="GH707" s="58"/>
      <c r="GI707" s="58"/>
      <c r="GJ707" s="58"/>
      <c r="GK707" s="58"/>
      <c r="GL707" s="58"/>
      <c r="GM707" s="58"/>
      <c r="GN707" s="58"/>
      <c r="GO707" s="58"/>
      <c r="GP707" s="58"/>
      <c r="GQ707" s="58"/>
      <c r="GR707" s="58"/>
      <c r="GS707" s="58"/>
      <c r="GT707" s="58"/>
      <c r="GU707" s="58"/>
      <c r="GV707" s="58"/>
      <c r="GW707" s="58"/>
      <c r="GX707" s="58"/>
      <c r="GY707" s="58"/>
      <c r="GZ707" s="58"/>
      <c r="HA707" s="58"/>
      <c r="HB707" s="58"/>
      <c r="HC707" s="58"/>
      <c r="HD707" s="58"/>
      <c r="HE707" s="58"/>
      <c r="HF707" s="58"/>
      <c r="HG707" s="58"/>
      <c r="HH707" s="58"/>
      <c r="HI707" s="58"/>
      <c r="HJ707" s="58"/>
      <c r="HK707" s="58"/>
      <c r="HL707" s="58"/>
      <c r="HM707" s="58"/>
      <c r="HN707" s="58"/>
      <c r="HO707" s="58"/>
      <c r="HP707" s="58"/>
      <c r="HQ707" s="58"/>
      <c r="HR707" s="58"/>
      <c r="HS707" s="58"/>
      <c r="HT707" s="58"/>
      <c r="HU707" s="58"/>
      <c r="HV707" s="58"/>
      <c r="HW707" s="58"/>
      <c r="HX707" s="58"/>
      <c r="HY707" s="58"/>
      <c r="HZ707" s="58"/>
      <c r="IA707" s="58"/>
      <c r="IB707" s="58"/>
      <c r="IC707" s="58"/>
      <c r="ID707" s="58"/>
      <c r="IE707" s="58"/>
      <c r="IF707" s="58"/>
      <c r="IG707" s="58"/>
      <c r="IH707" s="58"/>
      <c r="II707" s="58"/>
      <c r="IJ707" s="58"/>
      <c r="IK707" s="58"/>
      <c r="IL707" s="58"/>
      <c r="IM707" s="58"/>
      <c r="IN707" s="58"/>
      <c r="IO707" s="58"/>
      <c r="IP707" s="58"/>
      <c r="IQ707" s="58"/>
      <c r="IR707" s="58"/>
      <c r="IS707" s="58"/>
      <c r="IT707" s="58"/>
      <c r="IU707" s="58"/>
    </row>
    <row r="708" spans="1:255" s="840" customFormat="1">
      <c r="A708" s="78" t="s">
        <v>521</v>
      </c>
      <c r="B708" s="58">
        <v>1.2E-2</v>
      </c>
      <c r="C708" s="58">
        <v>1.4E-2</v>
      </c>
      <c r="D708" s="58">
        <v>8.9999999999999993E-3</v>
      </c>
      <c r="E708" s="58">
        <v>8.0000000000000002E-3</v>
      </c>
      <c r="F708" s="58">
        <v>7.0000000000000001E-3</v>
      </c>
      <c r="G708" s="58">
        <v>6.0000000000000001E-3</v>
      </c>
      <c r="H708" s="58">
        <v>6.0000000000000001E-3</v>
      </c>
      <c r="I708" s="58">
        <v>8.9999999999999993E-3</v>
      </c>
      <c r="J708" s="58">
        <v>0.01</v>
      </c>
      <c r="K708" s="58">
        <v>1.0999999999999999E-2</v>
      </c>
      <c r="L708" s="58">
        <v>1.0999999999999999E-2</v>
      </c>
      <c r="M708" s="58">
        <v>1.2999999999999999E-2</v>
      </c>
      <c r="N708" s="58">
        <v>1.4999999999999999E-2</v>
      </c>
      <c r="O708" s="58">
        <v>0.02</v>
      </c>
      <c r="P708" s="58">
        <v>1.6E-2</v>
      </c>
      <c r="Q708" s="58">
        <v>1.4999999999999999E-2</v>
      </c>
      <c r="R708" s="58">
        <v>0.02</v>
      </c>
      <c r="S708" s="58">
        <v>5.5E-2</v>
      </c>
      <c r="T708" s="58">
        <v>4.5999999999999999E-2</v>
      </c>
      <c r="U708" s="58">
        <v>3.9E-2</v>
      </c>
      <c r="V708" s="58">
        <v>3.3000000000000002E-2</v>
      </c>
      <c r="W708" s="58">
        <v>0.02</v>
      </c>
      <c r="X708" s="58">
        <v>3.9E-2</v>
      </c>
      <c r="Y708" s="58">
        <v>2.7E-2</v>
      </c>
      <c r="Z708" s="58">
        <v>2.5000000000000001E-2</v>
      </c>
      <c r="AA708" s="949">
        <v>2.5999999999999999E-2</v>
      </c>
      <c r="AB708" s="949">
        <v>2.9000000000000001E-2</v>
      </c>
      <c r="AC708" s="949">
        <v>0.03</v>
      </c>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58"/>
      <c r="BN708" s="58"/>
      <c r="BO708" s="58"/>
      <c r="BP708" s="58"/>
      <c r="BQ708" s="58"/>
      <c r="BR708" s="58"/>
      <c r="BS708" s="58"/>
      <c r="BT708" s="58"/>
      <c r="BU708" s="58"/>
      <c r="BV708" s="58"/>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58"/>
      <c r="CS708" s="58"/>
      <c r="CT708" s="58"/>
      <c r="CU708" s="58"/>
      <c r="CV708" s="58"/>
      <c r="CW708" s="58"/>
      <c r="CX708" s="58"/>
      <c r="CY708" s="58"/>
      <c r="CZ708" s="58"/>
      <c r="DA708" s="58"/>
      <c r="DB708" s="58"/>
      <c r="DC708" s="58"/>
      <c r="DD708" s="58"/>
      <c r="DE708" s="58"/>
      <c r="DF708" s="58"/>
      <c r="DG708" s="58"/>
      <c r="DH708" s="58"/>
      <c r="DI708" s="58"/>
      <c r="DJ708" s="58"/>
      <c r="DK708" s="58"/>
      <c r="DL708" s="58"/>
      <c r="DM708" s="58"/>
      <c r="DN708" s="58"/>
      <c r="DO708" s="58"/>
      <c r="DP708" s="58"/>
      <c r="DQ708" s="58"/>
      <c r="DR708" s="58"/>
      <c r="DS708" s="58"/>
      <c r="DT708" s="58"/>
      <c r="DU708" s="58"/>
      <c r="DV708" s="58"/>
      <c r="DW708" s="58"/>
      <c r="DX708" s="58"/>
      <c r="DY708" s="58"/>
      <c r="DZ708" s="58"/>
      <c r="EA708" s="58"/>
      <c r="EB708" s="58"/>
      <c r="EC708" s="58"/>
      <c r="ED708" s="58"/>
      <c r="EE708" s="58"/>
      <c r="EF708" s="58"/>
      <c r="EG708" s="58"/>
      <c r="EH708" s="58"/>
      <c r="EI708" s="58"/>
      <c r="EJ708" s="58"/>
      <c r="EK708" s="58"/>
      <c r="EL708" s="58"/>
      <c r="EM708" s="58"/>
      <c r="EN708" s="58"/>
      <c r="EO708" s="58"/>
      <c r="EP708" s="58"/>
      <c r="EQ708" s="58"/>
      <c r="ER708" s="58"/>
      <c r="ES708" s="58"/>
      <c r="ET708" s="58"/>
      <c r="EU708" s="58"/>
      <c r="EV708" s="58"/>
      <c r="EW708" s="58"/>
      <c r="EX708" s="58"/>
      <c r="EY708" s="58"/>
      <c r="EZ708" s="58"/>
      <c r="FA708" s="58"/>
      <c r="FB708" s="58"/>
      <c r="FC708" s="58"/>
      <c r="FD708" s="58"/>
      <c r="FE708" s="58"/>
      <c r="FF708" s="58"/>
      <c r="FG708" s="58"/>
      <c r="FH708" s="58"/>
      <c r="FI708" s="58"/>
      <c r="FJ708" s="58"/>
      <c r="FK708" s="58"/>
      <c r="FL708" s="58"/>
      <c r="FM708" s="58"/>
      <c r="FN708" s="58"/>
      <c r="FO708" s="58"/>
      <c r="FP708" s="58"/>
      <c r="FQ708" s="58"/>
      <c r="FR708" s="58"/>
      <c r="FS708" s="58"/>
      <c r="FT708" s="58"/>
      <c r="FU708" s="58"/>
      <c r="FV708" s="58"/>
      <c r="FW708" s="58"/>
      <c r="FX708" s="58"/>
      <c r="FY708" s="58"/>
      <c r="FZ708" s="58"/>
      <c r="GA708" s="58"/>
      <c r="GB708" s="58"/>
      <c r="GC708" s="58"/>
      <c r="GD708" s="58"/>
      <c r="GE708" s="58"/>
      <c r="GF708" s="58"/>
      <c r="GG708" s="58"/>
      <c r="GH708" s="58"/>
      <c r="GI708" s="58"/>
      <c r="GJ708" s="58"/>
      <c r="GK708" s="58"/>
      <c r="GL708" s="58"/>
      <c r="GM708" s="58"/>
      <c r="GN708" s="58"/>
      <c r="GO708" s="58"/>
      <c r="GP708" s="58"/>
      <c r="GQ708" s="58"/>
      <c r="GR708" s="58"/>
      <c r="GS708" s="58"/>
      <c r="GT708" s="58"/>
      <c r="GU708" s="58"/>
      <c r="GV708" s="58"/>
      <c r="GW708" s="58"/>
      <c r="GX708" s="58"/>
      <c r="GY708" s="58"/>
      <c r="GZ708" s="58"/>
      <c r="HA708" s="58"/>
      <c r="HB708" s="58"/>
      <c r="HC708" s="58"/>
      <c r="HD708" s="58"/>
      <c r="HE708" s="58"/>
      <c r="HF708" s="58"/>
      <c r="HG708" s="58"/>
      <c r="HH708" s="58"/>
      <c r="HI708" s="58"/>
      <c r="HJ708" s="58"/>
      <c r="HK708" s="58"/>
      <c r="HL708" s="58"/>
      <c r="HM708" s="58"/>
      <c r="HN708" s="58"/>
      <c r="HO708" s="58"/>
      <c r="HP708" s="58"/>
      <c r="HQ708" s="58"/>
      <c r="HR708" s="58"/>
      <c r="HS708" s="58"/>
      <c r="HT708" s="58"/>
      <c r="HU708" s="58"/>
      <c r="HV708" s="58"/>
      <c r="HW708" s="58"/>
      <c r="HX708" s="58"/>
      <c r="HY708" s="58"/>
      <c r="HZ708" s="58"/>
      <c r="IA708" s="58"/>
      <c r="IB708" s="58"/>
      <c r="IC708" s="58"/>
      <c r="ID708" s="58"/>
      <c r="IE708" s="58"/>
      <c r="IF708" s="58"/>
      <c r="IG708" s="58"/>
      <c r="IH708" s="58"/>
      <c r="II708" s="58"/>
      <c r="IJ708" s="58"/>
      <c r="IK708" s="58"/>
      <c r="IL708" s="58"/>
      <c r="IM708" s="58"/>
      <c r="IN708" s="58"/>
      <c r="IO708" s="58"/>
      <c r="IP708" s="58"/>
      <c r="IQ708" s="58"/>
      <c r="IR708" s="58"/>
      <c r="IS708" s="58"/>
      <c r="IT708" s="58"/>
      <c r="IU708" s="58"/>
    </row>
    <row r="709" spans="1:255" s="840" customFormat="1">
      <c r="A709" s="78" t="s">
        <v>522</v>
      </c>
      <c r="B709" s="58">
        <v>0.109</v>
      </c>
      <c r="C709" s="58">
        <v>0.126</v>
      </c>
      <c r="D709" s="58">
        <v>7.8E-2</v>
      </c>
      <c r="E709" s="58">
        <v>6.9000000000000006E-2</v>
      </c>
      <c r="F709" s="58">
        <v>5.8999999999999997E-2</v>
      </c>
      <c r="G709" s="58">
        <v>5.0999999999999997E-2</v>
      </c>
      <c r="H709" s="58">
        <v>5.5E-2</v>
      </c>
      <c r="I709" s="58">
        <v>9.0999999999999998E-2</v>
      </c>
      <c r="J709" s="58">
        <v>0.10199999999999999</v>
      </c>
      <c r="K709" s="58">
        <v>0.11</v>
      </c>
      <c r="L709" s="58">
        <v>7.6999999999999999E-2</v>
      </c>
      <c r="M709" s="58">
        <v>0.10299999999999999</v>
      </c>
      <c r="N709" s="58">
        <v>0.122</v>
      </c>
      <c r="O709" s="58">
        <v>0.11700000000000001</v>
      </c>
      <c r="P709" s="58">
        <v>0.14499999999999999</v>
      </c>
      <c r="Q709" s="58">
        <v>0.1</v>
      </c>
      <c r="R709" s="58">
        <v>0.13400000000000001</v>
      </c>
      <c r="S709" s="58">
        <v>0.156</v>
      </c>
      <c r="T709" s="58">
        <v>8.1000000000000003E-2</v>
      </c>
      <c r="U709" s="58">
        <v>0.27700000000000002</v>
      </c>
      <c r="V709" s="58">
        <v>9.4E-2</v>
      </c>
      <c r="W709" s="58">
        <v>0.126</v>
      </c>
      <c r="X709" s="58">
        <v>9.8000000000000004E-2</v>
      </c>
      <c r="Y709" s="58">
        <v>9.4E-2</v>
      </c>
      <c r="Z709" s="58">
        <v>0.13200000000000001</v>
      </c>
      <c r="AA709" s="949">
        <v>0.159</v>
      </c>
      <c r="AB709" s="949">
        <v>0.29799999999999999</v>
      </c>
      <c r="AC709" s="949">
        <v>0.34399999999999997</v>
      </c>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58"/>
      <c r="BN709" s="58"/>
      <c r="BO709" s="58"/>
      <c r="BP709" s="58"/>
      <c r="BQ709" s="58"/>
      <c r="BR709" s="58"/>
      <c r="BS709" s="58"/>
      <c r="BT709" s="58"/>
      <c r="BU709" s="58"/>
      <c r="BV709" s="58"/>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58"/>
      <c r="CS709" s="58"/>
      <c r="CT709" s="58"/>
      <c r="CU709" s="58"/>
      <c r="CV709" s="58"/>
      <c r="CW709" s="58"/>
      <c r="CX709" s="58"/>
      <c r="CY709" s="58"/>
      <c r="CZ709" s="58"/>
      <c r="DA709" s="58"/>
      <c r="DB709" s="58"/>
      <c r="DC709" s="58"/>
      <c r="DD709" s="58"/>
      <c r="DE709" s="58"/>
      <c r="DF709" s="58"/>
      <c r="DG709" s="58"/>
      <c r="DH709" s="58"/>
      <c r="DI709" s="58"/>
      <c r="DJ709" s="58"/>
      <c r="DK709" s="58"/>
      <c r="DL709" s="58"/>
      <c r="DM709" s="58"/>
      <c r="DN709" s="58"/>
      <c r="DO709" s="58"/>
      <c r="DP709" s="58"/>
      <c r="DQ709" s="58"/>
      <c r="DR709" s="58"/>
      <c r="DS709" s="58"/>
      <c r="DT709" s="58"/>
      <c r="DU709" s="58"/>
      <c r="DV709" s="58"/>
      <c r="DW709" s="58"/>
      <c r="DX709" s="58"/>
      <c r="DY709" s="58"/>
      <c r="DZ709" s="58"/>
      <c r="EA709" s="58"/>
      <c r="EB709" s="58"/>
      <c r="EC709" s="58"/>
      <c r="ED709" s="58"/>
      <c r="EE709" s="58"/>
      <c r="EF709" s="58"/>
      <c r="EG709" s="58"/>
      <c r="EH709" s="58"/>
      <c r="EI709" s="58"/>
      <c r="EJ709" s="58"/>
      <c r="EK709" s="58"/>
      <c r="EL709" s="58"/>
      <c r="EM709" s="58"/>
      <c r="EN709" s="58"/>
      <c r="EO709" s="58"/>
      <c r="EP709" s="58"/>
      <c r="EQ709" s="58"/>
      <c r="ER709" s="58"/>
      <c r="ES709" s="58"/>
      <c r="ET709" s="58"/>
      <c r="EU709" s="58"/>
      <c r="EV709" s="58"/>
      <c r="EW709" s="58"/>
      <c r="EX709" s="58"/>
      <c r="EY709" s="58"/>
      <c r="EZ709" s="58"/>
      <c r="FA709" s="58"/>
      <c r="FB709" s="58"/>
      <c r="FC709" s="58"/>
      <c r="FD709" s="58"/>
      <c r="FE709" s="58"/>
      <c r="FF709" s="58"/>
      <c r="FG709" s="58"/>
      <c r="FH709" s="58"/>
      <c r="FI709" s="58"/>
      <c r="FJ709" s="58"/>
      <c r="FK709" s="58"/>
      <c r="FL709" s="58"/>
      <c r="FM709" s="58"/>
      <c r="FN709" s="58"/>
      <c r="FO709" s="58"/>
      <c r="FP709" s="58"/>
      <c r="FQ709" s="58"/>
      <c r="FR709" s="58"/>
      <c r="FS709" s="58"/>
      <c r="FT709" s="58"/>
      <c r="FU709" s="58"/>
      <c r="FV709" s="58"/>
      <c r="FW709" s="58"/>
      <c r="FX709" s="58"/>
      <c r="FY709" s="58"/>
      <c r="FZ709" s="58"/>
      <c r="GA709" s="58"/>
      <c r="GB709" s="58"/>
      <c r="GC709" s="58"/>
      <c r="GD709" s="58"/>
      <c r="GE709" s="58"/>
      <c r="GF709" s="58"/>
      <c r="GG709" s="58"/>
      <c r="GH709" s="58"/>
      <c r="GI709" s="58"/>
      <c r="GJ709" s="58"/>
      <c r="GK709" s="58"/>
      <c r="GL709" s="58"/>
      <c r="GM709" s="58"/>
      <c r="GN709" s="58"/>
      <c r="GO709" s="58"/>
      <c r="GP709" s="58"/>
      <c r="GQ709" s="58"/>
      <c r="GR709" s="58"/>
      <c r="GS709" s="58"/>
      <c r="GT709" s="58"/>
      <c r="GU709" s="58"/>
      <c r="GV709" s="58"/>
      <c r="GW709" s="58"/>
      <c r="GX709" s="58"/>
      <c r="GY709" s="58"/>
      <c r="GZ709" s="58"/>
      <c r="HA709" s="58"/>
      <c r="HB709" s="58"/>
      <c r="HC709" s="58"/>
      <c r="HD709" s="58"/>
      <c r="HE709" s="58"/>
      <c r="HF709" s="58"/>
      <c r="HG709" s="58"/>
      <c r="HH709" s="58"/>
      <c r="HI709" s="58"/>
      <c r="HJ709" s="58"/>
      <c r="HK709" s="58"/>
      <c r="HL709" s="58"/>
      <c r="HM709" s="58"/>
      <c r="HN709" s="58"/>
      <c r="HO709" s="58"/>
      <c r="HP709" s="58"/>
      <c r="HQ709" s="58"/>
      <c r="HR709" s="58"/>
      <c r="HS709" s="58"/>
      <c r="HT709" s="58"/>
      <c r="HU709" s="58"/>
      <c r="HV709" s="58"/>
      <c r="HW709" s="58"/>
      <c r="HX709" s="58"/>
      <c r="HY709" s="58"/>
      <c r="HZ709" s="58"/>
      <c r="IA709" s="58"/>
      <c r="IB709" s="58"/>
      <c r="IC709" s="58"/>
      <c r="ID709" s="58"/>
      <c r="IE709" s="58"/>
      <c r="IF709" s="58"/>
      <c r="IG709" s="58"/>
      <c r="IH709" s="58"/>
      <c r="II709" s="58"/>
      <c r="IJ709" s="58"/>
      <c r="IK709" s="58"/>
      <c r="IL709" s="58"/>
      <c r="IM709" s="58"/>
      <c r="IN709" s="58"/>
      <c r="IO709" s="58"/>
      <c r="IP709" s="58"/>
      <c r="IQ709" s="58"/>
      <c r="IR709" s="58"/>
      <c r="IS709" s="58"/>
      <c r="IT709" s="58"/>
      <c r="IU709" s="58"/>
    </row>
    <row r="710" spans="1:255" s="840" customFormat="1">
      <c r="A710" s="78" t="s">
        <v>523</v>
      </c>
      <c r="B710" s="58">
        <v>6.7000000000000004E-2</v>
      </c>
      <c r="C710" s="58">
        <v>7.8E-2</v>
      </c>
      <c r="D710" s="58">
        <v>4.8000000000000001E-2</v>
      </c>
      <c r="E710" s="58">
        <v>4.2999999999999997E-2</v>
      </c>
      <c r="F710" s="58">
        <v>3.5999999999999997E-2</v>
      </c>
      <c r="G710" s="58">
        <v>3.1E-2</v>
      </c>
      <c r="H710" s="58">
        <v>3.4000000000000002E-2</v>
      </c>
      <c r="I710" s="58">
        <v>5.6000000000000001E-2</v>
      </c>
      <c r="J710" s="58">
        <v>6.3E-2</v>
      </c>
      <c r="K710" s="58">
        <v>6.8000000000000005E-2</v>
      </c>
      <c r="L710" s="58">
        <v>4.7E-2</v>
      </c>
      <c r="M710" s="58">
        <v>6.3E-2</v>
      </c>
      <c r="N710" s="58">
        <v>7.4999999999999997E-2</v>
      </c>
      <c r="O710" s="58">
        <v>7.1999999999999995E-2</v>
      </c>
      <c r="P710" s="58">
        <v>8.8999999999999996E-2</v>
      </c>
      <c r="Q710" s="58">
        <v>3.5000000000000003E-2</v>
      </c>
      <c r="R710" s="58">
        <v>5.8000000000000003E-2</v>
      </c>
      <c r="S710" s="58">
        <v>0.06</v>
      </c>
      <c r="T710" s="58">
        <v>1.2E-2</v>
      </c>
      <c r="U710" s="58">
        <v>4.4999999999999998E-2</v>
      </c>
      <c r="V710" s="58">
        <v>3.9E-2</v>
      </c>
      <c r="W710" s="58">
        <v>4.1000000000000002E-2</v>
      </c>
      <c r="X710" s="58">
        <v>3.4000000000000002E-2</v>
      </c>
      <c r="Y710" s="58">
        <v>4.5999999999999999E-2</v>
      </c>
      <c r="Z710" s="58">
        <v>7.3999999999999996E-2</v>
      </c>
      <c r="AA710" s="949">
        <v>9.9000000000000005E-2</v>
      </c>
      <c r="AB710" s="949">
        <v>0.192</v>
      </c>
      <c r="AC710" s="949">
        <v>0.24199999999999999</v>
      </c>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c r="CS710" s="58"/>
      <c r="CT710" s="58"/>
      <c r="CU710" s="58"/>
      <c r="CV710" s="58"/>
      <c r="CW710" s="58"/>
      <c r="CX710" s="58"/>
      <c r="CY710" s="58"/>
      <c r="CZ710" s="58"/>
      <c r="DA710" s="58"/>
      <c r="DB710" s="58"/>
      <c r="DC710" s="58"/>
      <c r="DD710" s="58"/>
      <c r="DE710" s="58"/>
      <c r="DF710" s="58"/>
      <c r="DG710" s="58"/>
      <c r="DH710" s="58"/>
      <c r="DI710" s="58"/>
      <c r="DJ710" s="58"/>
      <c r="DK710" s="58"/>
      <c r="DL710" s="58"/>
      <c r="DM710" s="58"/>
      <c r="DN710" s="58"/>
      <c r="DO710" s="58"/>
      <c r="DP710" s="58"/>
      <c r="DQ710" s="58"/>
      <c r="DR710" s="58"/>
      <c r="DS710" s="58"/>
      <c r="DT710" s="58"/>
      <c r="DU710" s="58"/>
      <c r="DV710" s="58"/>
      <c r="DW710" s="58"/>
      <c r="DX710" s="58"/>
      <c r="DY710" s="58"/>
      <c r="DZ710" s="58"/>
      <c r="EA710" s="58"/>
      <c r="EB710" s="58"/>
      <c r="EC710" s="58"/>
      <c r="ED710" s="58"/>
      <c r="EE710" s="58"/>
      <c r="EF710" s="58"/>
      <c r="EG710" s="58"/>
      <c r="EH710" s="58"/>
      <c r="EI710" s="58"/>
      <c r="EJ710" s="58"/>
      <c r="EK710" s="58"/>
      <c r="EL710" s="58"/>
      <c r="EM710" s="58"/>
      <c r="EN710" s="58"/>
      <c r="EO710" s="58"/>
      <c r="EP710" s="58"/>
      <c r="EQ710" s="58"/>
      <c r="ER710" s="58"/>
      <c r="ES710" s="58"/>
      <c r="ET710" s="58"/>
      <c r="EU710" s="58"/>
      <c r="EV710" s="58"/>
      <c r="EW710" s="58"/>
      <c r="EX710" s="58"/>
      <c r="EY710" s="58"/>
      <c r="EZ710" s="58"/>
      <c r="FA710" s="58"/>
      <c r="FB710" s="58"/>
      <c r="FC710" s="58"/>
      <c r="FD710" s="58"/>
      <c r="FE710" s="58"/>
      <c r="FF710" s="58"/>
      <c r="FG710" s="58"/>
      <c r="FH710" s="58"/>
      <c r="FI710" s="58"/>
      <c r="FJ710" s="58"/>
      <c r="FK710" s="58"/>
      <c r="FL710" s="58"/>
      <c r="FM710" s="58"/>
      <c r="FN710" s="58"/>
      <c r="FO710" s="58"/>
      <c r="FP710" s="58"/>
      <c r="FQ710" s="58"/>
      <c r="FR710" s="58"/>
      <c r="FS710" s="58"/>
      <c r="FT710" s="58"/>
      <c r="FU710" s="58"/>
      <c r="FV710" s="58"/>
      <c r="FW710" s="58"/>
      <c r="FX710" s="58"/>
      <c r="FY710" s="58"/>
      <c r="FZ710" s="58"/>
      <c r="GA710" s="58"/>
      <c r="GB710" s="58"/>
      <c r="GC710" s="58"/>
      <c r="GD710" s="58"/>
      <c r="GE710" s="58"/>
      <c r="GF710" s="58"/>
      <c r="GG710" s="58"/>
      <c r="GH710" s="58"/>
      <c r="GI710" s="58"/>
      <c r="GJ710" s="58"/>
      <c r="GK710" s="58"/>
      <c r="GL710" s="58"/>
      <c r="GM710" s="58"/>
      <c r="GN710" s="58"/>
      <c r="GO710" s="58"/>
      <c r="GP710" s="58"/>
      <c r="GQ710" s="58"/>
      <c r="GR710" s="58"/>
      <c r="GS710" s="58"/>
      <c r="GT710" s="58"/>
      <c r="GU710" s="58"/>
      <c r="GV710" s="58"/>
      <c r="GW710" s="58"/>
      <c r="GX710" s="58"/>
      <c r="GY710" s="58"/>
      <c r="GZ710" s="58"/>
      <c r="HA710" s="58"/>
      <c r="HB710" s="58"/>
      <c r="HC710" s="58"/>
      <c r="HD710" s="58"/>
      <c r="HE710" s="58"/>
      <c r="HF710" s="58"/>
      <c r="HG710" s="58"/>
      <c r="HH710" s="58"/>
      <c r="HI710" s="58"/>
      <c r="HJ710" s="58"/>
      <c r="HK710" s="58"/>
      <c r="HL710" s="58"/>
      <c r="HM710" s="58"/>
      <c r="HN710" s="58"/>
      <c r="HO710" s="58"/>
      <c r="HP710" s="58"/>
      <c r="HQ710" s="58"/>
      <c r="HR710" s="58"/>
      <c r="HS710" s="58"/>
      <c r="HT710" s="58"/>
      <c r="HU710" s="58"/>
      <c r="HV710" s="58"/>
      <c r="HW710" s="58"/>
      <c r="HX710" s="58"/>
      <c r="HY710" s="58"/>
      <c r="HZ710" s="58"/>
      <c r="IA710" s="58"/>
      <c r="IB710" s="58"/>
      <c r="IC710" s="58"/>
      <c r="ID710" s="58"/>
      <c r="IE710" s="58"/>
      <c r="IF710" s="58"/>
      <c r="IG710" s="58"/>
      <c r="IH710" s="58"/>
      <c r="II710" s="58"/>
      <c r="IJ710" s="58"/>
      <c r="IK710" s="58"/>
      <c r="IL710" s="58"/>
      <c r="IM710" s="58"/>
      <c r="IN710" s="58"/>
      <c r="IO710" s="58"/>
      <c r="IP710" s="58"/>
      <c r="IQ710" s="58"/>
      <c r="IR710" s="58"/>
      <c r="IS710" s="58"/>
      <c r="IT710" s="58"/>
      <c r="IU710" s="58"/>
    </row>
    <row r="711" spans="1:255" s="840" customFormat="1">
      <c r="A711" s="78" t="s">
        <v>524</v>
      </c>
      <c r="B711" s="58">
        <v>3.9E-2</v>
      </c>
      <c r="C711" s="58">
        <v>4.4999999999999998E-2</v>
      </c>
      <c r="D711" s="58">
        <v>2.8000000000000001E-2</v>
      </c>
      <c r="E711" s="58">
        <v>2.5000000000000001E-2</v>
      </c>
      <c r="F711" s="58">
        <v>2.1000000000000001E-2</v>
      </c>
      <c r="G711" s="58">
        <v>1.7999999999999999E-2</v>
      </c>
      <c r="H711" s="58">
        <v>0.02</v>
      </c>
      <c r="I711" s="58">
        <v>3.3000000000000002E-2</v>
      </c>
      <c r="J711" s="58">
        <v>3.6999999999999998E-2</v>
      </c>
      <c r="K711" s="58">
        <v>3.9E-2</v>
      </c>
      <c r="L711" s="58">
        <v>2.8000000000000001E-2</v>
      </c>
      <c r="M711" s="58">
        <v>3.6999999999999998E-2</v>
      </c>
      <c r="N711" s="58">
        <v>4.3999999999999997E-2</v>
      </c>
      <c r="O711" s="58">
        <v>4.2000000000000003E-2</v>
      </c>
      <c r="P711" s="58">
        <v>5.1999999999999998E-2</v>
      </c>
      <c r="Q711" s="58">
        <v>6.2E-2</v>
      </c>
      <c r="R711" s="58">
        <v>7.1999999999999995E-2</v>
      </c>
      <c r="S711" s="58">
        <v>8.1000000000000003E-2</v>
      </c>
      <c r="T711" s="58">
        <v>6.6000000000000003E-2</v>
      </c>
      <c r="U711" s="58">
        <v>0.22900000000000001</v>
      </c>
      <c r="V711" s="58">
        <v>5.0999999999999997E-2</v>
      </c>
      <c r="W711" s="58">
        <v>8.1000000000000003E-2</v>
      </c>
      <c r="X711" s="58">
        <v>6.2E-2</v>
      </c>
      <c r="Y711" s="58">
        <v>4.3999999999999997E-2</v>
      </c>
      <c r="Z711" s="58">
        <v>5.1999999999999998E-2</v>
      </c>
      <c r="AA711" s="949">
        <v>5.7000000000000002E-2</v>
      </c>
      <c r="AB711" s="949">
        <v>0.10100000000000001</v>
      </c>
      <c r="AC711" s="949">
        <v>9.8000000000000004E-2</v>
      </c>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c r="EK711" s="58"/>
      <c r="EL711" s="58"/>
      <c r="EM711" s="58"/>
      <c r="EN711" s="58"/>
      <c r="EO711" s="58"/>
      <c r="EP711" s="58"/>
      <c r="EQ711" s="58"/>
      <c r="ER711" s="58"/>
      <c r="ES711" s="58"/>
      <c r="ET711" s="58"/>
      <c r="EU711" s="58"/>
      <c r="EV711" s="58"/>
      <c r="EW711" s="58"/>
      <c r="EX711" s="58"/>
      <c r="EY711" s="58"/>
      <c r="EZ711" s="58"/>
      <c r="FA711" s="58"/>
      <c r="FB711" s="58"/>
      <c r="FC711" s="58"/>
      <c r="FD711" s="58"/>
      <c r="FE711" s="58"/>
      <c r="FF711" s="58"/>
      <c r="FG711" s="58"/>
      <c r="FH711" s="58"/>
      <c r="FI711" s="58"/>
      <c r="FJ711" s="58"/>
      <c r="FK711" s="58"/>
      <c r="FL711" s="58"/>
      <c r="FM711" s="58"/>
      <c r="FN711" s="58"/>
      <c r="FO711" s="58"/>
      <c r="FP711" s="58"/>
      <c r="FQ711" s="58"/>
      <c r="FR711" s="58"/>
      <c r="FS711" s="58"/>
      <c r="FT711" s="58"/>
      <c r="FU711" s="58"/>
      <c r="FV711" s="58"/>
      <c r="FW711" s="58"/>
      <c r="FX711" s="58"/>
      <c r="FY711" s="58"/>
      <c r="FZ711" s="58"/>
      <c r="GA711" s="58"/>
      <c r="GB711" s="58"/>
      <c r="GC711" s="58"/>
      <c r="GD711" s="58"/>
      <c r="GE711" s="58"/>
      <c r="GF711" s="58"/>
      <c r="GG711" s="58"/>
      <c r="GH711" s="58"/>
      <c r="GI711" s="58"/>
      <c r="GJ711" s="58"/>
      <c r="GK711" s="58"/>
      <c r="GL711" s="58"/>
      <c r="GM711" s="58"/>
      <c r="GN711" s="58"/>
      <c r="GO711" s="58"/>
      <c r="GP711" s="58"/>
      <c r="GQ711" s="58"/>
      <c r="GR711" s="58"/>
      <c r="GS711" s="58"/>
      <c r="GT711" s="58"/>
      <c r="GU711" s="58"/>
      <c r="GV711" s="58"/>
      <c r="GW711" s="58"/>
      <c r="GX711" s="58"/>
      <c r="GY711" s="58"/>
      <c r="GZ711" s="58"/>
      <c r="HA711" s="58"/>
      <c r="HB711" s="58"/>
      <c r="HC711" s="58"/>
      <c r="HD711" s="58"/>
      <c r="HE711" s="58"/>
      <c r="HF711" s="58"/>
      <c r="HG711" s="58"/>
      <c r="HH711" s="58"/>
      <c r="HI711" s="58"/>
      <c r="HJ711" s="58"/>
      <c r="HK711" s="58"/>
      <c r="HL711" s="58"/>
      <c r="HM711" s="58"/>
      <c r="HN711" s="58"/>
      <c r="HO711" s="58"/>
      <c r="HP711" s="58"/>
      <c r="HQ711" s="58"/>
      <c r="HR711" s="58"/>
      <c r="HS711" s="58"/>
      <c r="HT711" s="58"/>
      <c r="HU711" s="58"/>
      <c r="HV711" s="58"/>
      <c r="HW711" s="58"/>
      <c r="HX711" s="58"/>
      <c r="HY711" s="58"/>
      <c r="HZ711" s="58"/>
      <c r="IA711" s="58"/>
      <c r="IB711" s="58"/>
      <c r="IC711" s="58"/>
      <c r="ID711" s="58"/>
      <c r="IE711" s="58"/>
      <c r="IF711" s="58"/>
      <c r="IG711" s="58"/>
      <c r="IH711" s="58"/>
      <c r="II711" s="58"/>
      <c r="IJ711" s="58"/>
      <c r="IK711" s="58"/>
      <c r="IL711" s="58"/>
      <c r="IM711" s="58"/>
      <c r="IN711" s="58"/>
      <c r="IO711" s="58"/>
      <c r="IP711" s="58"/>
      <c r="IQ711" s="58"/>
      <c r="IR711" s="58"/>
      <c r="IS711" s="58"/>
      <c r="IT711" s="58"/>
      <c r="IU711" s="58"/>
    </row>
    <row r="712" spans="1:255" s="840" customFormat="1">
      <c r="A712" s="78" t="s">
        <v>525</v>
      </c>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949"/>
      <c r="AB712" s="949"/>
      <c r="AC712" s="949"/>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58"/>
      <c r="BJ712" s="58"/>
      <c r="BK712" s="58"/>
      <c r="BL712" s="58"/>
      <c r="BM712" s="58"/>
      <c r="BN712" s="58"/>
      <c r="BO712" s="58"/>
      <c r="BP712" s="58"/>
      <c r="BQ712" s="58"/>
      <c r="BR712" s="58"/>
      <c r="BS712" s="58"/>
      <c r="BT712" s="58"/>
      <c r="BU712" s="58"/>
      <c r="BV712" s="58"/>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58"/>
      <c r="CS712" s="58"/>
      <c r="CT712" s="58"/>
      <c r="CU712" s="58"/>
      <c r="CV712" s="58"/>
      <c r="CW712" s="58"/>
      <c r="CX712" s="58"/>
      <c r="CY712" s="58"/>
      <c r="CZ712" s="58"/>
      <c r="DA712" s="58"/>
      <c r="DB712" s="58"/>
      <c r="DC712" s="58"/>
      <c r="DD712" s="58"/>
      <c r="DE712" s="58"/>
      <c r="DF712" s="58"/>
      <c r="DG712" s="58"/>
      <c r="DH712" s="58"/>
      <c r="DI712" s="58"/>
      <c r="DJ712" s="58"/>
      <c r="DK712" s="58"/>
      <c r="DL712" s="58"/>
      <c r="DM712" s="58"/>
      <c r="DN712" s="58"/>
      <c r="DO712" s="58"/>
      <c r="DP712" s="58"/>
      <c r="DQ712" s="58"/>
      <c r="DR712" s="58"/>
      <c r="DS712" s="58"/>
      <c r="DT712" s="58"/>
      <c r="DU712" s="58"/>
      <c r="DV712" s="58"/>
      <c r="DW712" s="58"/>
      <c r="DX712" s="58"/>
      <c r="DY712" s="58"/>
      <c r="DZ712" s="58"/>
      <c r="EA712" s="58"/>
      <c r="EB712" s="58"/>
      <c r="EC712" s="58"/>
      <c r="ED712" s="58"/>
      <c r="EE712" s="58"/>
      <c r="EF712" s="58"/>
      <c r="EG712" s="58"/>
      <c r="EH712" s="58"/>
      <c r="EI712" s="58"/>
      <c r="EJ712" s="58"/>
      <c r="EK712" s="58"/>
      <c r="EL712" s="58"/>
      <c r="EM712" s="58"/>
      <c r="EN712" s="58"/>
      <c r="EO712" s="58"/>
      <c r="EP712" s="58"/>
      <c r="EQ712" s="58"/>
      <c r="ER712" s="58"/>
      <c r="ES712" s="58"/>
      <c r="ET712" s="58"/>
      <c r="EU712" s="58"/>
      <c r="EV712" s="58"/>
      <c r="EW712" s="58"/>
      <c r="EX712" s="58"/>
      <c r="EY712" s="58"/>
      <c r="EZ712" s="58"/>
      <c r="FA712" s="58"/>
      <c r="FB712" s="58"/>
      <c r="FC712" s="58"/>
      <c r="FD712" s="58"/>
      <c r="FE712" s="58"/>
      <c r="FF712" s="58"/>
      <c r="FG712" s="58"/>
      <c r="FH712" s="58"/>
      <c r="FI712" s="58"/>
      <c r="FJ712" s="58"/>
      <c r="FK712" s="58"/>
      <c r="FL712" s="58"/>
      <c r="FM712" s="58"/>
      <c r="FN712" s="58"/>
      <c r="FO712" s="58"/>
      <c r="FP712" s="58"/>
      <c r="FQ712" s="58"/>
      <c r="FR712" s="58"/>
      <c r="FS712" s="58"/>
      <c r="FT712" s="58"/>
      <c r="FU712" s="58"/>
      <c r="FV712" s="58"/>
      <c r="FW712" s="58"/>
      <c r="FX712" s="58"/>
      <c r="FY712" s="58"/>
      <c r="FZ712" s="58"/>
      <c r="GA712" s="58"/>
      <c r="GB712" s="58"/>
      <c r="GC712" s="58"/>
      <c r="GD712" s="58"/>
      <c r="GE712" s="58"/>
      <c r="GF712" s="58"/>
      <c r="GG712" s="58"/>
      <c r="GH712" s="58"/>
      <c r="GI712" s="58"/>
      <c r="GJ712" s="58"/>
      <c r="GK712" s="58"/>
      <c r="GL712" s="58"/>
      <c r="GM712" s="58"/>
      <c r="GN712" s="58"/>
      <c r="GO712" s="58"/>
      <c r="GP712" s="58"/>
      <c r="GQ712" s="58"/>
      <c r="GR712" s="58"/>
      <c r="GS712" s="58"/>
      <c r="GT712" s="58"/>
      <c r="GU712" s="58"/>
      <c r="GV712" s="58"/>
      <c r="GW712" s="58"/>
      <c r="GX712" s="58"/>
      <c r="GY712" s="58"/>
      <c r="GZ712" s="58"/>
      <c r="HA712" s="58"/>
      <c r="HB712" s="58"/>
      <c r="HC712" s="58"/>
      <c r="HD712" s="58"/>
      <c r="HE712" s="58"/>
      <c r="HF712" s="58"/>
      <c r="HG712" s="58"/>
      <c r="HH712" s="58"/>
      <c r="HI712" s="58"/>
      <c r="HJ712" s="58"/>
      <c r="HK712" s="58"/>
      <c r="HL712" s="58"/>
      <c r="HM712" s="58"/>
      <c r="HN712" s="58"/>
      <c r="HO712" s="58"/>
      <c r="HP712" s="58"/>
      <c r="HQ712" s="58"/>
      <c r="HR712" s="58"/>
      <c r="HS712" s="58"/>
      <c r="HT712" s="58"/>
      <c r="HU712" s="58"/>
      <c r="HV712" s="58"/>
      <c r="HW712" s="58"/>
      <c r="HX712" s="58"/>
      <c r="HY712" s="58"/>
      <c r="HZ712" s="58"/>
      <c r="IA712" s="58"/>
      <c r="IB712" s="58"/>
      <c r="IC712" s="58"/>
      <c r="ID712" s="58"/>
      <c r="IE712" s="58"/>
      <c r="IF712" s="58"/>
      <c r="IG712" s="58"/>
      <c r="IH712" s="58"/>
      <c r="II712" s="58"/>
      <c r="IJ712" s="58"/>
      <c r="IK712" s="58"/>
      <c r="IL712" s="58"/>
      <c r="IM712" s="58"/>
      <c r="IN712" s="58"/>
      <c r="IO712" s="58"/>
      <c r="IP712" s="58"/>
      <c r="IQ712" s="58"/>
      <c r="IR712" s="58"/>
      <c r="IS712" s="58"/>
      <c r="IT712" s="58"/>
      <c r="IU712" s="58"/>
    </row>
    <row r="713" spans="1:255" s="840" customFormat="1">
      <c r="A713" s="78" t="s">
        <v>526</v>
      </c>
      <c r="B713" s="58">
        <v>3.0000000000000001E-3</v>
      </c>
      <c r="C713" s="58">
        <v>3.0000000000000001E-3</v>
      </c>
      <c r="D713" s="58">
        <v>1E-3</v>
      </c>
      <c r="E713" s="58">
        <v>1E-3</v>
      </c>
      <c r="F713" s="58">
        <v>1E-3</v>
      </c>
      <c r="G713" s="58">
        <v>1E-3</v>
      </c>
      <c r="H713" s="58">
        <v>1E-3</v>
      </c>
      <c r="I713" s="58">
        <v>2E-3</v>
      </c>
      <c r="J713" s="58">
        <v>3.0000000000000001E-3</v>
      </c>
      <c r="K713" s="58">
        <v>3.0000000000000001E-3</v>
      </c>
      <c r="L713" s="58">
        <v>2E-3</v>
      </c>
      <c r="M713" s="58">
        <v>3.0000000000000001E-3</v>
      </c>
      <c r="N713" s="58">
        <v>3.0000000000000001E-3</v>
      </c>
      <c r="O713" s="58">
        <v>3.0000000000000001E-3</v>
      </c>
      <c r="P713" s="58">
        <v>3.0000000000000001E-3</v>
      </c>
      <c r="Q713" s="58">
        <v>2E-3</v>
      </c>
      <c r="R713" s="58">
        <v>2E-3</v>
      </c>
      <c r="S713" s="58">
        <v>3.0000000000000001E-3</v>
      </c>
      <c r="T713" s="58">
        <v>3.0000000000000001E-3</v>
      </c>
      <c r="U713" s="58">
        <v>3.0000000000000001E-3</v>
      </c>
      <c r="V713" s="58">
        <v>4.0000000000000001E-3</v>
      </c>
      <c r="W713" s="58">
        <v>4.0000000000000001E-3</v>
      </c>
      <c r="X713" s="58">
        <v>2E-3</v>
      </c>
      <c r="Y713" s="58">
        <v>3.0000000000000001E-3</v>
      </c>
      <c r="Z713" s="58">
        <v>5.0000000000000001E-3</v>
      </c>
      <c r="AA713" s="949">
        <v>3.0000000000000001E-3</v>
      </c>
      <c r="AB713" s="949">
        <v>4.0000000000000001E-3</v>
      </c>
      <c r="AC713" s="949">
        <v>3.0000000000000001E-3</v>
      </c>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58"/>
      <c r="BN713" s="58"/>
      <c r="BO713" s="58"/>
      <c r="BP713" s="58"/>
      <c r="BQ713" s="58"/>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58"/>
      <c r="CS713" s="58"/>
      <c r="CT713" s="58"/>
      <c r="CU713" s="58"/>
      <c r="CV713" s="58"/>
      <c r="CW713" s="58"/>
      <c r="CX713" s="58"/>
      <c r="CY713" s="58"/>
      <c r="CZ713" s="58"/>
      <c r="DA713" s="58"/>
      <c r="DB713" s="58"/>
      <c r="DC713" s="58"/>
      <c r="DD713" s="58"/>
      <c r="DE713" s="58"/>
      <c r="DF713" s="58"/>
      <c r="DG713" s="58"/>
      <c r="DH713" s="58"/>
      <c r="DI713" s="58"/>
      <c r="DJ713" s="58"/>
      <c r="DK713" s="58"/>
      <c r="DL713" s="58"/>
      <c r="DM713" s="58"/>
      <c r="DN713" s="58"/>
      <c r="DO713" s="58"/>
      <c r="DP713" s="58"/>
      <c r="DQ713" s="58"/>
      <c r="DR713" s="58"/>
      <c r="DS713" s="58"/>
      <c r="DT713" s="58"/>
      <c r="DU713" s="58"/>
      <c r="DV713" s="58"/>
      <c r="DW713" s="58"/>
      <c r="DX713" s="58"/>
      <c r="DY713" s="58"/>
      <c r="DZ713" s="58"/>
      <c r="EA713" s="58"/>
      <c r="EB713" s="58"/>
      <c r="EC713" s="58"/>
      <c r="ED713" s="58"/>
      <c r="EE713" s="58"/>
      <c r="EF713" s="58"/>
      <c r="EG713" s="58"/>
      <c r="EH713" s="58"/>
      <c r="EI713" s="58"/>
      <c r="EJ713" s="58"/>
      <c r="EK713" s="58"/>
      <c r="EL713" s="58"/>
      <c r="EM713" s="58"/>
      <c r="EN713" s="58"/>
      <c r="EO713" s="58"/>
      <c r="EP713" s="58"/>
      <c r="EQ713" s="58"/>
      <c r="ER713" s="58"/>
      <c r="ES713" s="58"/>
      <c r="ET713" s="58"/>
      <c r="EU713" s="58"/>
      <c r="EV713" s="58"/>
      <c r="EW713" s="58"/>
      <c r="EX713" s="58"/>
      <c r="EY713" s="58"/>
      <c r="EZ713" s="58"/>
      <c r="FA713" s="58"/>
      <c r="FB713" s="58"/>
      <c r="FC713" s="58"/>
      <c r="FD713" s="58"/>
      <c r="FE713" s="58"/>
      <c r="FF713" s="58"/>
      <c r="FG713" s="58"/>
      <c r="FH713" s="58"/>
      <c r="FI713" s="58"/>
      <c r="FJ713" s="58"/>
      <c r="FK713" s="58"/>
      <c r="FL713" s="58"/>
      <c r="FM713" s="58"/>
      <c r="FN713" s="58"/>
      <c r="FO713" s="58"/>
      <c r="FP713" s="58"/>
      <c r="FQ713" s="58"/>
      <c r="FR713" s="58"/>
      <c r="FS713" s="58"/>
      <c r="FT713" s="58"/>
      <c r="FU713" s="58"/>
      <c r="FV713" s="58"/>
      <c r="FW713" s="58"/>
      <c r="FX713" s="58"/>
      <c r="FY713" s="58"/>
      <c r="FZ713" s="58"/>
      <c r="GA713" s="58"/>
      <c r="GB713" s="58"/>
      <c r="GC713" s="58"/>
      <c r="GD713" s="58"/>
      <c r="GE713" s="58"/>
      <c r="GF713" s="58"/>
      <c r="GG713" s="58"/>
      <c r="GH713" s="58"/>
      <c r="GI713" s="58"/>
      <c r="GJ713" s="58"/>
      <c r="GK713" s="58"/>
      <c r="GL713" s="58"/>
      <c r="GM713" s="58"/>
      <c r="GN713" s="58"/>
      <c r="GO713" s="58"/>
      <c r="GP713" s="58"/>
      <c r="GQ713" s="58"/>
      <c r="GR713" s="58"/>
      <c r="GS713" s="58"/>
      <c r="GT713" s="58"/>
      <c r="GU713" s="58"/>
      <c r="GV713" s="58"/>
      <c r="GW713" s="58"/>
      <c r="GX713" s="58"/>
      <c r="GY713" s="58"/>
      <c r="GZ713" s="58"/>
      <c r="HA713" s="58"/>
      <c r="HB713" s="58"/>
      <c r="HC713" s="58"/>
      <c r="HD713" s="58"/>
      <c r="HE713" s="58"/>
      <c r="HF713" s="58"/>
      <c r="HG713" s="58"/>
      <c r="HH713" s="58"/>
      <c r="HI713" s="58"/>
      <c r="HJ713" s="58"/>
      <c r="HK713" s="58"/>
      <c r="HL713" s="58"/>
      <c r="HM713" s="58"/>
      <c r="HN713" s="58"/>
      <c r="HO713" s="58"/>
      <c r="HP713" s="58"/>
      <c r="HQ713" s="58"/>
      <c r="HR713" s="58"/>
      <c r="HS713" s="58"/>
      <c r="HT713" s="58"/>
      <c r="HU713" s="58"/>
      <c r="HV713" s="58"/>
      <c r="HW713" s="58"/>
      <c r="HX713" s="58"/>
      <c r="HY713" s="58"/>
      <c r="HZ713" s="58"/>
      <c r="IA713" s="58"/>
      <c r="IB713" s="58"/>
      <c r="IC713" s="58"/>
      <c r="ID713" s="58"/>
      <c r="IE713" s="58"/>
      <c r="IF713" s="58"/>
      <c r="IG713" s="58"/>
      <c r="IH713" s="58"/>
      <c r="II713" s="58"/>
      <c r="IJ713" s="58"/>
      <c r="IK713" s="58"/>
      <c r="IL713" s="58"/>
      <c r="IM713" s="58"/>
      <c r="IN713" s="58"/>
      <c r="IO713" s="58"/>
      <c r="IP713" s="58"/>
      <c r="IQ713" s="58"/>
      <c r="IR713" s="58"/>
      <c r="IS713" s="58"/>
      <c r="IT713" s="58"/>
      <c r="IU713" s="58"/>
    </row>
    <row r="714" spans="1:255" s="840" customFormat="1">
      <c r="A714" s="78" t="s">
        <v>527</v>
      </c>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949"/>
      <c r="AB714" s="949"/>
      <c r="AC714" s="949"/>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L714" s="58"/>
      <c r="BM714" s="58"/>
      <c r="BN714" s="58"/>
      <c r="BO714" s="58"/>
      <c r="BP714" s="58"/>
      <c r="BQ714" s="58"/>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58"/>
      <c r="CS714" s="58"/>
      <c r="CT714" s="58"/>
      <c r="CU714" s="58"/>
      <c r="CV714" s="58"/>
      <c r="CW714" s="58"/>
      <c r="CX714" s="58"/>
      <c r="CY714" s="58"/>
      <c r="CZ714" s="58"/>
      <c r="DA714" s="58"/>
      <c r="DB714" s="58"/>
      <c r="DC714" s="58"/>
      <c r="DD714" s="58"/>
      <c r="DE714" s="58"/>
      <c r="DF714" s="58"/>
      <c r="DG714" s="58"/>
      <c r="DH714" s="58"/>
      <c r="DI714" s="58"/>
      <c r="DJ714" s="58"/>
      <c r="DK714" s="58"/>
      <c r="DL714" s="58"/>
      <c r="DM714" s="58"/>
      <c r="DN714" s="58"/>
      <c r="DO714" s="58"/>
      <c r="DP714" s="58"/>
      <c r="DQ714" s="58"/>
      <c r="DR714" s="58"/>
      <c r="DS714" s="58"/>
      <c r="DT714" s="58"/>
      <c r="DU714" s="58"/>
      <c r="DV714" s="58"/>
      <c r="DW714" s="58"/>
      <c r="DX714" s="58"/>
      <c r="DY714" s="58"/>
      <c r="DZ714" s="58"/>
      <c r="EA714" s="58"/>
      <c r="EB714" s="58"/>
      <c r="EC714" s="58"/>
      <c r="ED714" s="58"/>
      <c r="EE714" s="58"/>
      <c r="EF714" s="58"/>
      <c r="EG714" s="58"/>
      <c r="EH714" s="58"/>
      <c r="EI714" s="58"/>
      <c r="EJ714" s="58"/>
      <c r="EK714" s="58"/>
      <c r="EL714" s="58"/>
      <c r="EM714" s="58"/>
      <c r="EN714" s="58"/>
      <c r="EO714" s="58"/>
      <c r="EP714" s="58"/>
      <c r="EQ714" s="58"/>
      <c r="ER714" s="58"/>
      <c r="ES714" s="58"/>
      <c r="ET714" s="58"/>
      <c r="EU714" s="58"/>
      <c r="EV714" s="58"/>
      <c r="EW714" s="58"/>
      <c r="EX714" s="58"/>
      <c r="EY714" s="58"/>
      <c r="EZ714" s="58"/>
      <c r="FA714" s="58"/>
      <c r="FB714" s="58"/>
      <c r="FC714" s="58"/>
      <c r="FD714" s="58"/>
      <c r="FE714" s="58"/>
      <c r="FF714" s="58"/>
      <c r="FG714" s="58"/>
      <c r="FH714" s="58"/>
      <c r="FI714" s="58"/>
      <c r="FJ714" s="58"/>
      <c r="FK714" s="58"/>
      <c r="FL714" s="58"/>
      <c r="FM714" s="58"/>
      <c r="FN714" s="58"/>
      <c r="FO714" s="58"/>
      <c r="FP714" s="58"/>
      <c r="FQ714" s="58"/>
      <c r="FR714" s="58"/>
      <c r="FS714" s="58"/>
      <c r="FT714" s="58"/>
      <c r="FU714" s="58"/>
      <c r="FV714" s="58"/>
      <c r="FW714" s="58"/>
      <c r="FX714" s="58"/>
      <c r="FY714" s="58"/>
      <c r="FZ714" s="58"/>
      <c r="GA714" s="58"/>
      <c r="GB714" s="58"/>
      <c r="GC714" s="58"/>
      <c r="GD714" s="58"/>
      <c r="GE714" s="58"/>
      <c r="GF714" s="58"/>
      <c r="GG714" s="58"/>
      <c r="GH714" s="58"/>
      <c r="GI714" s="58"/>
      <c r="GJ714" s="58"/>
      <c r="GK714" s="58"/>
      <c r="GL714" s="58"/>
      <c r="GM714" s="58"/>
      <c r="GN714" s="58"/>
      <c r="GO714" s="58"/>
      <c r="GP714" s="58"/>
      <c r="GQ714" s="58"/>
      <c r="GR714" s="58"/>
      <c r="GS714" s="58"/>
      <c r="GT714" s="58"/>
      <c r="GU714" s="58"/>
      <c r="GV714" s="58"/>
      <c r="GW714" s="58"/>
      <c r="GX714" s="58"/>
      <c r="GY714" s="58"/>
      <c r="GZ714" s="58"/>
      <c r="HA714" s="58"/>
      <c r="HB714" s="58"/>
      <c r="HC714" s="58"/>
      <c r="HD714" s="58"/>
      <c r="HE714" s="58"/>
      <c r="HF714" s="58"/>
      <c r="HG714" s="58"/>
      <c r="HH714" s="58"/>
      <c r="HI714" s="58"/>
      <c r="HJ714" s="58"/>
      <c r="HK714" s="58"/>
      <c r="HL714" s="58"/>
      <c r="HM714" s="58"/>
      <c r="HN714" s="58"/>
      <c r="HO714" s="58"/>
      <c r="HP714" s="58"/>
      <c r="HQ714" s="58"/>
      <c r="HR714" s="58"/>
      <c r="HS714" s="58"/>
      <c r="HT714" s="58"/>
      <c r="HU714" s="58"/>
      <c r="HV714" s="58"/>
      <c r="HW714" s="58"/>
      <c r="HX714" s="58"/>
      <c r="HY714" s="58"/>
      <c r="HZ714" s="58"/>
      <c r="IA714" s="58"/>
      <c r="IB714" s="58"/>
      <c r="IC714" s="58"/>
      <c r="ID714" s="58"/>
      <c r="IE714" s="58"/>
      <c r="IF714" s="58"/>
      <c r="IG714" s="58"/>
      <c r="IH714" s="58"/>
      <c r="II714" s="58"/>
      <c r="IJ714" s="58"/>
      <c r="IK714" s="58"/>
      <c r="IL714" s="58"/>
      <c r="IM714" s="58"/>
      <c r="IN714" s="58"/>
      <c r="IO714" s="58"/>
      <c r="IP714" s="58"/>
      <c r="IQ714" s="58"/>
      <c r="IR714" s="58"/>
      <c r="IS714" s="58"/>
      <c r="IT714" s="58"/>
      <c r="IU714" s="58"/>
    </row>
    <row r="715" spans="1:255" s="840" customFormat="1">
      <c r="A715" s="78" t="s">
        <v>528</v>
      </c>
      <c r="B715" s="58"/>
      <c r="C715" s="58"/>
      <c r="D715" s="58"/>
      <c r="E715" s="58"/>
      <c r="F715" s="58"/>
      <c r="G715" s="58"/>
      <c r="H715" s="58"/>
      <c r="I715" s="58"/>
      <c r="J715" s="58"/>
      <c r="K715" s="58"/>
      <c r="L715" s="58"/>
      <c r="M715" s="58"/>
      <c r="N715" s="58"/>
      <c r="O715" s="58"/>
      <c r="P715" s="58">
        <v>1E-3</v>
      </c>
      <c r="Q715" s="58">
        <v>1E-3</v>
      </c>
      <c r="R715" s="58">
        <v>2E-3</v>
      </c>
      <c r="S715" s="58">
        <v>1.0999999999999999E-2</v>
      </c>
      <c r="T715" s="58"/>
      <c r="U715" s="58"/>
      <c r="V715" s="58"/>
      <c r="W715" s="58"/>
      <c r="X715" s="58"/>
      <c r="Y715" s="58"/>
      <c r="Z715" s="58"/>
      <c r="AA715" s="949"/>
      <c r="AB715" s="949"/>
      <c r="AC715" s="949"/>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58"/>
      <c r="CS715" s="58"/>
      <c r="CT715" s="58"/>
      <c r="CU715" s="58"/>
      <c r="CV715" s="58"/>
      <c r="CW715" s="58"/>
      <c r="CX715" s="58"/>
      <c r="CY715" s="58"/>
      <c r="CZ715" s="58"/>
      <c r="DA715" s="58"/>
      <c r="DB715" s="58"/>
      <c r="DC715" s="58"/>
      <c r="DD715" s="58"/>
      <c r="DE715" s="58"/>
      <c r="DF715" s="58"/>
      <c r="DG715" s="58"/>
      <c r="DH715" s="58"/>
      <c r="DI715" s="58"/>
      <c r="DJ715" s="58"/>
      <c r="DK715" s="58"/>
      <c r="DL715" s="58"/>
      <c r="DM715" s="58"/>
      <c r="DN715" s="58"/>
      <c r="DO715" s="58"/>
      <c r="DP715" s="58"/>
      <c r="DQ715" s="58"/>
      <c r="DR715" s="58"/>
      <c r="DS715" s="58"/>
      <c r="DT715" s="58"/>
      <c r="DU715" s="58"/>
      <c r="DV715" s="58"/>
      <c r="DW715" s="58"/>
      <c r="DX715" s="58"/>
      <c r="DY715" s="58"/>
      <c r="DZ715" s="58"/>
      <c r="EA715" s="58"/>
      <c r="EB715" s="58"/>
      <c r="EC715" s="58"/>
      <c r="ED715" s="58"/>
      <c r="EE715" s="58"/>
      <c r="EF715" s="58"/>
      <c r="EG715" s="58"/>
      <c r="EH715" s="58"/>
      <c r="EI715" s="58"/>
      <c r="EJ715" s="58"/>
      <c r="EK715" s="58"/>
      <c r="EL715" s="58"/>
      <c r="EM715" s="58"/>
      <c r="EN715" s="58"/>
      <c r="EO715" s="58"/>
      <c r="EP715" s="58"/>
      <c r="EQ715" s="58"/>
      <c r="ER715" s="58"/>
      <c r="ES715" s="58"/>
      <c r="ET715" s="58"/>
      <c r="EU715" s="58"/>
      <c r="EV715" s="58"/>
      <c r="EW715" s="58"/>
      <c r="EX715" s="58"/>
      <c r="EY715" s="58"/>
      <c r="EZ715" s="58"/>
      <c r="FA715" s="58"/>
      <c r="FB715" s="58"/>
      <c r="FC715" s="58"/>
      <c r="FD715" s="58"/>
      <c r="FE715" s="58"/>
      <c r="FF715" s="58"/>
      <c r="FG715" s="58"/>
      <c r="FH715" s="58"/>
      <c r="FI715" s="58"/>
      <c r="FJ715" s="58"/>
      <c r="FK715" s="58"/>
      <c r="FL715" s="58"/>
      <c r="FM715" s="58"/>
      <c r="FN715" s="58"/>
      <c r="FO715" s="58"/>
      <c r="FP715" s="58"/>
      <c r="FQ715" s="58"/>
      <c r="FR715" s="58"/>
      <c r="FS715" s="58"/>
      <c r="FT715" s="58"/>
      <c r="FU715" s="58"/>
      <c r="FV715" s="58"/>
      <c r="FW715" s="58"/>
      <c r="FX715" s="58"/>
      <c r="FY715" s="58"/>
      <c r="FZ715" s="58"/>
      <c r="GA715" s="58"/>
      <c r="GB715" s="58"/>
      <c r="GC715" s="58"/>
      <c r="GD715" s="58"/>
      <c r="GE715" s="58"/>
      <c r="GF715" s="58"/>
      <c r="GG715" s="58"/>
      <c r="GH715" s="58"/>
      <c r="GI715" s="58"/>
      <c r="GJ715" s="58"/>
      <c r="GK715" s="58"/>
      <c r="GL715" s="58"/>
      <c r="GM715" s="58"/>
      <c r="GN715" s="58"/>
      <c r="GO715" s="58"/>
      <c r="GP715" s="58"/>
      <c r="GQ715" s="58"/>
      <c r="GR715" s="58"/>
      <c r="GS715" s="58"/>
      <c r="GT715" s="58"/>
      <c r="GU715" s="58"/>
      <c r="GV715" s="58"/>
      <c r="GW715" s="58"/>
      <c r="GX715" s="58"/>
      <c r="GY715" s="58"/>
      <c r="GZ715" s="58"/>
      <c r="HA715" s="58"/>
      <c r="HB715" s="58"/>
      <c r="HC715" s="58"/>
      <c r="HD715" s="58"/>
      <c r="HE715" s="58"/>
      <c r="HF715" s="58"/>
      <c r="HG715" s="58"/>
      <c r="HH715" s="58"/>
      <c r="HI715" s="58"/>
      <c r="HJ715" s="58"/>
      <c r="HK715" s="58"/>
      <c r="HL715" s="58"/>
      <c r="HM715" s="58"/>
      <c r="HN715" s="58"/>
      <c r="HO715" s="58"/>
      <c r="HP715" s="58"/>
      <c r="HQ715" s="58"/>
      <c r="HR715" s="58"/>
      <c r="HS715" s="58"/>
      <c r="HT715" s="58"/>
      <c r="HU715" s="58"/>
      <c r="HV715" s="58"/>
      <c r="HW715" s="58"/>
      <c r="HX715" s="58"/>
      <c r="HY715" s="58"/>
      <c r="HZ715" s="58"/>
      <c r="IA715" s="58"/>
      <c r="IB715" s="58"/>
      <c r="IC715" s="58"/>
      <c r="ID715" s="58"/>
      <c r="IE715" s="58"/>
      <c r="IF715" s="58"/>
      <c r="IG715" s="58"/>
      <c r="IH715" s="58"/>
      <c r="II715" s="58"/>
      <c r="IJ715" s="58"/>
      <c r="IK715" s="58"/>
      <c r="IL715" s="58"/>
      <c r="IM715" s="58"/>
      <c r="IN715" s="58"/>
      <c r="IO715" s="58"/>
      <c r="IP715" s="58"/>
      <c r="IQ715" s="58"/>
      <c r="IR715" s="58"/>
      <c r="IS715" s="58"/>
      <c r="IT715" s="58"/>
      <c r="IU715" s="58"/>
    </row>
    <row r="716" spans="1:255" s="840" customFormat="1">
      <c r="A716" s="78" t="s">
        <v>529</v>
      </c>
      <c r="B716" s="58">
        <v>0.14899999999999999</v>
      </c>
      <c r="C716" s="58">
        <v>0.17199999999999999</v>
      </c>
      <c r="D716" s="58">
        <v>0.108</v>
      </c>
      <c r="E716" s="58">
        <v>9.5000000000000001E-2</v>
      </c>
      <c r="F716" s="58">
        <v>8.1000000000000003E-2</v>
      </c>
      <c r="G716" s="58">
        <v>7.0000000000000007E-2</v>
      </c>
      <c r="H716" s="58">
        <v>7.8E-2</v>
      </c>
      <c r="I716" s="58">
        <v>0.16500000000000001</v>
      </c>
      <c r="J716" s="58">
        <v>0.186</v>
      </c>
      <c r="K716" s="58">
        <v>0.19700000000000001</v>
      </c>
      <c r="L716" s="58">
        <v>0.17799999999999999</v>
      </c>
      <c r="M716" s="58">
        <v>0.29499999999999998</v>
      </c>
      <c r="N716" s="58">
        <v>0.34899999999999998</v>
      </c>
      <c r="O716" s="58">
        <v>0.36199999999999999</v>
      </c>
      <c r="P716" s="58">
        <v>0.44500000000000001</v>
      </c>
      <c r="Q716" s="58">
        <v>0.48299999999999998</v>
      </c>
      <c r="R716" s="58">
        <v>0.5</v>
      </c>
      <c r="S716" s="58">
        <v>0.498</v>
      </c>
      <c r="T716" s="58">
        <v>0.40899999999999997</v>
      </c>
      <c r="U716" s="58">
        <v>0.47</v>
      </c>
      <c r="V716" s="58">
        <v>0.35899999999999999</v>
      </c>
      <c r="W716" s="58">
        <v>0.35799999999999998</v>
      </c>
      <c r="X716" s="58">
        <v>0.378</v>
      </c>
      <c r="Y716" s="58">
        <v>0.35599999999999998</v>
      </c>
      <c r="Z716" s="58">
        <v>0.44900000000000001</v>
      </c>
      <c r="AA716" s="949">
        <v>0.36399999999999999</v>
      </c>
      <c r="AB716" s="949">
        <v>0.41599999999999998</v>
      </c>
      <c r="AC716" s="949">
        <v>0.45600000000000002</v>
      </c>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58"/>
      <c r="CS716" s="58"/>
      <c r="CT716" s="58"/>
      <c r="CU716" s="58"/>
      <c r="CV716" s="58"/>
      <c r="CW716" s="58"/>
      <c r="CX716" s="58"/>
      <c r="CY716" s="58"/>
      <c r="CZ716" s="58"/>
      <c r="DA716" s="58"/>
      <c r="DB716" s="58"/>
      <c r="DC716" s="58"/>
      <c r="DD716" s="58"/>
      <c r="DE716" s="58"/>
      <c r="DF716" s="58"/>
      <c r="DG716" s="58"/>
      <c r="DH716" s="58"/>
      <c r="DI716" s="58"/>
      <c r="DJ716" s="58"/>
      <c r="DK716" s="58"/>
      <c r="DL716" s="58"/>
      <c r="DM716" s="58"/>
      <c r="DN716" s="58"/>
      <c r="DO716" s="58"/>
      <c r="DP716" s="58"/>
      <c r="DQ716" s="58"/>
      <c r="DR716" s="58"/>
      <c r="DS716" s="58"/>
      <c r="DT716" s="58"/>
      <c r="DU716" s="58"/>
      <c r="DV716" s="58"/>
      <c r="DW716" s="58"/>
      <c r="DX716" s="58"/>
      <c r="DY716" s="58"/>
      <c r="DZ716" s="58"/>
      <c r="EA716" s="58"/>
      <c r="EB716" s="58"/>
      <c r="EC716" s="58"/>
      <c r="ED716" s="58"/>
      <c r="EE716" s="58"/>
      <c r="EF716" s="58"/>
      <c r="EG716" s="58"/>
      <c r="EH716" s="58"/>
      <c r="EI716" s="58"/>
      <c r="EJ716" s="58"/>
      <c r="EK716" s="58"/>
      <c r="EL716" s="58"/>
      <c r="EM716" s="58"/>
      <c r="EN716" s="58"/>
      <c r="EO716" s="58"/>
      <c r="EP716" s="58"/>
      <c r="EQ716" s="58"/>
      <c r="ER716" s="58"/>
      <c r="ES716" s="58"/>
      <c r="ET716" s="58"/>
      <c r="EU716" s="58"/>
      <c r="EV716" s="58"/>
      <c r="EW716" s="58"/>
      <c r="EX716" s="58"/>
      <c r="EY716" s="58"/>
      <c r="EZ716" s="58"/>
      <c r="FA716" s="58"/>
      <c r="FB716" s="58"/>
      <c r="FC716" s="58"/>
      <c r="FD716" s="58"/>
      <c r="FE716" s="58"/>
      <c r="FF716" s="58"/>
      <c r="FG716" s="58"/>
      <c r="FH716" s="58"/>
      <c r="FI716" s="58"/>
      <c r="FJ716" s="58"/>
      <c r="FK716" s="58"/>
      <c r="FL716" s="58"/>
      <c r="FM716" s="58"/>
      <c r="FN716" s="58"/>
      <c r="FO716" s="58"/>
      <c r="FP716" s="58"/>
      <c r="FQ716" s="58"/>
      <c r="FR716" s="58"/>
      <c r="FS716" s="58"/>
      <c r="FT716" s="58"/>
      <c r="FU716" s="58"/>
      <c r="FV716" s="58"/>
      <c r="FW716" s="58"/>
      <c r="FX716" s="58"/>
      <c r="FY716" s="58"/>
      <c r="FZ716" s="58"/>
      <c r="GA716" s="58"/>
      <c r="GB716" s="58"/>
      <c r="GC716" s="58"/>
      <c r="GD716" s="58"/>
      <c r="GE716" s="58"/>
      <c r="GF716" s="58"/>
      <c r="GG716" s="58"/>
      <c r="GH716" s="58"/>
      <c r="GI716" s="58"/>
      <c r="GJ716" s="58"/>
      <c r="GK716" s="58"/>
      <c r="GL716" s="58"/>
      <c r="GM716" s="58"/>
      <c r="GN716" s="58"/>
      <c r="GO716" s="58"/>
      <c r="GP716" s="58"/>
      <c r="GQ716" s="58"/>
      <c r="GR716" s="58"/>
      <c r="GS716" s="58"/>
      <c r="GT716" s="58"/>
      <c r="GU716" s="58"/>
      <c r="GV716" s="58"/>
      <c r="GW716" s="58"/>
      <c r="GX716" s="58"/>
      <c r="GY716" s="58"/>
      <c r="GZ716" s="58"/>
      <c r="HA716" s="58"/>
      <c r="HB716" s="58"/>
      <c r="HC716" s="58"/>
      <c r="HD716" s="58"/>
      <c r="HE716" s="58"/>
      <c r="HF716" s="58"/>
      <c r="HG716" s="58"/>
      <c r="HH716" s="58"/>
      <c r="HI716" s="58"/>
      <c r="HJ716" s="58"/>
      <c r="HK716" s="58"/>
      <c r="HL716" s="58"/>
      <c r="HM716" s="58"/>
      <c r="HN716" s="58"/>
      <c r="HO716" s="58"/>
      <c r="HP716" s="58"/>
      <c r="HQ716" s="58"/>
      <c r="HR716" s="58"/>
      <c r="HS716" s="58"/>
      <c r="HT716" s="58"/>
      <c r="HU716" s="58"/>
      <c r="HV716" s="58"/>
      <c r="HW716" s="58"/>
      <c r="HX716" s="58"/>
      <c r="HY716" s="58"/>
      <c r="HZ716" s="58"/>
      <c r="IA716" s="58"/>
      <c r="IB716" s="58"/>
      <c r="IC716" s="58"/>
      <c r="ID716" s="58"/>
      <c r="IE716" s="58"/>
      <c r="IF716" s="58"/>
      <c r="IG716" s="58"/>
      <c r="IH716" s="58"/>
      <c r="II716" s="58"/>
      <c r="IJ716" s="58"/>
      <c r="IK716" s="58"/>
      <c r="IL716" s="58"/>
      <c r="IM716" s="58"/>
      <c r="IN716" s="58"/>
      <c r="IO716" s="58"/>
      <c r="IP716" s="58"/>
      <c r="IQ716" s="58"/>
      <c r="IR716" s="58"/>
      <c r="IS716" s="58"/>
      <c r="IT716" s="58"/>
      <c r="IU716" s="58"/>
    </row>
    <row r="717" spans="1:255" s="840" customFormat="1">
      <c r="A717" s="78" t="s">
        <v>530</v>
      </c>
      <c r="B717" s="58">
        <v>7.0000000000000001E-3</v>
      </c>
      <c r="C717" s="58">
        <v>8.9999999999999993E-3</v>
      </c>
      <c r="D717" s="58">
        <v>5.0000000000000001E-3</v>
      </c>
      <c r="E717" s="58">
        <v>5.0000000000000001E-3</v>
      </c>
      <c r="F717" s="58">
        <v>4.0000000000000001E-3</v>
      </c>
      <c r="G717" s="58">
        <v>3.0000000000000001E-3</v>
      </c>
      <c r="H717" s="58">
        <v>4.0000000000000001E-3</v>
      </c>
      <c r="I717" s="58">
        <v>8.0000000000000002E-3</v>
      </c>
      <c r="J717" s="58">
        <v>8.9999999999999993E-3</v>
      </c>
      <c r="K717" s="58">
        <v>0.01</v>
      </c>
      <c r="L717" s="58">
        <v>8.9999999999999993E-3</v>
      </c>
      <c r="M717" s="58">
        <v>1.4999999999999999E-2</v>
      </c>
      <c r="N717" s="58">
        <v>1.7000000000000001E-2</v>
      </c>
      <c r="O717" s="58">
        <v>1.7999999999999999E-2</v>
      </c>
      <c r="P717" s="58">
        <v>2.1999999999999999E-2</v>
      </c>
      <c r="Q717" s="58">
        <v>0.02</v>
      </c>
      <c r="R717" s="58">
        <v>2.3E-2</v>
      </c>
      <c r="S717" s="58"/>
      <c r="T717" s="58">
        <v>6.0000000000000001E-3</v>
      </c>
      <c r="U717" s="58">
        <v>1E-3</v>
      </c>
      <c r="V717" s="58">
        <v>1E-3</v>
      </c>
      <c r="W717" s="58">
        <v>1E-3</v>
      </c>
      <c r="X717" s="58">
        <v>1E-3</v>
      </c>
      <c r="Y717" s="58">
        <v>4.0000000000000001E-3</v>
      </c>
      <c r="Z717" s="58">
        <v>8.0000000000000002E-3</v>
      </c>
      <c r="AA717" s="949">
        <v>8.0000000000000002E-3</v>
      </c>
      <c r="AB717" s="949">
        <v>1.6E-2</v>
      </c>
      <c r="AC717" s="949">
        <v>2.1000000000000001E-2</v>
      </c>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58"/>
      <c r="CS717" s="58"/>
      <c r="CT717" s="58"/>
      <c r="CU717" s="58"/>
      <c r="CV717" s="58"/>
      <c r="CW717" s="58"/>
      <c r="CX717" s="58"/>
      <c r="CY717" s="58"/>
      <c r="CZ717" s="58"/>
      <c r="DA717" s="58"/>
      <c r="DB717" s="58"/>
      <c r="DC717" s="58"/>
      <c r="DD717" s="58"/>
      <c r="DE717" s="58"/>
      <c r="DF717" s="58"/>
      <c r="DG717" s="58"/>
      <c r="DH717" s="58"/>
      <c r="DI717" s="58"/>
      <c r="DJ717" s="58"/>
      <c r="DK717" s="58"/>
      <c r="DL717" s="58"/>
      <c r="DM717" s="58"/>
      <c r="DN717" s="58"/>
      <c r="DO717" s="58"/>
      <c r="DP717" s="58"/>
      <c r="DQ717" s="58"/>
      <c r="DR717" s="58"/>
      <c r="DS717" s="58"/>
      <c r="DT717" s="58"/>
      <c r="DU717" s="58"/>
      <c r="DV717" s="58"/>
      <c r="DW717" s="58"/>
      <c r="DX717" s="58"/>
      <c r="DY717" s="58"/>
      <c r="DZ717" s="58"/>
      <c r="EA717" s="58"/>
      <c r="EB717" s="58"/>
      <c r="EC717" s="58"/>
      <c r="ED717" s="58"/>
      <c r="EE717" s="58"/>
      <c r="EF717" s="58"/>
      <c r="EG717" s="58"/>
      <c r="EH717" s="58"/>
      <c r="EI717" s="58"/>
      <c r="EJ717" s="58"/>
      <c r="EK717" s="58"/>
      <c r="EL717" s="58"/>
      <c r="EM717" s="58"/>
      <c r="EN717" s="58"/>
      <c r="EO717" s="58"/>
      <c r="EP717" s="58"/>
      <c r="EQ717" s="58"/>
      <c r="ER717" s="58"/>
      <c r="ES717" s="58"/>
      <c r="ET717" s="58"/>
      <c r="EU717" s="58"/>
      <c r="EV717" s="58"/>
      <c r="EW717" s="58"/>
      <c r="EX717" s="58"/>
      <c r="EY717" s="58"/>
      <c r="EZ717" s="58"/>
      <c r="FA717" s="58"/>
      <c r="FB717" s="58"/>
      <c r="FC717" s="58"/>
      <c r="FD717" s="58"/>
      <c r="FE717" s="58"/>
      <c r="FF717" s="58"/>
      <c r="FG717" s="58"/>
      <c r="FH717" s="58"/>
      <c r="FI717" s="58"/>
      <c r="FJ717" s="58"/>
      <c r="FK717" s="58"/>
      <c r="FL717" s="58"/>
      <c r="FM717" s="58"/>
      <c r="FN717" s="58"/>
      <c r="FO717" s="58"/>
      <c r="FP717" s="58"/>
      <c r="FQ717" s="58"/>
      <c r="FR717" s="58"/>
      <c r="FS717" s="58"/>
      <c r="FT717" s="58"/>
      <c r="FU717" s="58"/>
      <c r="FV717" s="58"/>
      <c r="FW717" s="58"/>
      <c r="FX717" s="58"/>
      <c r="FY717" s="58"/>
      <c r="FZ717" s="58"/>
      <c r="GA717" s="58"/>
      <c r="GB717" s="58"/>
      <c r="GC717" s="58"/>
      <c r="GD717" s="58"/>
      <c r="GE717" s="58"/>
      <c r="GF717" s="58"/>
      <c r="GG717" s="58"/>
      <c r="GH717" s="58"/>
      <c r="GI717" s="58"/>
      <c r="GJ717" s="58"/>
      <c r="GK717" s="58"/>
      <c r="GL717" s="58"/>
      <c r="GM717" s="58"/>
      <c r="GN717" s="58"/>
      <c r="GO717" s="58"/>
      <c r="GP717" s="58"/>
      <c r="GQ717" s="58"/>
      <c r="GR717" s="58"/>
      <c r="GS717" s="58"/>
      <c r="GT717" s="58"/>
      <c r="GU717" s="58"/>
      <c r="GV717" s="58"/>
      <c r="GW717" s="58"/>
      <c r="GX717" s="58"/>
      <c r="GY717" s="58"/>
      <c r="GZ717" s="58"/>
      <c r="HA717" s="58"/>
      <c r="HB717" s="58"/>
      <c r="HC717" s="58"/>
      <c r="HD717" s="58"/>
      <c r="HE717" s="58"/>
      <c r="HF717" s="58"/>
      <c r="HG717" s="58"/>
      <c r="HH717" s="58"/>
      <c r="HI717" s="58"/>
      <c r="HJ717" s="58"/>
      <c r="HK717" s="58"/>
      <c r="HL717" s="58"/>
      <c r="HM717" s="58"/>
      <c r="HN717" s="58"/>
      <c r="HO717" s="58"/>
      <c r="HP717" s="58"/>
      <c r="HQ717" s="58"/>
      <c r="HR717" s="58"/>
      <c r="HS717" s="58"/>
      <c r="HT717" s="58"/>
      <c r="HU717" s="58"/>
      <c r="HV717" s="58"/>
      <c r="HW717" s="58"/>
      <c r="HX717" s="58"/>
      <c r="HY717" s="58"/>
      <c r="HZ717" s="58"/>
      <c r="IA717" s="58"/>
      <c r="IB717" s="58"/>
      <c r="IC717" s="58"/>
      <c r="ID717" s="58"/>
      <c r="IE717" s="58"/>
      <c r="IF717" s="58"/>
      <c r="IG717" s="58"/>
      <c r="IH717" s="58"/>
      <c r="II717" s="58"/>
      <c r="IJ717" s="58"/>
      <c r="IK717" s="58"/>
      <c r="IL717" s="58"/>
      <c r="IM717" s="58"/>
      <c r="IN717" s="58"/>
      <c r="IO717" s="58"/>
      <c r="IP717" s="58"/>
      <c r="IQ717" s="58"/>
      <c r="IR717" s="58"/>
      <c r="IS717" s="58"/>
      <c r="IT717" s="58"/>
      <c r="IU717" s="58"/>
    </row>
    <row r="718" spans="1:255" s="840" customFormat="1">
      <c r="A718" s="78" t="s">
        <v>531</v>
      </c>
      <c r="B718" s="58">
        <v>5.6000000000000001E-2</v>
      </c>
      <c r="C718" s="58">
        <v>6.5000000000000002E-2</v>
      </c>
      <c r="D718" s="58">
        <v>0.04</v>
      </c>
      <c r="E718" s="58">
        <v>3.5999999999999997E-2</v>
      </c>
      <c r="F718" s="58">
        <v>0.03</v>
      </c>
      <c r="G718" s="58">
        <v>2.7E-2</v>
      </c>
      <c r="H718" s="58">
        <v>2.9000000000000001E-2</v>
      </c>
      <c r="I718" s="58">
        <v>6.2E-2</v>
      </c>
      <c r="J718" s="58">
        <v>6.9000000000000006E-2</v>
      </c>
      <c r="K718" s="58">
        <v>7.3999999999999996E-2</v>
      </c>
      <c r="L718" s="58">
        <v>6.7000000000000004E-2</v>
      </c>
      <c r="M718" s="58">
        <v>0.11</v>
      </c>
      <c r="N718" s="58">
        <v>0.13</v>
      </c>
      <c r="O718" s="58">
        <v>0.13500000000000001</v>
      </c>
      <c r="P718" s="58">
        <v>0.16500000000000001</v>
      </c>
      <c r="Q718" s="58">
        <v>0.151</v>
      </c>
      <c r="R718" s="58">
        <v>0.158</v>
      </c>
      <c r="S718" s="58">
        <v>0.23</v>
      </c>
      <c r="T718" s="58">
        <v>0.16900000000000001</v>
      </c>
      <c r="U718" s="58">
        <v>0.20100000000000001</v>
      </c>
      <c r="V718" s="58">
        <v>0.193</v>
      </c>
      <c r="W718" s="58">
        <v>0.19600000000000001</v>
      </c>
      <c r="X718" s="58">
        <v>0.22500000000000001</v>
      </c>
      <c r="Y718" s="58">
        <v>0.20599999999999999</v>
      </c>
      <c r="Z718" s="58">
        <v>0.24099999999999999</v>
      </c>
      <c r="AA718" s="949">
        <v>0.20499999999999999</v>
      </c>
      <c r="AB718" s="949">
        <v>0.21299999999999999</v>
      </c>
      <c r="AC718" s="949">
        <v>0.21099999999999999</v>
      </c>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58"/>
      <c r="CS718" s="58"/>
      <c r="CT718" s="58"/>
      <c r="CU718" s="58"/>
      <c r="CV718" s="58"/>
      <c r="CW718" s="58"/>
      <c r="CX718" s="58"/>
      <c r="CY718" s="58"/>
      <c r="CZ718" s="58"/>
      <c r="DA718" s="58"/>
      <c r="DB718" s="58"/>
      <c r="DC718" s="58"/>
      <c r="DD718" s="58"/>
      <c r="DE718" s="58"/>
      <c r="DF718" s="58"/>
      <c r="DG718" s="58"/>
      <c r="DH718" s="58"/>
      <c r="DI718" s="58"/>
      <c r="DJ718" s="58"/>
      <c r="DK718" s="58"/>
      <c r="DL718" s="58"/>
      <c r="DM718" s="58"/>
      <c r="DN718" s="58"/>
      <c r="DO718" s="58"/>
      <c r="DP718" s="58"/>
      <c r="DQ718" s="58"/>
      <c r="DR718" s="58"/>
      <c r="DS718" s="58"/>
      <c r="DT718" s="58"/>
      <c r="DU718" s="58"/>
      <c r="DV718" s="58"/>
      <c r="DW718" s="58"/>
      <c r="DX718" s="58"/>
      <c r="DY718" s="58"/>
      <c r="DZ718" s="58"/>
      <c r="EA718" s="58"/>
      <c r="EB718" s="58"/>
      <c r="EC718" s="58"/>
      <c r="ED718" s="58"/>
      <c r="EE718" s="58"/>
      <c r="EF718" s="58"/>
      <c r="EG718" s="58"/>
      <c r="EH718" s="58"/>
      <c r="EI718" s="58"/>
      <c r="EJ718" s="58"/>
      <c r="EK718" s="58"/>
      <c r="EL718" s="58"/>
      <c r="EM718" s="58"/>
      <c r="EN718" s="58"/>
      <c r="EO718" s="58"/>
      <c r="EP718" s="58"/>
      <c r="EQ718" s="58"/>
      <c r="ER718" s="58"/>
      <c r="ES718" s="58"/>
      <c r="ET718" s="58"/>
      <c r="EU718" s="58"/>
      <c r="EV718" s="58"/>
      <c r="EW718" s="58"/>
      <c r="EX718" s="58"/>
      <c r="EY718" s="58"/>
      <c r="EZ718" s="58"/>
      <c r="FA718" s="58"/>
      <c r="FB718" s="58"/>
      <c r="FC718" s="58"/>
      <c r="FD718" s="58"/>
      <c r="FE718" s="58"/>
      <c r="FF718" s="58"/>
      <c r="FG718" s="58"/>
      <c r="FH718" s="58"/>
      <c r="FI718" s="58"/>
      <c r="FJ718" s="58"/>
      <c r="FK718" s="58"/>
      <c r="FL718" s="58"/>
      <c r="FM718" s="58"/>
      <c r="FN718" s="58"/>
      <c r="FO718" s="58"/>
      <c r="FP718" s="58"/>
      <c r="FQ718" s="58"/>
      <c r="FR718" s="58"/>
      <c r="FS718" s="58"/>
      <c r="FT718" s="58"/>
      <c r="FU718" s="58"/>
      <c r="FV718" s="58"/>
      <c r="FW718" s="58"/>
      <c r="FX718" s="58"/>
      <c r="FY718" s="58"/>
      <c r="FZ718" s="58"/>
      <c r="GA718" s="58"/>
      <c r="GB718" s="58"/>
      <c r="GC718" s="58"/>
      <c r="GD718" s="58"/>
      <c r="GE718" s="58"/>
      <c r="GF718" s="58"/>
      <c r="GG718" s="58"/>
      <c r="GH718" s="58"/>
      <c r="GI718" s="58"/>
      <c r="GJ718" s="58"/>
      <c r="GK718" s="58"/>
      <c r="GL718" s="58"/>
      <c r="GM718" s="58"/>
      <c r="GN718" s="58"/>
      <c r="GO718" s="58"/>
      <c r="GP718" s="58"/>
      <c r="GQ718" s="58"/>
      <c r="GR718" s="58"/>
      <c r="GS718" s="58"/>
      <c r="GT718" s="58"/>
      <c r="GU718" s="58"/>
      <c r="GV718" s="58"/>
      <c r="GW718" s="58"/>
      <c r="GX718" s="58"/>
      <c r="GY718" s="58"/>
      <c r="GZ718" s="58"/>
      <c r="HA718" s="58"/>
      <c r="HB718" s="58"/>
      <c r="HC718" s="58"/>
      <c r="HD718" s="58"/>
      <c r="HE718" s="58"/>
      <c r="HF718" s="58"/>
      <c r="HG718" s="58"/>
      <c r="HH718" s="58"/>
      <c r="HI718" s="58"/>
      <c r="HJ718" s="58"/>
      <c r="HK718" s="58"/>
      <c r="HL718" s="58"/>
      <c r="HM718" s="58"/>
      <c r="HN718" s="58"/>
      <c r="HO718" s="58"/>
      <c r="HP718" s="58"/>
      <c r="HQ718" s="58"/>
      <c r="HR718" s="58"/>
      <c r="HS718" s="58"/>
      <c r="HT718" s="58"/>
      <c r="HU718" s="58"/>
      <c r="HV718" s="58"/>
      <c r="HW718" s="58"/>
      <c r="HX718" s="58"/>
      <c r="HY718" s="58"/>
      <c r="HZ718" s="58"/>
      <c r="IA718" s="58"/>
      <c r="IB718" s="58"/>
      <c r="IC718" s="58"/>
      <c r="ID718" s="58"/>
      <c r="IE718" s="58"/>
      <c r="IF718" s="58"/>
      <c r="IG718" s="58"/>
      <c r="IH718" s="58"/>
      <c r="II718" s="58"/>
      <c r="IJ718" s="58"/>
      <c r="IK718" s="58"/>
      <c r="IL718" s="58"/>
      <c r="IM718" s="58"/>
      <c r="IN718" s="58"/>
      <c r="IO718" s="58"/>
      <c r="IP718" s="58"/>
      <c r="IQ718" s="58"/>
      <c r="IR718" s="58"/>
      <c r="IS718" s="58"/>
      <c r="IT718" s="58"/>
      <c r="IU718" s="58"/>
    </row>
    <row r="719" spans="1:255" s="840" customFormat="1">
      <c r="A719" s="78" t="s">
        <v>532</v>
      </c>
      <c r="B719" s="58"/>
      <c r="C719" s="58"/>
      <c r="D719" s="58"/>
      <c r="E719" s="58"/>
      <c r="F719" s="58"/>
      <c r="G719" s="58"/>
      <c r="H719" s="58"/>
      <c r="I719" s="58"/>
      <c r="J719" s="58"/>
      <c r="K719" s="58"/>
      <c r="L719" s="58"/>
      <c r="M719" s="58">
        <v>2E-3</v>
      </c>
      <c r="N719" s="58">
        <v>2E-3</v>
      </c>
      <c r="O719" s="58">
        <v>2E-3</v>
      </c>
      <c r="P719" s="58">
        <v>2E-3</v>
      </c>
      <c r="Q719" s="58">
        <v>2E-3</v>
      </c>
      <c r="R719" s="58">
        <v>2E-3</v>
      </c>
      <c r="S719" s="58"/>
      <c r="T719" s="58"/>
      <c r="U719" s="58"/>
      <c r="V719" s="58"/>
      <c r="W719" s="58"/>
      <c r="X719" s="58"/>
      <c r="Y719" s="58">
        <v>2E-3</v>
      </c>
      <c r="Z719" s="58">
        <v>3.0000000000000001E-3</v>
      </c>
      <c r="AA719" s="949">
        <v>1E-3</v>
      </c>
      <c r="AB719" s="949">
        <v>1E-3</v>
      </c>
      <c r="AC719" s="949">
        <v>1E-3</v>
      </c>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58"/>
      <c r="CS719" s="58"/>
      <c r="CT719" s="58"/>
      <c r="CU719" s="58"/>
      <c r="CV719" s="58"/>
      <c r="CW719" s="58"/>
      <c r="CX719" s="58"/>
      <c r="CY719" s="58"/>
      <c r="CZ719" s="58"/>
      <c r="DA719" s="58"/>
      <c r="DB719" s="58"/>
      <c r="DC719" s="58"/>
      <c r="DD719" s="58"/>
      <c r="DE719" s="58"/>
      <c r="DF719" s="58"/>
      <c r="DG719" s="58"/>
      <c r="DH719" s="58"/>
      <c r="DI719" s="58"/>
      <c r="DJ719" s="58"/>
      <c r="DK719" s="58"/>
      <c r="DL719" s="58"/>
      <c r="DM719" s="58"/>
      <c r="DN719" s="58"/>
      <c r="DO719" s="58"/>
      <c r="DP719" s="58"/>
      <c r="DQ719" s="58"/>
      <c r="DR719" s="58"/>
      <c r="DS719" s="58"/>
      <c r="DT719" s="58"/>
      <c r="DU719" s="58"/>
      <c r="DV719" s="58"/>
      <c r="DW719" s="58"/>
      <c r="DX719" s="58"/>
      <c r="DY719" s="58"/>
      <c r="DZ719" s="58"/>
      <c r="EA719" s="58"/>
      <c r="EB719" s="58"/>
      <c r="EC719" s="58"/>
      <c r="ED719" s="58"/>
      <c r="EE719" s="58"/>
      <c r="EF719" s="58"/>
      <c r="EG719" s="58"/>
      <c r="EH719" s="58"/>
      <c r="EI719" s="58"/>
      <c r="EJ719" s="58"/>
      <c r="EK719" s="58"/>
      <c r="EL719" s="58"/>
      <c r="EM719" s="58"/>
      <c r="EN719" s="58"/>
      <c r="EO719" s="58"/>
      <c r="EP719" s="58"/>
      <c r="EQ719" s="58"/>
      <c r="ER719" s="58"/>
      <c r="ES719" s="58"/>
      <c r="ET719" s="58"/>
      <c r="EU719" s="58"/>
      <c r="EV719" s="58"/>
      <c r="EW719" s="58"/>
      <c r="EX719" s="58"/>
      <c r="EY719" s="58"/>
      <c r="EZ719" s="58"/>
      <c r="FA719" s="58"/>
      <c r="FB719" s="58"/>
      <c r="FC719" s="58"/>
      <c r="FD719" s="58"/>
      <c r="FE719" s="58"/>
      <c r="FF719" s="58"/>
      <c r="FG719" s="58"/>
      <c r="FH719" s="58"/>
      <c r="FI719" s="58"/>
      <c r="FJ719" s="58"/>
      <c r="FK719" s="58"/>
      <c r="FL719" s="58"/>
      <c r="FM719" s="58"/>
      <c r="FN719" s="58"/>
      <c r="FO719" s="58"/>
      <c r="FP719" s="58"/>
      <c r="FQ719" s="58"/>
      <c r="FR719" s="58"/>
      <c r="FS719" s="58"/>
      <c r="FT719" s="58"/>
      <c r="FU719" s="58"/>
      <c r="FV719" s="58"/>
      <c r="FW719" s="58"/>
      <c r="FX719" s="58"/>
      <c r="FY719" s="58"/>
      <c r="FZ719" s="58"/>
      <c r="GA719" s="58"/>
      <c r="GB719" s="58"/>
      <c r="GC719" s="58"/>
      <c r="GD719" s="58"/>
      <c r="GE719" s="58"/>
      <c r="GF719" s="58"/>
      <c r="GG719" s="58"/>
      <c r="GH719" s="58"/>
      <c r="GI719" s="58"/>
      <c r="GJ719" s="58"/>
      <c r="GK719" s="58"/>
      <c r="GL719" s="58"/>
      <c r="GM719" s="58"/>
      <c r="GN719" s="58"/>
      <c r="GO719" s="58"/>
      <c r="GP719" s="58"/>
      <c r="GQ719" s="58"/>
      <c r="GR719" s="58"/>
      <c r="GS719" s="58"/>
      <c r="GT719" s="58"/>
      <c r="GU719" s="58"/>
      <c r="GV719" s="58"/>
      <c r="GW719" s="58"/>
      <c r="GX719" s="58"/>
      <c r="GY719" s="58"/>
      <c r="GZ719" s="58"/>
      <c r="HA719" s="58"/>
      <c r="HB719" s="58"/>
      <c r="HC719" s="58"/>
      <c r="HD719" s="58"/>
      <c r="HE719" s="58"/>
      <c r="HF719" s="58"/>
      <c r="HG719" s="58"/>
      <c r="HH719" s="58"/>
      <c r="HI719" s="58"/>
      <c r="HJ719" s="58"/>
      <c r="HK719" s="58"/>
      <c r="HL719" s="58"/>
      <c r="HM719" s="58"/>
      <c r="HN719" s="58"/>
      <c r="HO719" s="58"/>
      <c r="HP719" s="58"/>
      <c r="HQ719" s="58"/>
      <c r="HR719" s="58"/>
      <c r="HS719" s="58"/>
      <c r="HT719" s="58"/>
      <c r="HU719" s="58"/>
      <c r="HV719" s="58"/>
      <c r="HW719" s="58"/>
      <c r="HX719" s="58"/>
      <c r="HY719" s="58"/>
      <c r="HZ719" s="58"/>
      <c r="IA719" s="58"/>
      <c r="IB719" s="58"/>
      <c r="IC719" s="58"/>
      <c r="ID719" s="58"/>
      <c r="IE719" s="58"/>
      <c r="IF719" s="58"/>
      <c r="IG719" s="58"/>
      <c r="IH719" s="58"/>
      <c r="II719" s="58"/>
      <c r="IJ719" s="58"/>
      <c r="IK719" s="58"/>
      <c r="IL719" s="58"/>
      <c r="IM719" s="58"/>
      <c r="IN719" s="58"/>
      <c r="IO719" s="58"/>
      <c r="IP719" s="58"/>
      <c r="IQ719" s="58"/>
      <c r="IR719" s="58"/>
      <c r="IS719" s="58"/>
      <c r="IT719" s="58"/>
      <c r="IU719" s="58"/>
    </row>
    <row r="720" spans="1:255" s="840" customFormat="1">
      <c r="A720" s="78" t="s">
        <v>533</v>
      </c>
      <c r="B720" s="58">
        <v>5.8999999999999997E-2</v>
      </c>
      <c r="C720" s="58">
        <v>6.8000000000000005E-2</v>
      </c>
      <c r="D720" s="58">
        <v>4.2999999999999997E-2</v>
      </c>
      <c r="E720" s="58">
        <v>3.6999999999999998E-2</v>
      </c>
      <c r="F720" s="58">
        <v>3.3000000000000002E-2</v>
      </c>
      <c r="G720" s="58">
        <v>2.7E-2</v>
      </c>
      <c r="H720" s="58">
        <v>3.1E-2</v>
      </c>
      <c r="I720" s="58">
        <v>6.5000000000000002E-2</v>
      </c>
      <c r="J720" s="58">
        <v>7.3999999999999996E-2</v>
      </c>
      <c r="K720" s="58">
        <v>7.6999999999999999E-2</v>
      </c>
      <c r="L720" s="58">
        <v>7.0000000000000007E-2</v>
      </c>
      <c r="M720" s="58">
        <v>0.115</v>
      </c>
      <c r="N720" s="58">
        <v>0.13700000000000001</v>
      </c>
      <c r="O720" s="58">
        <v>0.14199999999999999</v>
      </c>
      <c r="P720" s="58">
        <v>0.17599999999999999</v>
      </c>
      <c r="Q720" s="58">
        <v>0.214</v>
      </c>
      <c r="R720" s="58">
        <v>0.23699999999999999</v>
      </c>
      <c r="S720" s="58">
        <v>0.17799999999999999</v>
      </c>
      <c r="T720" s="58">
        <v>0.14599999999999999</v>
      </c>
      <c r="U720" s="58">
        <v>0.17299999999999999</v>
      </c>
      <c r="V720" s="58">
        <v>6.5000000000000002E-2</v>
      </c>
      <c r="W720" s="58">
        <v>5.2999999999999999E-2</v>
      </c>
      <c r="X720" s="58">
        <v>4.7E-2</v>
      </c>
      <c r="Y720" s="58">
        <v>4.2999999999999997E-2</v>
      </c>
      <c r="Z720" s="58">
        <v>5.1999999999999998E-2</v>
      </c>
      <c r="AA720" s="949">
        <v>5.8000000000000003E-2</v>
      </c>
      <c r="AB720" s="949">
        <v>6.8000000000000005E-2</v>
      </c>
      <c r="AC720" s="949">
        <v>8.4000000000000005E-2</v>
      </c>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58"/>
      <c r="CS720" s="58"/>
      <c r="CT720" s="58"/>
      <c r="CU720" s="58"/>
      <c r="CV720" s="58"/>
      <c r="CW720" s="58"/>
      <c r="CX720" s="58"/>
      <c r="CY720" s="58"/>
      <c r="CZ720" s="58"/>
      <c r="DA720" s="58"/>
      <c r="DB720" s="58"/>
      <c r="DC720" s="58"/>
      <c r="DD720" s="58"/>
      <c r="DE720" s="58"/>
      <c r="DF720" s="58"/>
      <c r="DG720" s="58"/>
      <c r="DH720" s="58"/>
      <c r="DI720" s="58"/>
      <c r="DJ720" s="58"/>
      <c r="DK720" s="58"/>
      <c r="DL720" s="58"/>
      <c r="DM720" s="58"/>
      <c r="DN720" s="58"/>
      <c r="DO720" s="58"/>
      <c r="DP720" s="58"/>
      <c r="DQ720" s="58"/>
      <c r="DR720" s="58"/>
      <c r="DS720" s="58"/>
      <c r="DT720" s="58"/>
      <c r="DU720" s="58"/>
      <c r="DV720" s="58"/>
      <c r="DW720" s="58"/>
      <c r="DX720" s="58"/>
      <c r="DY720" s="58"/>
      <c r="DZ720" s="58"/>
      <c r="EA720" s="58"/>
      <c r="EB720" s="58"/>
      <c r="EC720" s="58"/>
      <c r="ED720" s="58"/>
      <c r="EE720" s="58"/>
      <c r="EF720" s="58"/>
      <c r="EG720" s="58"/>
      <c r="EH720" s="58"/>
      <c r="EI720" s="58"/>
      <c r="EJ720" s="58"/>
      <c r="EK720" s="58"/>
      <c r="EL720" s="58"/>
      <c r="EM720" s="58"/>
      <c r="EN720" s="58"/>
      <c r="EO720" s="58"/>
      <c r="EP720" s="58"/>
      <c r="EQ720" s="58"/>
      <c r="ER720" s="58"/>
      <c r="ES720" s="58"/>
      <c r="ET720" s="58"/>
      <c r="EU720" s="58"/>
      <c r="EV720" s="58"/>
      <c r="EW720" s="58"/>
      <c r="EX720" s="58"/>
      <c r="EY720" s="58"/>
      <c r="EZ720" s="58"/>
      <c r="FA720" s="58"/>
      <c r="FB720" s="58"/>
      <c r="FC720" s="58"/>
      <c r="FD720" s="58"/>
      <c r="FE720" s="58"/>
      <c r="FF720" s="58"/>
      <c r="FG720" s="58"/>
      <c r="FH720" s="58"/>
      <c r="FI720" s="58"/>
      <c r="FJ720" s="58"/>
      <c r="FK720" s="58"/>
      <c r="FL720" s="58"/>
      <c r="FM720" s="58"/>
      <c r="FN720" s="58"/>
      <c r="FO720" s="58"/>
      <c r="FP720" s="58"/>
      <c r="FQ720" s="58"/>
      <c r="FR720" s="58"/>
      <c r="FS720" s="58"/>
      <c r="FT720" s="58"/>
      <c r="FU720" s="58"/>
      <c r="FV720" s="58"/>
      <c r="FW720" s="58"/>
      <c r="FX720" s="58"/>
      <c r="FY720" s="58"/>
      <c r="FZ720" s="58"/>
      <c r="GA720" s="58"/>
      <c r="GB720" s="58"/>
      <c r="GC720" s="58"/>
      <c r="GD720" s="58"/>
      <c r="GE720" s="58"/>
      <c r="GF720" s="58"/>
      <c r="GG720" s="58"/>
      <c r="GH720" s="58"/>
      <c r="GI720" s="58"/>
      <c r="GJ720" s="58"/>
      <c r="GK720" s="58"/>
      <c r="GL720" s="58"/>
      <c r="GM720" s="58"/>
      <c r="GN720" s="58"/>
      <c r="GO720" s="58"/>
      <c r="GP720" s="58"/>
      <c r="GQ720" s="58"/>
      <c r="GR720" s="58"/>
      <c r="GS720" s="58"/>
      <c r="GT720" s="58"/>
      <c r="GU720" s="58"/>
      <c r="GV720" s="58"/>
      <c r="GW720" s="58"/>
      <c r="GX720" s="58"/>
      <c r="GY720" s="58"/>
      <c r="GZ720" s="58"/>
      <c r="HA720" s="58"/>
      <c r="HB720" s="58"/>
      <c r="HC720" s="58"/>
      <c r="HD720" s="58"/>
      <c r="HE720" s="58"/>
      <c r="HF720" s="58"/>
      <c r="HG720" s="58"/>
      <c r="HH720" s="58"/>
      <c r="HI720" s="58"/>
      <c r="HJ720" s="58"/>
      <c r="HK720" s="58"/>
      <c r="HL720" s="58"/>
      <c r="HM720" s="58"/>
      <c r="HN720" s="58"/>
      <c r="HO720" s="58"/>
      <c r="HP720" s="58"/>
      <c r="HQ720" s="58"/>
      <c r="HR720" s="58"/>
      <c r="HS720" s="58"/>
      <c r="HT720" s="58"/>
      <c r="HU720" s="58"/>
      <c r="HV720" s="58"/>
      <c r="HW720" s="58"/>
      <c r="HX720" s="58"/>
      <c r="HY720" s="58"/>
      <c r="HZ720" s="58"/>
      <c r="IA720" s="58"/>
      <c r="IB720" s="58"/>
      <c r="IC720" s="58"/>
      <c r="ID720" s="58"/>
      <c r="IE720" s="58"/>
      <c r="IF720" s="58"/>
      <c r="IG720" s="58"/>
      <c r="IH720" s="58"/>
      <c r="II720" s="58"/>
      <c r="IJ720" s="58"/>
      <c r="IK720" s="58"/>
      <c r="IL720" s="58"/>
      <c r="IM720" s="58"/>
      <c r="IN720" s="58"/>
      <c r="IO720" s="58"/>
      <c r="IP720" s="58"/>
      <c r="IQ720" s="58"/>
      <c r="IR720" s="58"/>
      <c r="IS720" s="58"/>
      <c r="IT720" s="58"/>
      <c r="IU720" s="58"/>
    </row>
    <row r="721" spans="1:255" s="840" customFormat="1">
      <c r="A721" s="78" t="s">
        <v>534</v>
      </c>
      <c r="B721" s="58">
        <v>2.7E-2</v>
      </c>
      <c r="C721" s="58">
        <v>3.1E-2</v>
      </c>
      <c r="D721" s="58">
        <v>1.9E-2</v>
      </c>
      <c r="E721" s="58">
        <v>1.7000000000000001E-2</v>
      </c>
      <c r="F721" s="58">
        <v>1.4E-2</v>
      </c>
      <c r="G721" s="58">
        <v>1.2999999999999999E-2</v>
      </c>
      <c r="H721" s="58">
        <v>1.4E-2</v>
      </c>
      <c r="I721" s="58">
        <v>0.03</v>
      </c>
      <c r="J721" s="58">
        <v>3.4000000000000002E-2</v>
      </c>
      <c r="K721" s="58">
        <v>3.5999999999999997E-2</v>
      </c>
      <c r="L721" s="58">
        <v>3.2000000000000001E-2</v>
      </c>
      <c r="M721" s="58">
        <v>5.2999999999999999E-2</v>
      </c>
      <c r="N721" s="58">
        <v>6.3E-2</v>
      </c>
      <c r="O721" s="58">
        <v>6.5000000000000002E-2</v>
      </c>
      <c r="P721" s="58">
        <v>0.08</v>
      </c>
      <c r="Q721" s="58">
        <v>9.4E-2</v>
      </c>
      <c r="R721" s="58">
        <v>7.8E-2</v>
      </c>
      <c r="S721" s="58">
        <v>8.3000000000000004E-2</v>
      </c>
      <c r="T721" s="58">
        <v>8.5999999999999993E-2</v>
      </c>
      <c r="U721" s="58">
        <v>9.2999999999999999E-2</v>
      </c>
      <c r="V721" s="58">
        <v>9.7000000000000003E-2</v>
      </c>
      <c r="W721" s="58">
        <v>0.105</v>
      </c>
      <c r="X721" s="58">
        <v>0.1</v>
      </c>
      <c r="Y721" s="58">
        <v>9.4E-2</v>
      </c>
      <c r="Z721" s="58">
        <v>0.127</v>
      </c>
      <c r="AA721" s="949">
        <v>8.1000000000000003E-2</v>
      </c>
      <c r="AB721" s="949">
        <v>0.105</v>
      </c>
      <c r="AC721" s="949">
        <v>0.122</v>
      </c>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c r="CS721" s="58"/>
      <c r="CT721" s="58"/>
      <c r="CU721" s="58"/>
      <c r="CV721" s="58"/>
      <c r="CW721" s="58"/>
      <c r="CX721" s="58"/>
      <c r="CY721" s="58"/>
      <c r="CZ721" s="58"/>
      <c r="DA721" s="58"/>
      <c r="DB721" s="58"/>
      <c r="DC721" s="58"/>
      <c r="DD721" s="58"/>
      <c r="DE721" s="58"/>
      <c r="DF721" s="58"/>
      <c r="DG721" s="58"/>
      <c r="DH721" s="58"/>
      <c r="DI721" s="58"/>
      <c r="DJ721" s="58"/>
      <c r="DK721" s="58"/>
      <c r="DL721" s="58"/>
      <c r="DM721" s="58"/>
      <c r="DN721" s="58"/>
      <c r="DO721" s="58"/>
      <c r="DP721" s="58"/>
      <c r="DQ721" s="58"/>
      <c r="DR721" s="58"/>
      <c r="DS721" s="58"/>
      <c r="DT721" s="58"/>
      <c r="DU721" s="58"/>
      <c r="DV721" s="58"/>
      <c r="DW721" s="58"/>
      <c r="DX721" s="58"/>
      <c r="DY721" s="58"/>
      <c r="DZ721" s="58"/>
      <c r="EA721" s="58"/>
      <c r="EB721" s="58"/>
      <c r="EC721" s="58"/>
      <c r="ED721" s="58"/>
      <c r="EE721" s="58"/>
      <c r="EF721" s="58"/>
      <c r="EG721" s="58"/>
      <c r="EH721" s="58"/>
      <c r="EI721" s="58"/>
      <c r="EJ721" s="58"/>
      <c r="EK721" s="58"/>
      <c r="EL721" s="58"/>
      <c r="EM721" s="58"/>
      <c r="EN721" s="58"/>
      <c r="EO721" s="58"/>
      <c r="EP721" s="58"/>
      <c r="EQ721" s="58"/>
      <c r="ER721" s="58"/>
      <c r="ES721" s="58"/>
      <c r="ET721" s="58"/>
      <c r="EU721" s="58"/>
      <c r="EV721" s="58"/>
      <c r="EW721" s="58"/>
      <c r="EX721" s="58"/>
      <c r="EY721" s="58"/>
      <c r="EZ721" s="58"/>
      <c r="FA721" s="58"/>
      <c r="FB721" s="58"/>
      <c r="FC721" s="58"/>
      <c r="FD721" s="58"/>
      <c r="FE721" s="58"/>
      <c r="FF721" s="58"/>
      <c r="FG721" s="58"/>
      <c r="FH721" s="58"/>
      <c r="FI721" s="58"/>
      <c r="FJ721" s="58"/>
      <c r="FK721" s="58"/>
      <c r="FL721" s="58"/>
      <c r="FM721" s="58"/>
      <c r="FN721" s="58"/>
      <c r="FO721" s="58"/>
      <c r="FP721" s="58"/>
      <c r="FQ721" s="58"/>
      <c r="FR721" s="58"/>
      <c r="FS721" s="58"/>
      <c r="FT721" s="58"/>
      <c r="FU721" s="58"/>
      <c r="FV721" s="58"/>
      <c r="FW721" s="58"/>
      <c r="FX721" s="58"/>
      <c r="FY721" s="58"/>
      <c r="FZ721" s="58"/>
      <c r="GA721" s="58"/>
      <c r="GB721" s="58"/>
      <c r="GC721" s="58"/>
      <c r="GD721" s="58"/>
      <c r="GE721" s="58"/>
      <c r="GF721" s="58"/>
      <c r="GG721" s="58"/>
      <c r="GH721" s="58"/>
      <c r="GI721" s="58"/>
      <c r="GJ721" s="58"/>
      <c r="GK721" s="58"/>
      <c r="GL721" s="58"/>
      <c r="GM721" s="58"/>
      <c r="GN721" s="58"/>
      <c r="GO721" s="58"/>
      <c r="GP721" s="58"/>
      <c r="GQ721" s="58"/>
      <c r="GR721" s="58"/>
      <c r="GS721" s="58"/>
      <c r="GT721" s="58"/>
      <c r="GU721" s="58"/>
      <c r="GV721" s="58"/>
      <c r="GW721" s="58"/>
      <c r="GX721" s="58"/>
      <c r="GY721" s="58"/>
      <c r="GZ721" s="58"/>
      <c r="HA721" s="58"/>
      <c r="HB721" s="58"/>
      <c r="HC721" s="58"/>
      <c r="HD721" s="58"/>
      <c r="HE721" s="58"/>
      <c r="HF721" s="58"/>
      <c r="HG721" s="58"/>
      <c r="HH721" s="58"/>
      <c r="HI721" s="58"/>
      <c r="HJ721" s="58"/>
      <c r="HK721" s="58"/>
      <c r="HL721" s="58"/>
      <c r="HM721" s="58"/>
      <c r="HN721" s="58"/>
      <c r="HO721" s="58"/>
      <c r="HP721" s="58"/>
      <c r="HQ721" s="58"/>
      <c r="HR721" s="58"/>
      <c r="HS721" s="58"/>
      <c r="HT721" s="58"/>
      <c r="HU721" s="58"/>
      <c r="HV721" s="58"/>
      <c r="HW721" s="58"/>
      <c r="HX721" s="58"/>
      <c r="HY721" s="58"/>
      <c r="HZ721" s="58"/>
      <c r="IA721" s="58"/>
      <c r="IB721" s="58"/>
      <c r="IC721" s="58"/>
      <c r="ID721" s="58"/>
      <c r="IE721" s="58"/>
      <c r="IF721" s="58"/>
      <c r="IG721" s="58"/>
      <c r="IH721" s="58"/>
      <c r="II721" s="58"/>
      <c r="IJ721" s="58"/>
      <c r="IK721" s="58"/>
      <c r="IL721" s="58"/>
      <c r="IM721" s="58"/>
      <c r="IN721" s="58"/>
      <c r="IO721" s="58"/>
      <c r="IP721" s="58"/>
      <c r="IQ721" s="58"/>
      <c r="IR721" s="58"/>
      <c r="IS721" s="58"/>
      <c r="IT721" s="58"/>
      <c r="IU721" s="58"/>
    </row>
    <row r="722" spans="1:255" s="840" customFormat="1">
      <c r="A722" s="78" t="s">
        <v>535</v>
      </c>
      <c r="B722" s="58"/>
      <c r="C722" s="58"/>
      <c r="D722" s="58"/>
      <c r="E722" s="58"/>
      <c r="F722" s="58"/>
      <c r="G722" s="58"/>
      <c r="H722" s="58"/>
      <c r="I722" s="58"/>
      <c r="J722" s="58"/>
      <c r="K722" s="58"/>
      <c r="L722" s="58"/>
      <c r="M722" s="58"/>
      <c r="N722" s="58"/>
      <c r="O722" s="58"/>
      <c r="P722" s="58"/>
      <c r="Q722" s="58">
        <v>2E-3</v>
      </c>
      <c r="R722" s="58">
        <v>2E-3</v>
      </c>
      <c r="S722" s="58">
        <v>6.0000000000000001E-3</v>
      </c>
      <c r="T722" s="58">
        <v>2E-3</v>
      </c>
      <c r="U722" s="58">
        <v>3.0000000000000001E-3</v>
      </c>
      <c r="V722" s="58">
        <v>4.0000000000000001E-3</v>
      </c>
      <c r="W722" s="58">
        <v>3.0000000000000001E-3</v>
      </c>
      <c r="X722" s="58">
        <v>5.0000000000000001E-3</v>
      </c>
      <c r="Y722" s="58">
        <v>7.0000000000000001E-3</v>
      </c>
      <c r="Z722" s="58">
        <v>1.7000000000000001E-2</v>
      </c>
      <c r="AA722" s="949">
        <v>1.0999999999999999E-2</v>
      </c>
      <c r="AB722" s="949">
        <v>1.2999999999999999E-2</v>
      </c>
      <c r="AC722" s="949">
        <v>1.7000000000000001E-2</v>
      </c>
      <c r="AD722" s="58"/>
      <c r="AE722" s="58"/>
      <c r="AF722" s="58"/>
      <c r="AG722" s="58"/>
      <c r="AH722" s="58"/>
      <c r="AI722" s="58"/>
      <c r="AJ722" s="58"/>
      <c r="AK722" s="58"/>
      <c r="AL722" s="58"/>
      <c r="AM722" s="58"/>
      <c r="AN722" s="58"/>
      <c r="AO722" s="58"/>
      <c r="AP722" s="58"/>
      <c r="AQ722" s="58"/>
      <c r="AR722" s="58"/>
      <c r="AS722" s="58"/>
      <c r="AT722" s="58"/>
      <c r="AU722" s="58"/>
      <c r="AV722" s="58"/>
      <c r="AW722" s="58"/>
      <c r="AX722" s="58"/>
      <c r="AY722" s="58"/>
      <c r="AZ722" s="58"/>
      <c r="BA722" s="58"/>
      <c r="BB722" s="58"/>
      <c r="BC722" s="5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58"/>
      <c r="CS722" s="58"/>
      <c r="CT722" s="58"/>
      <c r="CU722" s="58"/>
      <c r="CV722" s="58"/>
      <c r="CW722" s="58"/>
      <c r="CX722" s="58"/>
      <c r="CY722" s="58"/>
      <c r="CZ722" s="58"/>
      <c r="DA722" s="58"/>
      <c r="DB722" s="58"/>
      <c r="DC722" s="58"/>
      <c r="DD722" s="58"/>
      <c r="DE722" s="58"/>
      <c r="DF722" s="58"/>
      <c r="DG722" s="58"/>
      <c r="DH722" s="58"/>
      <c r="DI722" s="58"/>
      <c r="DJ722" s="58"/>
      <c r="DK722" s="58"/>
      <c r="DL722" s="58"/>
      <c r="DM722" s="58"/>
      <c r="DN722" s="58"/>
      <c r="DO722" s="58"/>
      <c r="DP722" s="58"/>
      <c r="DQ722" s="58"/>
      <c r="DR722" s="58"/>
      <c r="DS722" s="58"/>
      <c r="DT722" s="58"/>
      <c r="DU722" s="58"/>
      <c r="DV722" s="58"/>
      <c r="DW722" s="58"/>
      <c r="DX722" s="58"/>
      <c r="DY722" s="58"/>
      <c r="DZ722" s="58"/>
      <c r="EA722" s="58"/>
      <c r="EB722" s="58"/>
      <c r="EC722" s="58"/>
      <c r="ED722" s="58"/>
      <c r="EE722" s="58"/>
      <c r="EF722" s="58"/>
      <c r="EG722" s="58"/>
      <c r="EH722" s="58"/>
      <c r="EI722" s="58"/>
      <c r="EJ722" s="58"/>
      <c r="EK722" s="58"/>
      <c r="EL722" s="58"/>
      <c r="EM722" s="58"/>
      <c r="EN722" s="58"/>
      <c r="EO722" s="58"/>
      <c r="EP722" s="58"/>
      <c r="EQ722" s="58"/>
      <c r="ER722" s="58"/>
      <c r="ES722" s="58"/>
      <c r="ET722" s="58"/>
      <c r="EU722" s="58"/>
      <c r="EV722" s="58"/>
      <c r="EW722" s="58"/>
      <c r="EX722" s="58"/>
      <c r="EY722" s="58"/>
      <c r="EZ722" s="58"/>
      <c r="FA722" s="58"/>
      <c r="FB722" s="58"/>
      <c r="FC722" s="58"/>
      <c r="FD722" s="58"/>
      <c r="FE722" s="58"/>
      <c r="FF722" s="58"/>
      <c r="FG722" s="58"/>
      <c r="FH722" s="58"/>
      <c r="FI722" s="58"/>
      <c r="FJ722" s="58"/>
      <c r="FK722" s="58"/>
      <c r="FL722" s="58"/>
      <c r="FM722" s="58"/>
      <c r="FN722" s="58"/>
      <c r="FO722" s="58"/>
      <c r="FP722" s="58"/>
      <c r="FQ722" s="58"/>
      <c r="FR722" s="58"/>
      <c r="FS722" s="58"/>
      <c r="FT722" s="58"/>
      <c r="FU722" s="58"/>
      <c r="FV722" s="58"/>
      <c r="FW722" s="58"/>
      <c r="FX722" s="58"/>
      <c r="FY722" s="58"/>
      <c r="FZ722" s="58"/>
      <c r="GA722" s="58"/>
      <c r="GB722" s="58"/>
      <c r="GC722" s="58"/>
      <c r="GD722" s="58"/>
      <c r="GE722" s="58"/>
      <c r="GF722" s="58"/>
      <c r="GG722" s="58"/>
      <c r="GH722" s="58"/>
      <c r="GI722" s="58"/>
      <c r="GJ722" s="58"/>
      <c r="GK722" s="58"/>
      <c r="GL722" s="58"/>
      <c r="GM722" s="58"/>
      <c r="GN722" s="58"/>
      <c r="GO722" s="58"/>
      <c r="GP722" s="58"/>
      <c r="GQ722" s="58"/>
      <c r="GR722" s="58"/>
      <c r="GS722" s="58"/>
      <c r="GT722" s="58"/>
      <c r="GU722" s="58"/>
      <c r="GV722" s="58"/>
      <c r="GW722" s="58"/>
      <c r="GX722" s="58"/>
      <c r="GY722" s="58"/>
      <c r="GZ722" s="58"/>
      <c r="HA722" s="58"/>
      <c r="HB722" s="58"/>
      <c r="HC722" s="58"/>
      <c r="HD722" s="58"/>
      <c r="HE722" s="58"/>
      <c r="HF722" s="58"/>
      <c r="HG722" s="58"/>
      <c r="HH722" s="58"/>
      <c r="HI722" s="58"/>
      <c r="HJ722" s="58"/>
      <c r="HK722" s="58"/>
      <c r="HL722" s="58"/>
      <c r="HM722" s="58"/>
      <c r="HN722" s="58"/>
      <c r="HO722" s="58"/>
      <c r="HP722" s="58"/>
      <c r="HQ722" s="58"/>
      <c r="HR722" s="58"/>
      <c r="HS722" s="58"/>
      <c r="HT722" s="58"/>
      <c r="HU722" s="58"/>
      <c r="HV722" s="58"/>
      <c r="HW722" s="58"/>
      <c r="HX722" s="58"/>
      <c r="HY722" s="58"/>
      <c r="HZ722" s="58"/>
      <c r="IA722" s="58"/>
      <c r="IB722" s="58"/>
      <c r="IC722" s="58"/>
      <c r="ID722" s="58"/>
      <c r="IE722" s="58"/>
      <c r="IF722" s="58"/>
      <c r="IG722" s="58"/>
      <c r="IH722" s="58"/>
      <c r="II722" s="58"/>
      <c r="IJ722" s="58"/>
      <c r="IK722" s="58"/>
      <c r="IL722" s="58"/>
      <c r="IM722" s="58"/>
      <c r="IN722" s="58"/>
      <c r="IO722" s="58"/>
      <c r="IP722" s="58"/>
      <c r="IQ722" s="58"/>
      <c r="IR722" s="58"/>
      <c r="IS722" s="58"/>
      <c r="IT722" s="58"/>
      <c r="IU722" s="58"/>
    </row>
    <row r="723" spans="1:255" s="840" customFormat="1">
      <c r="A723" s="78" t="s">
        <v>536</v>
      </c>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949"/>
      <c r="AB723" s="949"/>
      <c r="AC723" s="949"/>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58"/>
      <c r="CS723" s="58"/>
      <c r="CT723" s="58"/>
      <c r="CU723" s="58"/>
      <c r="CV723" s="58"/>
      <c r="CW723" s="58"/>
      <c r="CX723" s="58"/>
      <c r="CY723" s="58"/>
      <c r="CZ723" s="58"/>
      <c r="DA723" s="58"/>
      <c r="DB723" s="58"/>
      <c r="DC723" s="58"/>
      <c r="DD723" s="58"/>
      <c r="DE723" s="58"/>
      <c r="DF723" s="58"/>
      <c r="DG723" s="58"/>
      <c r="DH723" s="58"/>
      <c r="DI723" s="58"/>
      <c r="DJ723" s="58"/>
      <c r="DK723" s="58"/>
      <c r="DL723" s="58"/>
      <c r="DM723" s="58"/>
      <c r="DN723" s="58"/>
      <c r="DO723" s="58"/>
      <c r="DP723" s="58"/>
      <c r="DQ723" s="58"/>
      <c r="DR723" s="58"/>
      <c r="DS723" s="58"/>
      <c r="DT723" s="58"/>
      <c r="DU723" s="58"/>
      <c r="DV723" s="58"/>
      <c r="DW723" s="58"/>
      <c r="DX723" s="58"/>
      <c r="DY723" s="58"/>
      <c r="DZ723" s="58"/>
      <c r="EA723" s="58"/>
      <c r="EB723" s="58"/>
      <c r="EC723" s="58"/>
      <c r="ED723" s="58"/>
      <c r="EE723" s="58"/>
      <c r="EF723" s="58"/>
      <c r="EG723" s="58"/>
      <c r="EH723" s="58"/>
      <c r="EI723" s="58"/>
      <c r="EJ723" s="58"/>
      <c r="EK723" s="58"/>
      <c r="EL723" s="58"/>
      <c r="EM723" s="58"/>
      <c r="EN723" s="58"/>
      <c r="EO723" s="58"/>
      <c r="EP723" s="58"/>
      <c r="EQ723" s="58"/>
      <c r="ER723" s="58"/>
      <c r="ES723" s="58"/>
      <c r="ET723" s="58"/>
      <c r="EU723" s="58"/>
      <c r="EV723" s="58"/>
      <c r="EW723" s="58"/>
      <c r="EX723" s="58"/>
      <c r="EY723" s="58"/>
      <c r="EZ723" s="58"/>
      <c r="FA723" s="58"/>
      <c r="FB723" s="58"/>
      <c r="FC723" s="58"/>
      <c r="FD723" s="58"/>
      <c r="FE723" s="58"/>
      <c r="FF723" s="58"/>
      <c r="FG723" s="58"/>
      <c r="FH723" s="58"/>
      <c r="FI723" s="58"/>
      <c r="FJ723" s="58"/>
      <c r="FK723" s="58"/>
      <c r="FL723" s="58"/>
      <c r="FM723" s="58"/>
      <c r="FN723" s="58"/>
      <c r="FO723" s="58"/>
      <c r="FP723" s="58"/>
      <c r="FQ723" s="58"/>
      <c r="FR723" s="58"/>
      <c r="FS723" s="58"/>
      <c r="FT723" s="58"/>
      <c r="FU723" s="58"/>
      <c r="FV723" s="58"/>
      <c r="FW723" s="58"/>
      <c r="FX723" s="58"/>
      <c r="FY723" s="58"/>
      <c r="FZ723" s="58"/>
      <c r="GA723" s="58"/>
      <c r="GB723" s="58"/>
      <c r="GC723" s="58"/>
      <c r="GD723" s="58"/>
      <c r="GE723" s="58"/>
      <c r="GF723" s="58"/>
      <c r="GG723" s="58"/>
      <c r="GH723" s="58"/>
      <c r="GI723" s="58"/>
      <c r="GJ723" s="58"/>
      <c r="GK723" s="58"/>
      <c r="GL723" s="58"/>
      <c r="GM723" s="58"/>
      <c r="GN723" s="58"/>
      <c r="GO723" s="58"/>
      <c r="GP723" s="58"/>
      <c r="GQ723" s="58"/>
      <c r="GR723" s="58"/>
      <c r="GS723" s="58"/>
      <c r="GT723" s="58"/>
      <c r="GU723" s="58"/>
      <c r="GV723" s="58"/>
      <c r="GW723" s="58"/>
      <c r="GX723" s="58"/>
      <c r="GY723" s="58"/>
      <c r="GZ723" s="58"/>
      <c r="HA723" s="58"/>
      <c r="HB723" s="58"/>
      <c r="HC723" s="58"/>
      <c r="HD723" s="58"/>
      <c r="HE723" s="58"/>
      <c r="HF723" s="58"/>
      <c r="HG723" s="58"/>
      <c r="HH723" s="58"/>
      <c r="HI723" s="58"/>
      <c r="HJ723" s="58"/>
      <c r="HK723" s="58"/>
      <c r="HL723" s="58"/>
      <c r="HM723" s="58"/>
      <c r="HN723" s="58"/>
      <c r="HO723" s="58"/>
      <c r="HP723" s="58"/>
      <c r="HQ723" s="58"/>
      <c r="HR723" s="58"/>
      <c r="HS723" s="58"/>
      <c r="HT723" s="58"/>
      <c r="HU723" s="58"/>
      <c r="HV723" s="58"/>
      <c r="HW723" s="58"/>
      <c r="HX723" s="58"/>
      <c r="HY723" s="58"/>
      <c r="HZ723" s="58"/>
      <c r="IA723" s="58"/>
      <c r="IB723" s="58"/>
      <c r="IC723" s="58"/>
      <c r="ID723" s="58"/>
      <c r="IE723" s="58"/>
      <c r="IF723" s="58"/>
      <c r="IG723" s="58"/>
      <c r="IH723" s="58"/>
      <c r="II723" s="58"/>
      <c r="IJ723" s="58"/>
      <c r="IK723" s="58"/>
      <c r="IL723" s="58"/>
      <c r="IM723" s="58"/>
      <c r="IN723" s="58"/>
      <c r="IO723" s="58"/>
      <c r="IP723" s="58"/>
      <c r="IQ723" s="58"/>
      <c r="IR723" s="58"/>
      <c r="IS723" s="58"/>
      <c r="IT723" s="58"/>
      <c r="IU723" s="58"/>
    </row>
    <row r="724" spans="1:255" s="840" customFormat="1">
      <c r="A724" s="78" t="s">
        <v>537</v>
      </c>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949"/>
      <c r="AB724" s="949"/>
      <c r="AC724" s="949"/>
      <c r="AD724" s="58"/>
      <c r="AE724" s="58"/>
      <c r="AF724" s="58"/>
      <c r="AG724" s="58"/>
      <c r="AH724" s="58"/>
      <c r="AI724" s="58"/>
      <c r="AJ724" s="58"/>
      <c r="AK724" s="58"/>
      <c r="AL724" s="58"/>
      <c r="AM724" s="58"/>
      <c r="AN724" s="58"/>
      <c r="AO724" s="58"/>
      <c r="AP724" s="58"/>
      <c r="AQ724" s="58"/>
      <c r="AR724" s="58"/>
      <c r="AS724" s="58"/>
      <c r="AT724" s="58"/>
      <c r="AU724" s="58"/>
      <c r="AV724" s="58"/>
      <c r="AW724" s="58"/>
      <c r="AX724" s="58"/>
      <c r="AY724" s="58"/>
      <c r="AZ724" s="58"/>
      <c r="BA724" s="58"/>
      <c r="BB724" s="58"/>
      <c r="BC724" s="5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58"/>
      <c r="CS724" s="58"/>
      <c r="CT724" s="58"/>
      <c r="CU724" s="58"/>
      <c r="CV724" s="58"/>
      <c r="CW724" s="58"/>
      <c r="CX724" s="58"/>
      <c r="CY724" s="58"/>
      <c r="CZ724" s="58"/>
      <c r="DA724" s="58"/>
      <c r="DB724" s="58"/>
      <c r="DC724" s="58"/>
      <c r="DD724" s="58"/>
      <c r="DE724" s="58"/>
      <c r="DF724" s="58"/>
      <c r="DG724" s="58"/>
      <c r="DH724" s="58"/>
      <c r="DI724" s="58"/>
      <c r="DJ724" s="58"/>
      <c r="DK724" s="58"/>
      <c r="DL724" s="58"/>
      <c r="DM724" s="58"/>
      <c r="DN724" s="58"/>
      <c r="DO724" s="58"/>
      <c r="DP724" s="58"/>
      <c r="DQ724" s="58"/>
      <c r="DR724" s="58"/>
      <c r="DS724" s="58"/>
      <c r="DT724" s="58"/>
      <c r="DU724" s="58"/>
      <c r="DV724" s="58"/>
      <c r="DW724" s="58"/>
      <c r="DX724" s="58"/>
      <c r="DY724" s="58"/>
      <c r="DZ724" s="58"/>
      <c r="EA724" s="58"/>
      <c r="EB724" s="58"/>
      <c r="EC724" s="58"/>
      <c r="ED724" s="58"/>
      <c r="EE724" s="58"/>
      <c r="EF724" s="58"/>
      <c r="EG724" s="58"/>
      <c r="EH724" s="58"/>
      <c r="EI724" s="58"/>
      <c r="EJ724" s="58"/>
      <c r="EK724" s="58"/>
      <c r="EL724" s="58"/>
      <c r="EM724" s="58"/>
      <c r="EN724" s="58"/>
      <c r="EO724" s="58"/>
      <c r="EP724" s="58"/>
      <c r="EQ724" s="58"/>
      <c r="ER724" s="58"/>
      <c r="ES724" s="58"/>
      <c r="ET724" s="58"/>
      <c r="EU724" s="58"/>
      <c r="EV724" s="58"/>
      <c r="EW724" s="58"/>
      <c r="EX724" s="58"/>
      <c r="EY724" s="58"/>
      <c r="EZ724" s="58"/>
      <c r="FA724" s="58"/>
      <c r="FB724" s="58"/>
      <c r="FC724" s="58"/>
      <c r="FD724" s="58"/>
      <c r="FE724" s="58"/>
      <c r="FF724" s="58"/>
      <c r="FG724" s="58"/>
      <c r="FH724" s="58"/>
      <c r="FI724" s="58"/>
      <c r="FJ724" s="58"/>
      <c r="FK724" s="58"/>
      <c r="FL724" s="58"/>
      <c r="FM724" s="58"/>
      <c r="FN724" s="58"/>
      <c r="FO724" s="58"/>
      <c r="FP724" s="58"/>
      <c r="FQ724" s="58"/>
      <c r="FR724" s="58"/>
      <c r="FS724" s="58"/>
      <c r="FT724" s="58"/>
      <c r="FU724" s="58"/>
      <c r="FV724" s="58"/>
      <c r="FW724" s="58"/>
      <c r="FX724" s="58"/>
      <c r="FY724" s="58"/>
      <c r="FZ724" s="58"/>
      <c r="GA724" s="58"/>
      <c r="GB724" s="58"/>
      <c r="GC724" s="58"/>
      <c r="GD724" s="58"/>
      <c r="GE724" s="58"/>
      <c r="GF724" s="58"/>
      <c r="GG724" s="58"/>
      <c r="GH724" s="58"/>
      <c r="GI724" s="58"/>
      <c r="GJ724" s="58"/>
      <c r="GK724" s="58"/>
      <c r="GL724" s="58"/>
      <c r="GM724" s="58"/>
      <c r="GN724" s="58"/>
      <c r="GO724" s="58"/>
      <c r="GP724" s="58"/>
      <c r="GQ724" s="58"/>
      <c r="GR724" s="58"/>
      <c r="GS724" s="58"/>
      <c r="GT724" s="58"/>
      <c r="GU724" s="58"/>
      <c r="GV724" s="58"/>
      <c r="GW724" s="58"/>
      <c r="GX724" s="58"/>
      <c r="GY724" s="58"/>
      <c r="GZ724" s="58"/>
      <c r="HA724" s="58"/>
      <c r="HB724" s="58"/>
      <c r="HC724" s="58"/>
      <c r="HD724" s="58"/>
      <c r="HE724" s="58"/>
      <c r="HF724" s="58"/>
      <c r="HG724" s="58"/>
      <c r="HH724" s="58"/>
      <c r="HI724" s="58"/>
      <c r="HJ724" s="58"/>
      <c r="HK724" s="58"/>
      <c r="HL724" s="58"/>
      <c r="HM724" s="58"/>
      <c r="HN724" s="58"/>
      <c r="HO724" s="58"/>
      <c r="HP724" s="58"/>
      <c r="HQ724" s="58"/>
      <c r="HR724" s="58"/>
      <c r="HS724" s="58"/>
      <c r="HT724" s="58"/>
      <c r="HU724" s="58"/>
      <c r="HV724" s="58"/>
      <c r="HW724" s="58"/>
      <c r="HX724" s="58"/>
      <c r="HY724" s="58"/>
      <c r="HZ724" s="58"/>
      <c r="IA724" s="58"/>
      <c r="IB724" s="58"/>
      <c r="IC724" s="58"/>
      <c r="ID724" s="58"/>
      <c r="IE724" s="58"/>
      <c r="IF724" s="58"/>
      <c r="IG724" s="58"/>
      <c r="IH724" s="58"/>
      <c r="II724" s="58"/>
      <c r="IJ724" s="58"/>
      <c r="IK724" s="58"/>
      <c r="IL724" s="58"/>
      <c r="IM724" s="58"/>
      <c r="IN724" s="58"/>
      <c r="IO724" s="58"/>
      <c r="IP724" s="58"/>
      <c r="IQ724" s="58"/>
      <c r="IR724" s="58"/>
      <c r="IS724" s="58"/>
      <c r="IT724" s="58"/>
      <c r="IU724" s="58"/>
    </row>
    <row r="725" spans="1:255" s="840" customFormat="1">
      <c r="A725" s="78" t="s">
        <v>538</v>
      </c>
      <c r="B725" s="58">
        <v>0.19400000000000001</v>
      </c>
      <c r="C725" s="58">
        <v>0.219</v>
      </c>
      <c r="D725" s="58">
        <v>0.13800000000000001</v>
      </c>
      <c r="E725" s="58">
        <v>0.123</v>
      </c>
      <c r="F725" s="58">
        <v>0.104</v>
      </c>
      <c r="G725" s="58">
        <v>0.09</v>
      </c>
      <c r="H725" s="58">
        <v>9.7000000000000003E-2</v>
      </c>
      <c r="I725" s="58">
        <v>0.18</v>
      </c>
      <c r="J725" s="58">
        <v>0.22900000000000001</v>
      </c>
      <c r="K725" s="58">
        <v>0.24199999999999999</v>
      </c>
      <c r="L725" s="58">
        <v>0.22600000000000001</v>
      </c>
      <c r="M725" s="58">
        <v>0.29199999999999998</v>
      </c>
      <c r="N725" s="58">
        <v>0.34599999999999997</v>
      </c>
      <c r="O725" s="58">
        <v>0.36399999999999999</v>
      </c>
      <c r="P725" s="58">
        <v>0.47</v>
      </c>
      <c r="Q725" s="58">
        <v>0.46500000000000002</v>
      </c>
      <c r="R725" s="58">
        <v>0.61499999999999999</v>
      </c>
      <c r="S725" s="58">
        <v>0.39600000000000002</v>
      </c>
      <c r="T725" s="58">
        <v>0.38600000000000001</v>
      </c>
      <c r="U725" s="58">
        <v>0.28799999999999998</v>
      </c>
      <c r="V725" s="58">
        <v>0.224</v>
      </c>
      <c r="W725" s="58">
        <v>0.20599999999999999</v>
      </c>
      <c r="X725" s="58">
        <v>0.20899999999999999</v>
      </c>
      <c r="Y725" s="58">
        <v>0.25800000000000001</v>
      </c>
      <c r="Z725" s="58">
        <v>0.26100000000000001</v>
      </c>
      <c r="AA725" s="949">
        <v>0.252</v>
      </c>
      <c r="AB725" s="949">
        <v>0.254</v>
      </c>
      <c r="AC725" s="949">
        <v>0.28199999999999997</v>
      </c>
      <c r="AD725" s="58"/>
      <c r="AE725" s="58"/>
      <c r="AF725" s="58"/>
      <c r="AG725" s="58"/>
      <c r="AH725" s="58"/>
      <c r="AI725" s="58"/>
      <c r="AJ725" s="58"/>
      <c r="AK725" s="58"/>
      <c r="AL725" s="58"/>
      <c r="AM725" s="58"/>
      <c r="AN725" s="58"/>
      <c r="AO725" s="58"/>
      <c r="AP725" s="58"/>
      <c r="AQ725" s="58"/>
      <c r="AR725" s="58"/>
      <c r="AS725" s="58"/>
      <c r="AT725" s="58"/>
      <c r="AU725" s="58"/>
      <c r="AV725" s="58"/>
      <c r="AW725" s="58"/>
      <c r="AX725" s="58"/>
      <c r="AY725" s="58"/>
      <c r="AZ725" s="58"/>
      <c r="BA725" s="58"/>
      <c r="BB725" s="58"/>
      <c r="BC725" s="5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58"/>
      <c r="CS725" s="58"/>
      <c r="CT725" s="58"/>
      <c r="CU725" s="58"/>
      <c r="CV725" s="58"/>
      <c r="CW725" s="58"/>
      <c r="CX725" s="58"/>
      <c r="CY725" s="58"/>
      <c r="CZ725" s="58"/>
      <c r="DA725" s="58"/>
      <c r="DB725" s="58"/>
      <c r="DC725" s="58"/>
      <c r="DD725" s="58"/>
      <c r="DE725" s="58"/>
      <c r="DF725" s="58"/>
      <c r="DG725" s="58"/>
      <c r="DH725" s="58"/>
      <c r="DI725" s="58"/>
      <c r="DJ725" s="58"/>
      <c r="DK725" s="58"/>
      <c r="DL725" s="58"/>
      <c r="DM725" s="58"/>
      <c r="DN725" s="58"/>
      <c r="DO725" s="58"/>
      <c r="DP725" s="58"/>
      <c r="DQ725" s="58"/>
      <c r="DR725" s="58"/>
      <c r="DS725" s="58"/>
      <c r="DT725" s="58"/>
      <c r="DU725" s="58"/>
      <c r="DV725" s="58"/>
      <c r="DW725" s="58"/>
      <c r="DX725" s="58"/>
      <c r="DY725" s="58"/>
      <c r="DZ725" s="58"/>
      <c r="EA725" s="58"/>
      <c r="EB725" s="58"/>
      <c r="EC725" s="58"/>
      <c r="ED725" s="58"/>
      <c r="EE725" s="58"/>
      <c r="EF725" s="58"/>
      <c r="EG725" s="58"/>
      <c r="EH725" s="58"/>
      <c r="EI725" s="58"/>
      <c r="EJ725" s="58"/>
      <c r="EK725" s="58"/>
      <c r="EL725" s="58"/>
      <c r="EM725" s="58"/>
      <c r="EN725" s="58"/>
      <c r="EO725" s="58"/>
      <c r="EP725" s="58"/>
      <c r="EQ725" s="58"/>
      <c r="ER725" s="58"/>
      <c r="ES725" s="58"/>
      <c r="ET725" s="58"/>
      <c r="EU725" s="58"/>
      <c r="EV725" s="58"/>
      <c r="EW725" s="58"/>
      <c r="EX725" s="58"/>
      <c r="EY725" s="58"/>
      <c r="EZ725" s="58"/>
      <c r="FA725" s="58"/>
      <c r="FB725" s="58"/>
      <c r="FC725" s="58"/>
      <c r="FD725" s="58"/>
      <c r="FE725" s="58"/>
      <c r="FF725" s="58"/>
      <c r="FG725" s="58"/>
      <c r="FH725" s="58"/>
      <c r="FI725" s="58"/>
      <c r="FJ725" s="58"/>
      <c r="FK725" s="58"/>
      <c r="FL725" s="58"/>
      <c r="FM725" s="58"/>
      <c r="FN725" s="58"/>
      <c r="FO725" s="58"/>
      <c r="FP725" s="58"/>
      <c r="FQ725" s="58"/>
      <c r="FR725" s="58"/>
      <c r="FS725" s="58"/>
      <c r="FT725" s="58"/>
      <c r="FU725" s="58"/>
      <c r="FV725" s="58"/>
      <c r="FW725" s="58"/>
      <c r="FX725" s="58"/>
      <c r="FY725" s="58"/>
      <c r="FZ725" s="58"/>
      <c r="GA725" s="58"/>
      <c r="GB725" s="58"/>
      <c r="GC725" s="58"/>
      <c r="GD725" s="58"/>
      <c r="GE725" s="58"/>
      <c r="GF725" s="58"/>
      <c r="GG725" s="58"/>
      <c r="GH725" s="58"/>
      <c r="GI725" s="58"/>
      <c r="GJ725" s="58"/>
      <c r="GK725" s="58"/>
      <c r="GL725" s="58"/>
      <c r="GM725" s="58"/>
      <c r="GN725" s="58"/>
      <c r="GO725" s="58"/>
      <c r="GP725" s="58"/>
      <c r="GQ725" s="58"/>
      <c r="GR725" s="58"/>
      <c r="GS725" s="58"/>
      <c r="GT725" s="58"/>
      <c r="GU725" s="58"/>
      <c r="GV725" s="58"/>
      <c r="GW725" s="58"/>
      <c r="GX725" s="58"/>
      <c r="GY725" s="58"/>
      <c r="GZ725" s="58"/>
      <c r="HA725" s="58"/>
      <c r="HB725" s="58"/>
      <c r="HC725" s="58"/>
      <c r="HD725" s="58"/>
      <c r="HE725" s="58"/>
      <c r="HF725" s="58"/>
      <c r="HG725" s="58"/>
      <c r="HH725" s="58"/>
      <c r="HI725" s="58"/>
      <c r="HJ725" s="58"/>
      <c r="HK725" s="58"/>
      <c r="HL725" s="58"/>
      <c r="HM725" s="58"/>
      <c r="HN725" s="58"/>
      <c r="HO725" s="58"/>
      <c r="HP725" s="58"/>
      <c r="HQ725" s="58"/>
      <c r="HR725" s="58"/>
      <c r="HS725" s="58"/>
      <c r="HT725" s="58"/>
      <c r="HU725" s="58"/>
      <c r="HV725" s="58"/>
      <c r="HW725" s="58"/>
      <c r="HX725" s="58"/>
      <c r="HY725" s="58"/>
      <c r="HZ725" s="58"/>
      <c r="IA725" s="58"/>
      <c r="IB725" s="58"/>
      <c r="IC725" s="58"/>
      <c r="ID725" s="58"/>
      <c r="IE725" s="58"/>
      <c r="IF725" s="58"/>
      <c r="IG725" s="58"/>
      <c r="IH725" s="58"/>
      <c r="II725" s="58"/>
      <c r="IJ725" s="58"/>
      <c r="IK725" s="58"/>
      <c r="IL725" s="58"/>
      <c r="IM725" s="58"/>
      <c r="IN725" s="58"/>
      <c r="IO725" s="58"/>
      <c r="IP725" s="58"/>
      <c r="IQ725" s="58"/>
      <c r="IR725" s="58"/>
      <c r="IS725" s="58"/>
      <c r="IT725" s="58"/>
      <c r="IU725" s="58"/>
    </row>
    <row r="726" spans="1:255" s="840" customFormat="1">
      <c r="A726" s="78" t="s">
        <v>539</v>
      </c>
      <c r="B726" s="58">
        <v>2.7E-2</v>
      </c>
      <c r="C726" s="58">
        <v>3.2000000000000001E-2</v>
      </c>
      <c r="D726" s="58">
        <v>0.02</v>
      </c>
      <c r="E726" s="58">
        <v>1.7000000000000001E-2</v>
      </c>
      <c r="F726" s="58">
        <v>1.4999999999999999E-2</v>
      </c>
      <c r="G726" s="58">
        <v>1.2999999999999999E-2</v>
      </c>
      <c r="H726" s="58">
        <v>1.4E-2</v>
      </c>
      <c r="I726" s="58">
        <v>1.7000000000000001E-2</v>
      </c>
      <c r="J726" s="58">
        <v>1.9E-2</v>
      </c>
      <c r="K726" s="58">
        <v>2.1999999999999999E-2</v>
      </c>
      <c r="L726" s="58">
        <v>1.7999999999999999E-2</v>
      </c>
      <c r="M726" s="58">
        <v>2.4E-2</v>
      </c>
      <c r="N726" s="58">
        <v>2.8000000000000001E-2</v>
      </c>
      <c r="O726" s="58">
        <v>2.7E-2</v>
      </c>
      <c r="P726" s="58">
        <v>3.6999999999999998E-2</v>
      </c>
      <c r="Q726" s="58">
        <v>3.1E-2</v>
      </c>
      <c r="R726" s="58">
        <v>2.9000000000000001E-2</v>
      </c>
      <c r="S726" s="58">
        <v>2.4E-2</v>
      </c>
      <c r="T726" s="58">
        <v>2.4E-2</v>
      </c>
      <c r="U726" s="58">
        <v>1.6E-2</v>
      </c>
      <c r="V726" s="58">
        <v>1.4E-2</v>
      </c>
      <c r="W726" s="58">
        <v>1.4E-2</v>
      </c>
      <c r="X726" s="58">
        <v>1.4999999999999999E-2</v>
      </c>
      <c r="Y726" s="58">
        <v>1.7000000000000001E-2</v>
      </c>
      <c r="Z726" s="58">
        <v>3.2000000000000001E-2</v>
      </c>
      <c r="AA726" s="949">
        <v>3.2000000000000001E-2</v>
      </c>
      <c r="AB726" s="949">
        <v>2.7E-2</v>
      </c>
      <c r="AC726" s="949">
        <v>3.6999999999999998E-2</v>
      </c>
      <c r="AD726" s="58"/>
      <c r="AE726" s="58"/>
      <c r="AF726" s="58"/>
      <c r="AG726" s="58"/>
      <c r="AH726" s="58"/>
      <c r="AI726" s="58"/>
      <c r="AJ726" s="58"/>
      <c r="AK726" s="58"/>
      <c r="AL726" s="58"/>
      <c r="AM726" s="58"/>
      <c r="AN726" s="58"/>
      <c r="AO726" s="58"/>
      <c r="AP726" s="58"/>
      <c r="AQ726" s="58"/>
      <c r="AR726" s="58"/>
      <c r="AS726" s="58"/>
      <c r="AT726" s="58"/>
      <c r="AU726" s="58"/>
      <c r="AV726" s="58"/>
      <c r="AW726" s="58"/>
      <c r="AX726" s="58"/>
      <c r="AY726" s="58"/>
      <c r="AZ726" s="58"/>
      <c r="BA726" s="58"/>
      <c r="BB726" s="58"/>
      <c r="BC726" s="5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58"/>
      <c r="CS726" s="58"/>
      <c r="CT726" s="58"/>
      <c r="CU726" s="58"/>
      <c r="CV726" s="58"/>
      <c r="CW726" s="58"/>
      <c r="CX726" s="58"/>
      <c r="CY726" s="58"/>
      <c r="CZ726" s="58"/>
      <c r="DA726" s="58"/>
      <c r="DB726" s="58"/>
      <c r="DC726" s="58"/>
      <c r="DD726" s="58"/>
      <c r="DE726" s="58"/>
      <c r="DF726" s="58"/>
      <c r="DG726" s="58"/>
      <c r="DH726" s="58"/>
      <c r="DI726" s="58"/>
      <c r="DJ726" s="58"/>
      <c r="DK726" s="58"/>
      <c r="DL726" s="58"/>
      <c r="DM726" s="58"/>
      <c r="DN726" s="58"/>
      <c r="DO726" s="58"/>
      <c r="DP726" s="58"/>
      <c r="DQ726" s="58"/>
      <c r="DR726" s="58"/>
      <c r="DS726" s="58"/>
      <c r="DT726" s="58"/>
      <c r="DU726" s="58"/>
      <c r="DV726" s="58"/>
      <c r="DW726" s="58"/>
      <c r="DX726" s="58"/>
      <c r="DY726" s="58"/>
      <c r="DZ726" s="58"/>
      <c r="EA726" s="58"/>
      <c r="EB726" s="58"/>
      <c r="EC726" s="58"/>
      <c r="ED726" s="58"/>
      <c r="EE726" s="58"/>
      <c r="EF726" s="58"/>
      <c r="EG726" s="58"/>
      <c r="EH726" s="58"/>
      <c r="EI726" s="58"/>
      <c r="EJ726" s="58"/>
      <c r="EK726" s="58"/>
      <c r="EL726" s="58"/>
      <c r="EM726" s="58"/>
      <c r="EN726" s="58"/>
      <c r="EO726" s="58"/>
      <c r="EP726" s="58"/>
      <c r="EQ726" s="58"/>
      <c r="ER726" s="58"/>
      <c r="ES726" s="58"/>
      <c r="ET726" s="58"/>
      <c r="EU726" s="58"/>
      <c r="EV726" s="58"/>
      <c r="EW726" s="58"/>
      <c r="EX726" s="58"/>
      <c r="EY726" s="58"/>
      <c r="EZ726" s="58"/>
      <c r="FA726" s="58"/>
      <c r="FB726" s="58"/>
      <c r="FC726" s="58"/>
      <c r="FD726" s="58"/>
      <c r="FE726" s="58"/>
      <c r="FF726" s="58"/>
      <c r="FG726" s="58"/>
      <c r="FH726" s="58"/>
      <c r="FI726" s="58"/>
      <c r="FJ726" s="58"/>
      <c r="FK726" s="58"/>
      <c r="FL726" s="58"/>
      <c r="FM726" s="58"/>
      <c r="FN726" s="58"/>
      <c r="FO726" s="58"/>
      <c r="FP726" s="58"/>
      <c r="FQ726" s="58"/>
      <c r="FR726" s="58"/>
      <c r="FS726" s="58"/>
      <c r="FT726" s="58"/>
      <c r="FU726" s="58"/>
      <c r="FV726" s="58"/>
      <c r="FW726" s="58"/>
      <c r="FX726" s="58"/>
      <c r="FY726" s="58"/>
      <c r="FZ726" s="58"/>
      <c r="GA726" s="58"/>
      <c r="GB726" s="58"/>
      <c r="GC726" s="58"/>
      <c r="GD726" s="58"/>
      <c r="GE726" s="58"/>
      <c r="GF726" s="58"/>
      <c r="GG726" s="58"/>
      <c r="GH726" s="58"/>
      <c r="GI726" s="58"/>
      <c r="GJ726" s="58"/>
      <c r="GK726" s="58"/>
      <c r="GL726" s="58"/>
      <c r="GM726" s="58"/>
      <c r="GN726" s="58"/>
      <c r="GO726" s="58"/>
      <c r="GP726" s="58"/>
      <c r="GQ726" s="58"/>
      <c r="GR726" s="58"/>
      <c r="GS726" s="58"/>
      <c r="GT726" s="58"/>
      <c r="GU726" s="58"/>
      <c r="GV726" s="58"/>
      <c r="GW726" s="58"/>
      <c r="GX726" s="58"/>
      <c r="GY726" s="58"/>
      <c r="GZ726" s="58"/>
      <c r="HA726" s="58"/>
      <c r="HB726" s="58"/>
      <c r="HC726" s="58"/>
      <c r="HD726" s="58"/>
      <c r="HE726" s="58"/>
      <c r="HF726" s="58"/>
      <c r="HG726" s="58"/>
      <c r="HH726" s="58"/>
      <c r="HI726" s="58"/>
      <c r="HJ726" s="58"/>
      <c r="HK726" s="58"/>
      <c r="HL726" s="58"/>
      <c r="HM726" s="58"/>
      <c r="HN726" s="58"/>
      <c r="HO726" s="58"/>
      <c r="HP726" s="58"/>
      <c r="HQ726" s="58"/>
      <c r="HR726" s="58"/>
      <c r="HS726" s="58"/>
      <c r="HT726" s="58"/>
      <c r="HU726" s="58"/>
      <c r="HV726" s="58"/>
      <c r="HW726" s="58"/>
      <c r="HX726" s="58"/>
      <c r="HY726" s="58"/>
      <c r="HZ726" s="58"/>
      <c r="IA726" s="58"/>
      <c r="IB726" s="58"/>
      <c r="IC726" s="58"/>
      <c r="ID726" s="58"/>
      <c r="IE726" s="58"/>
      <c r="IF726" s="58"/>
      <c r="IG726" s="58"/>
      <c r="IH726" s="58"/>
      <c r="II726" s="58"/>
      <c r="IJ726" s="58"/>
      <c r="IK726" s="58"/>
      <c r="IL726" s="58"/>
      <c r="IM726" s="58"/>
      <c r="IN726" s="58"/>
      <c r="IO726" s="58"/>
      <c r="IP726" s="58"/>
      <c r="IQ726" s="58"/>
      <c r="IR726" s="58"/>
      <c r="IS726" s="58"/>
      <c r="IT726" s="58"/>
      <c r="IU726" s="58"/>
    </row>
    <row r="727" spans="1:255" s="840" customFormat="1">
      <c r="A727" s="78" t="s">
        <v>540</v>
      </c>
      <c r="B727" s="58">
        <v>9.9000000000000005E-2</v>
      </c>
      <c r="C727" s="58">
        <v>0.109</v>
      </c>
      <c r="D727" s="58">
        <v>6.9000000000000006E-2</v>
      </c>
      <c r="E727" s="58">
        <v>6.4000000000000001E-2</v>
      </c>
      <c r="F727" s="58">
        <v>5.2999999999999999E-2</v>
      </c>
      <c r="G727" s="58">
        <v>4.4999999999999998E-2</v>
      </c>
      <c r="H727" s="58">
        <v>4.9000000000000002E-2</v>
      </c>
      <c r="I727" s="58">
        <v>0.122</v>
      </c>
      <c r="J727" s="58">
        <v>0.16200000000000001</v>
      </c>
      <c r="K727" s="58">
        <v>0.16800000000000001</v>
      </c>
      <c r="L727" s="58">
        <v>0.16200000000000001</v>
      </c>
      <c r="M727" s="58">
        <v>0.20799999999999999</v>
      </c>
      <c r="N727" s="58">
        <v>0.247</v>
      </c>
      <c r="O727" s="58">
        <v>0.26400000000000001</v>
      </c>
      <c r="P727" s="58">
        <v>0.35</v>
      </c>
      <c r="Q727" s="58">
        <v>0.35599999999999998</v>
      </c>
      <c r="R727" s="58">
        <v>0.49299999999999999</v>
      </c>
      <c r="S727" s="58">
        <v>0.25700000000000001</v>
      </c>
      <c r="T727" s="58">
        <v>0.26500000000000001</v>
      </c>
      <c r="U727" s="58">
        <v>0.185</v>
      </c>
      <c r="V727" s="58">
        <v>0.126</v>
      </c>
      <c r="W727" s="58">
        <v>0.11899999999999999</v>
      </c>
      <c r="X727" s="58">
        <v>0.123</v>
      </c>
      <c r="Y727" s="58">
        <v>0.13900000000000001</v>
      </c>
      <c r="Z727" s="58">
        <v>0.125</v>
      </c>
      <c r="AA727" s="949">
        <v>0.13700000000000001</v>
      </c>
      <c r="AB727" s="949">
        <v>0.121</v>
      </c>
      <c r="AC727" s="949">
        <v>0.13800000000000001</v>
      </c>
      <c r="AD727" s="58"/>
      <c r="AE727" s="58"/>
      <c r="AF727" s="58"/>
      <c r="AG727" s="58"/>
      <c r="AH727" s="58"/>
      <c r="AI727" s="58"/>
      <c r="AJ727" s="58"/>
      <c r="AK727" s="58"/>
      <c r="AL727" s="58"/>
      <c r="AM727" s="58"/>
      <c r="AN727" s="58"/>
      <c r="AO727" s="58"/>
      <c r="AP727" s="58"/>
      <c r="AQ727" s="58"/>
      <c r="AR727" s="58"/>
      <c r="AS727" s="58"/>
      <c r="AT727" s="58"/>
      <c r="AU727" s="58"/>
      <c r="AV727" s="58"/>
      <c r="AW727" s="58"/>
      <c r="AX727" s="58"/>
      <c r="AY727" s="58"/>
      <c r="AZ727" s="58"/>
      <c r="BA727" s="58"/>
      <c r="BB727" s="58"/>
      <c r="BC727" s="5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58"/>
      <c r="CS727" s="58"/>
      <c r="CT727" s="58"/>
      <c r="CU727" s="58"/>
      <c r="CV727" s="58"/>
      <c r="CW727" s="58"/>
      <c r="CX727" s="58"/>
      <c r="CY727" s="58"/>
      <c r="CZ727" s="58"/>
      <c r="DA727" s="58"/>
      <c r="DB727" s="58"/>
      <c r="DC727" s="58"/>
      <c r="DD727" s="58"/>
      <c r="DE727" s="58"/>
      <c r="DF727" s="58"/>
      <c r="DG727" s="58"/>
      <c r="DH727" s="58"/>
      <c r="DI727" s="58"/>
      <c r="DJ727" s="58"/>
      <c r="DK727" s="58"/>
      <c r="DL727" s="58"/>
      <c r="DM727" s="58"/>
      <c r="DN727" s="58"/>
      <c r="DO727" s="58"/>
      <c r="DP727" s="58"/>
      <c r="DQ727" s="58"/>
      <c r="DR727" s="58"/>
      <c r="DS727" s="58"/>
      <c r="DT727" s="58"/>
      <c r="DU727" s="58"/>
      <c r="DV727" s="58"/>
      <c r="DW727" s="58"/>
      <c r="DX727" s="58"/>
      <c r="DY727" s="58"/>
      <c r="DZ727" s="58"/>
      <c r="EA727" s="58"/>
      <c r="EB727" s="58"/>
      <c r="EC727" s="58"/>
      <c r="ED727" s="58"/>
      <c r="EE727" s="58"/>
      <c r="EF727" s="58"/>
      <c r="EG727" s="58"/>
      <c r="EH727" s="58"/>
      <c r="EI727" s="58"/>
      <c r="EJ727" s="58"/>
      <c r="EK727" s="58"/>
      <c r="EL727" s="58"/>
      <c r="EM727" s="58"/>
      <c r="EN727" s="58"/>
      <c r="EO727" s="58"/>
      <c r="EP727" s="58"/>
      <c r="EQ727" s="58"/>
      <c r="ER727" s="58"/>
      <c r="ES727" s="58"/>
      <c r="ET727" s="58"/>
      <c r="EU727" s="58"/>
      <c r="EV727" s="58"/>
      <c r="EW727" s="58"/>
      <c r="EX727" s="58"/>
      <c r="EY727" s="58"/>
      <c r="EZ727" s="58"/>
      <c r="FA727" s="58"/>
      <c r="FB727" s="58"/>
      <c r="FC727" s="58"/>
      <c r="FD727" s="58"/>
      <c r="FE727" s="58"/>
      <c r="FF727" s="58"/>
      <c r="FG727" s="58"/>
      <c r="FH727" s="58"/>
      <c r="FI727" s="58"/>
      <c r="FJ727" s="58"/>
      <c r="FK727" s="58"/>
      <c r="FL727" s="58"/>
      <c r="FM727" s="58"/>
      <c r="FN727" s="58"/>
      <c r="FO727" s="58"/>
      <c r="FP727" s="58"/>
      <c r="FQ727" s="58"/>
      <c r="FR727" s="58"/>
      <c r="FS727" s="58"/>
      <c r="FT727" s="58"/>
      <c r="FU727" s="58"/>
      <c r="FV727" s="58"/>
      <c r="FW727" s="58"/>
      <c r="FX727" s="58"/>
      <c r="FY727" s="58"/>
      <c r="FZ727" s="58"/>
      <c r="GA727" s="58"/>
      <c r="GB727" s="58"/>
      <c r="GC727" s="58"/>
      <c r="GD727" s="58"/>
      <c r="GE727" s="58"/>
      <c r="GF727" s="58"/>
      <c r="GG727" s="58"/>
      <c r="GH727" s="58"/>
      <c r="GI727" s="58"/>
      <c r="GJ727" s="58"/>
      <c r="GK727" s="58"/>
      <c r="GL727" s="58"/>
      <c r="GM727" s="58"/>
      <c r="GN727" s="58"/>
      <c r="GO727" s="58"/>
      <c r="GP727" s="58"/>
      <c r="GQ727" s="58"/>
      <c r="GR727" s="58"/>
      <c r="GS727" s="58"/>
      <c r="GT727" s="58"/>
      <c r="GU727" s="58"/>
      <c r="GV727" s="58"/>
      <c r="GW727" s="58"/>
      <c r="GX727" s="58"/>
      <c r="GY727" s="58"/>
      <c r="GZ727" s="58"/>
      <c r="HA727" s="58"/>
      <c r="HB727" s="58"/>
      <c r="HC727" s="58"/>
      <c r="HD727" s="58"/>
      <c r="HE727" s="58"/>
      <c r="HF727" s="58"/>
      <c r="HG727" s="58"/>
      <c r="HH727" s="58"/>
      <c r="HI727" s="58"/>
      <c r="HJ727" s="58"/>
      <c r="HK727" s="58"/>
      <c r="HL727" s="58"/>
      <c r="HM727" s="58"/>
      <c r="HN727" s="58"/>
      <c r="HO727" s="58"/>
      <c r="HP727" s="58"/>
      <c r="HQ727" s="58"/>
      <c r="HR727" s="58"/>
      <c r="HS727" s="58"/>
      <c r="HT727" s="58"/>
      <c r="HU727" s="58"/>
      <c r="HV727" s="58"/>
      <c r="HW727" s="58"/>
      <c r="HX727" s="58"/>
      <c r="HY727" s="58"/>
      <c r="HZ727" s="58"/>
      <c r="IA727" s="58"/>
      <c r="IB727" s="58"/>
      <c r="IC727" s="58"/>
      <c r="ID727" s="58"/>
      <c r="IE727" s="58"/>
      <c r="IF727" s="58"/>
      <c r="IG727" s="58"/>
      <c r="IH727" s="58"/>
      <c r="II727" s="58"/>
      <c r="IJ727" s="58"/>
      <c r="IK727" s="58"/>
      <c r="IL727" s="58"/>
      <c r="IM727" s="58"/>
      <c r="IN727" s="58"/>
      <c r="IO727" s="58"/>
      <c r="IP727" s="58"/>
      <c r="IQ727" s="58"/>
      <c r="IR727" s="58"/>
      <c r="IS727" s="58"/>
      <c r="IT727" s="58"/>
      <c r="IU727" s="58"/>
    </row>
    <row r="728" spans="1:255" s="840" customFormat="1">
      <c r="A728" s="78" t="s">
        <v>541</v>
      </c>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949"/>
      <c r="AB728" s="949"/>
      <c r="AC728" s="949"/>
      <c r="AD728" s="58"/>
      <c r="AE728" s="58"/>
      <c r="AF728" s="58"/>
      <c r="AG728" s="58"/>
      <c r="AH728" s="58"/>
      <c r="AI728" s="58"/>
      <c r="AJ728" s="58"/>
      <c r="AK728" s="58"/>
      <c r="AL728" s="58"/>
      <c r="AM728" s="58"/>
      <c r="AN728" s="58"/>
      <c r="AO728" s="58"/>
      <c r="AP728" s="58"/>
      <c r="AQ728" s="58"/>
      <c r="AR728" s="58"/>
      <c r="AS728" s="58"/>
      <c r="AT728" s="58"/>
      <c r="AU728" s="58"/>
      <c r="AV728" s="58"/>
      <c r="AW728" s="58"/>
      <c r="AX728" s="58"/>
      <c r="AY728" s="58"/>
      <c r="AZ728" s="58"/>
      <c r="BA728" s="58"/>
      <c r="BB728" s="58"/>
      <c r="BC728" s="5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58"/>
      <c r="CS728" s="58"/>
      <c r="CT728" s="58"/>
      <c r="CU728" s="58"/>
      <c r="CV728" s="58"/>
      <c r="CW728" s="58"/>
      <c r="CX728" s="58"/>
      <c r="CY728" s="58"/>
      <c r="CZ728" s="58"/>
      <c r="DA728" s="58"/>
      <c r="DB728" s="58"/>
      <c r="DC728" s="58"/>
      <c r="DD728" s="58"/>
      <c r="DE728" s="58"/>
      <c r="DF728" s="58"/>
      <c r="DG728" s="58"/>
      <c r="DH728" s="58"/>
      <c r="DI728" s="58"/>
      <c r="DJ728" s="58"/>
      <c r="DK728" s="58"/>
      <c r="DL728" s="58"/>
      <c r="DM728" s="58"/>
      <c r="DN728" s="58"/>
      <c r="DO728" s="58"/>
      <c r="DP728" s="58"/>
      <c r="DQ728" s="58"/>
      <c r="DR728" s="58"/>
      <c r="DS728" s="58"/>
      <c r="DT728" s="58"/>
      <c r="DU728" s="58"/>
      <c r="DV728" s="58"/>
      <c r="DW728" s="58"/>
      <c r="DX728" s="58"/>
      <c r="DY728" s="58"/>
      <c r="DZ728" s="58"/>
      <c r="EA728" s="58"/>
      <c r="EB728" s="58"/>
      <c r="EC728" s="58"/>
      <c r="ED728" s="58"/>
      <c r="EE728" s="58"/>
      <c r="EF728" s="58"/>
      <c r="EG728" s="58"/>
      <c r="EH728" s="58"/>
      <c r="EI728" s="58"/>
      <c r="EJ728" s="58"/>
      <c r="EK728" s="58"/>
      <c r="EL728" s="58"/>
      <c r="EM728" s="58"/>
      <c r="EN728" s="58"/>
      <c r="EO728" s="58"/>
      <c r="EP728" s="58"/>
      <c r="EQ728" s="58"/>
      <c r="ER728" s="58"/>
      <c r="ES728" s="58"/>
      <c r="ET728" s="58"/>
      <c r="EU728" s="58"/>
      <c r="EV728" s="58"/>
      <c r="EW728" s="58"/>
      <c r="EX728" s="58"/>
      <c r="EY728" s="58"/>
      <c r="EZ728" s="58"/>
      <c r="FA728" s="58"/>
      <c r="FB728" s="58"/>
      <c r="FC728" s="58"/>
      <c r="FD728" s="58"/>
      <c r="FE728" s="58"/>
      <c r="FF728" s="58"/>
      <c r="FG728" s="58"/>
      <c r="FH728" s="58"/>
      <c r="FI728" s="58"/>
      <c r="FJ728" s="58"/>
      <c r="FK728" s="58"/>
      <c r="FL728" s="58"/>
      <c r="FM728" s="58"/>
      <c r="FN728" s="58"/>
      <c r="FO728" s="58"/>
      <c r="FP728" s="58"/>
      <c r="FQ728" s="58"/>
      <c r="FR728" s="58"/>
      <c r="FS728" s="58"/>
      <c r="FT728" s="58"/>
      <c r="FU728" s="58"/>
      <c r="FV728" s="58"/>
      <c r="FW728" s="58"/>
      <c r="FX728" s="58"/>
      <c r="FY728" s="58"/>
      <c r="FZ728" s="58"/>
      <c r="GA728" s="58"/>
      <c r="GB728" s="58"/>
      <c r="GC728" s="58"/>
      <c r="GD728" s="58"/>
      <c r="GE728" s="58"/>
      <c r="GF728" s="58"/>
      <c r="GG728" s="58"/>
      <c r="GH728" s="58"/>
      <c r="GI728" s="58"/>
      <c r="GJ728" s="58"/>
      <c r="GK728" s="58"/>
      <c r="GL728" s="58"/>
      <c r="GM728" s="58"/>
      <c r="GN728" s="58"/>
      <c r="GO728" s="58"/>
      <c r="GP728" s="58"/>
      <c r="GQ728" s="58"/>
      <c r="GR728" s="58"/>
      <c r="GS728" s="58"/>
      <c r="GT728" s="58"/>
      <c r="GU728" s="58"/>
      <c r="GV728" s="58"/>
      <c r="GW728" s="58"/>
      <c r="GX728" s="58"/>
      <c r="GY728" s="58"/>
      <c r="GZ728" s="58"/>
      <c r="HA728" s="58"/>
      <c r="HB728" s="58"/>
      <c r="HC728" s="58"/>
      <c r="HD728" s="58"/>
      <c r="HE728" s="58"/>
      <c r="HF728" s="58"/>
      <c r="HG728" s="58"/>
      <c r="HH728" s="58"/>
      <c r="HI728" s="58"/>
      <c r="HJ728" s="58"/>
      <c r="HK728" s="58"/>
      <c r="HL728" s="58"/>
      <c r="HM728" s="58"/>
      <c r="HN728" s="58"/>
      <c r="HO728" s="58"/>
      <c r="HP728" s="58"/>
      <c r="HQ728" s="58"/>
      <c r="HR728" s="58"/>
      <c r="HS728" s="58"/>
      <c r="HT728" s="58"/>
      <c r="HU728" s="58"/>
      <c r="HV728" s="58"/>
      <c r="HW728" s="58"/>
      <c r="HX728" s="58"/>
      <c r="HY728" s="58"/>
      <c r="HZ728" s="58"/>
      <c r="IA728" s="58"/>
      <c r="IB728" s="58"/>
      <c r="IC728" s="58"/>
      <c r="ID728" s="58"/>
      <c r="IE728" s="58"/>
      <c r="IF728" s="58"/>
      <c r="IG728" s="58"/>
      <c r="IH728" s="58"/>
      <c r="II728" s="58"/>
      <c r="IJ728" s="58"/>
      <c r="IK728" s="58"/>
      <c r="IL728" s="58"/>
      <c r="IM728" s="58"/>
      <c r="IN728" s="58"/>
      <c r="IO728" s="58"/>
      <c r="IP728" s="58"/>
      <c r="IQ728" s="58"/>
      <c r="IR728" s="58"/>
      <c r="IS728" s="58"/>
      <c r="IT728" s="58"/>
      <c r="IU728" s="58"/>
    </row>
    <row r="729" spans="1:255" s="840" customFormat="1">
      <c r="A729" s="78" t="s">
        <v>542</v>
      </c>
      <c r="B729" s="58">
        <v>1.6E-2</v>
      </c>
      <c r="C729" s="58">
        <v>1.7999999999999999E-2</v>
      </c>
      <c r="D729" s="58">
        <v>1.2E-2</v>
      </c>
      <c r="E729" s="58">
        <v>0.01</v>
      </c>
      <c r="F729" s="58">
        <v>8.0000000000000002E-3</v>
      </c>
      <c r="G729" s="58">
        <v>7.0000000000000001E-3</v>
      </c>
      <c r="H729" s="58">
        <v>8.0000000000000002E-3</v>
      </c>
      <c r="I729" s="58">
        <v>0.01</v>
      </c>
      <c r="J729" s="58">
        <v>1.0999999999999999E-2</v>
      </c>
      <c r="K729" s="58">
        <v>1.2999999999999999E-2</v>
      </c>
      <c r="L729" s="58">
        <v>1.0999999999999999E-2</v>
      </c>
      <c r="M729" s="58">
        <v>1.4E-2</v>
      </c>
      <c r="N729" s="58">
        <v>1.7000000000000001E-2</v>
      </c>
      <c r="O729" s="58">
        <v>1.6E-2</v>
      </c>
      <c r="P729" s="58">
        <v>1.6E-2</v>
      </c>
      <c r="Q729" s="58">
        <v>1.7000000000000001E-2</v>
      </c>
      <c r="R729" s="58">
        <v>2.4E-2</v>
      </c>
      <c r="S729" s="58">
        <v>3.4000000000000002E-2</v>
      </c>
      <c r="T729" s="58">
        <v>2.3E-2</v>
      </c>
      <c r="U729" s="58">
        <v>0.02</v>
      </c>
      <c r="V729" s="58">
        <v>2.1000000000000001E-2</v>
      </c>
      <c r="W729" s="58">
        <v>1.7000000000000001E-2</v>
      </c>
      <c r="X729" s="58">
        <v>3.2000000000000001E-2</v>
      </c>
      <c r="Y729" s="58">
        <v>3.3000000000000002E-2</v>
      </c>
      <c r="Z729" s="58">
        <v>4.8000000000000001E-2</v>
      </c>
      <c r="AA729" s="949">
        <v>3.3000000000000002E-2</v>
      </c>
      <c r="AB729" s="949">
        <v>3.6999999999999998E-2</v>
      </c>
      <c r="AC729" s="949">
        <v>3.4000000000000002E-2</v>
      </c>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M729" s="58"/>
      <c r="DN729" s="58"/>
      <c r="DO729" s="58"/>
      <c r="DP729" s="58"/>
      <c r="DQ729" s="58"/>
      <c r="DR729" s="58"/>
      <c r="DS729" s="58"/>
      <c r="DT729" s="58"/>
      <c r="DU729" s="58"/>
      <c r="DV729" s="58"/>
      <c r="DW729" s="58"/>
      <c r="DX729" s="58"/>
      <c r="DY729" s="58"/>
      <c r="DZ729" s="58"/>
      <c r="EA729" s="58"/>
      <c r="EB729" s="58"/>
      <c r="EC729" s="58"/>
      <c r="ED729" s="58"/>
      <c r="EE729" s="58"/>
      <c r="EF729" s="58"/>
      <c r="EG729" s="58"/>
      <c r="EH729" s="58"/>
      <c r="EI729" s="58"/>
      <c r="EJ729" s="58"/>
      <c r="EK729" s="58"/>
      <c r="EL729" s="58"/>
      <c r="EM729" s="58"/>
      <c r="EN729" s="58"/>
      <c r="EO729" s="58"/>
      <c r="EP729" s="58"/>
      <c r="EQ729" s="58"/>
      <c r="ER729" s="58"/>
      <c r="ES729" s="58"/>
      <c r="ET729" s="58"/>
      <c r="EU729" s="58"/>
      <c r="EV729" s="58"/>
      <c r="EW729" s="58"/>
      <c r="EX729" s="58"/>
      <c r="EY729" s="58"/>
      <c r="EZ729" s="58"/>
      <c r="FA729" s="58"/>
      <c r="FB729" s="58"/>
      <c r="FC729" s="58"/>
      <c r="FD729" s="58"/>
      <c r="FE729" s="58"/>
      <c r="FF729" s="58"/>
      <c r="FG729" s="58"/>
      <c r="FH729" s="58"/>
      <c r="FI729" s="58"/>
      <c r="FJ729" s="58"/>
      <c r="FK729" s="58"/>
      <c r="FL729" s="58"/>
      <c r="FM729" s="58"/>
      <c r="FN729" s="58"/>
      <c r="FO729" s="58"/>
      <c r="FP729" s="58"/>
      <c r="FQ729" s="58"/>
      <c r="FR729" s="58"/>
      <c r="FS729" s="58"/>
      <c r="FT729" s="58"/>
      <c r="FU729" s="58"/>
      <c r="FV729" s="58"/>
      <c r="FW729" s="58"/>
      <c r="FX729" s="58"/>
      <c r="FY729" s="58"/>
      <c r="FZ729" s="58"/>
      <c r="GA729" s="58"/>
      <c r="GB729" s="58"/>
      <c r="GC729" s="58"/>
      <c r="GD729" s="58"/>
      <c r="GE729" s="58"/>
      <c r="GF729" s="58"/>
      <c r="GG729" s="58"/>
      <c r="GH729" s="58"/>
      <c r="GI729" s="58"/>
      <c r="GJ729" s="58"/>
      <c r="GK729" s="58"/>
      <c r="GL729" s="58"/>
      <c r="GM729" s="58"/>
      <c r="GN729" s="58"/>
      <c r="GO729" s="58"/>
      <c r="GP729" s="58"/>
      <c r="GQ729" s="58"/>
      <c r="GR729" s="58"/>
      <c r="GS729" s="58"/>
      <c r="GT729" s="58"/>
      <c r="GU729" s="58"/>
      <c r="GV729" s="58"/>
      <c r="GW729" s="58"/>
      <c r="GX729" s="58"/>
      <c r="GY729" s="58"/>
      <c r="GZ729" s="58"/>
      <c r="HA729" s="58"/>
      <c r="HB729" s="58"/>
      <c r="HC729" s="58"/>
      <c r="HD729" s="58"/>
      <c r="HE729" s="58"/>
      <c r="HF729" s="58"/>
      <c r="HG729" s="58"/>
      <c r="HH729" s="58"/>
      <c r="HI729" s="58"/>
      <c r="HJ729" s="58"/>
      <c r="HK729" s="58"/>
      <c r="HL729" s="58"/>
      <c r="HM729" s="58"/>
      <c r="HN729" s="58"/>
      <c r="HO729" s="58"/>
      <c r="HP729" s="58"/>
      <c r="HQ729" s="58"/>
      <c r="HR729" s="58"/>
      <c r="HS729" s="58"/>
      <c r="HT729" s="58"/>
      <c r="HU729" s="58"/>
      <c r="HV729" s="58"/>
      <c r="HW729" s="58"/>
      <c r="HX729" s="58"/>
      <c r="HY729" s="58"/>
      <c r="HZ729" s="58"/>
      <c r="IA729" s="58"/>
      <c r="IB729" s="58"/>
      <c r="IC729" s="58"/>
      <c r="ID729" s="58"/>
      <c r="IE729" s="58"/>
      <c r="IF729" s="58"/>
      <c r="IG729" s="58"/>
      <c r="IH729" s="58"/>
      <c r="II729" s="58"/>
      <c r="IJ729" s="58"/>
      <c r="IK729" s="58"/>
      <c r="IL729" s="58"/>
      <c r="IM729" s="58"/>
      <c r="IN729" s="58"/>
      <c r="IO729" s="58"/>
      <c r="IP729" s="58"/>
      <c r="IQ729" s="58"/>
      <c r="IR729" s="58"/>
      <c r="IS729" s="58"/>
      <c r="IT729" s="58"/>
      <c r="IU729" s="58"/>
    </row>
    <row r="730" spans="1:255" s="840" customFormat="1">
      <c r="A730" s="78" t="s">
        <v>543</v>
      </c>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949"/>
      <c r="AB730" s="949"/>
      <c r="AC730" s="949"/>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58"/>
      <c r="CS730" s="58"/>
      <c r="CT730" s="58"/>
      <c r="CU730" s="58"/>
      <c r="CV730" s="58"/>
      <c r="CW730" s="58"/>
      <c r="CX730" s="58"/>
      <c r="CY730" s="58"/>
      <c r="CZ730" s="58"/>
      <c r="DA730" s="58"/>
      <c r="DB730" s="58"/>
      <c r="DC730" s="58"/>
      <c r="DD730" s="58"/>
      <c r="DE730" s="58"/>
      <c r="DF730" s="58"/>
      <c r="DG730" s="58"/>
      <c r="DH730" s="58"/>
      <c r="DI730" s="58"/>
      <c r="DJ730" s="58"/>
      <c r="DK730" s="58"/>
      <c r="DL730" s="58"/>
      <c r="DM730" s="58"/>
      <c r="DN730" s="58"/>
      <c r="DO730" s="58"/>
      <c r="DP730" s="58"/>
      <c r="DQ730" s="58"/>
      <c r="DR730" s="58"/>
      <c r="DS730" s="58"/>
      <c r="DT730" s="58"/>
      <c r="DU730" s="58"/>
      <c r="DV730" s="58"/>
      <c r="DW730" s="58"/>
      <c r="DX730" s="58"/>
      <c r="DY730" s="58"/>
      <c r="DZ730" s="58"/>
      <c r="EA730" s="58"/>
      <c r="EB730" s="58"/>
      <c r="EC730" s="58"/>
      <c r="ED730" s="58"/>
      <c r="EE730" s="58"/>
      <c r="EF730" s="58"/>
      <c r="EG730" s="58"/>
      <c r="EH730" s="58"/>
      <c r="EI730" s="58"/>
      <c r="EJ730" s="58"/>
      <c r="EK730" s="58"/>
      <c r="EL730" s="58"/>
      <c r="EM730" s="58"/>
      <c r="EN730" s="58"/>
      <c r="EO730" s="58"/>
      <c r="EP730" s="58"/>
      <c r="EQ730" s="58"/>
      <c r="ER730" s="58"/>
      <c r="ES730" s="58"/>
      <c r="ET730" s="58"/>
      <c r="EU730" s="58"/>
      <c r="EV730" s="58"/>
      <c r="EW730" s="58"/>
      <c r="EX730" s="58"/>
      <c r="EY730" s="58"/>
      <c r="EZ730" s="58"/>
      <c r="FA730" s="58"/>
      <c r="FB730" s="58"/>
      <c r="FC730" s="58"/>
      <c r="FD730" s="58"/>
      <c r="FE730" s="58"/>
      <c r="FF730" s="58"/>
      <c r="FG730" s="58"/>
      <c r="FH730" s="58"/>
      <c r="FI730" s="58"/>
      <c r="FJ730" s="58"/>
      <c r="FK730" s="58"/>
      <c r="FL730" s="58"/>
      <c r="FM730" s="58"/>
      <c r="FN730" s="58"/>
      <c r="FO730" s="58"/>
      <c r="FP730" s="58"/>
      <c r="FQ730" s="58"/>
      <c r="FR730" s="58"/>
      <c r="FS730" s="58"/>
      <c r="FT730" s="58"/>
      <c r="FU730" s="58"/>
      <c r="FV730" s="58"/>
      <c r="FW730" s="58"/>
      <c r="FX730" s="58"/>
      <c r="FY730" s="58"/>
      <c r="FZ730" s="58"/>
      <c r="GA730" s="58"/>
      <c r="GB730" s="58"/>
      <c r="GC730" s="58"/>
      <c r="GD730" s="58"/>
      <c r="GE730" s="58"/>
      <c r="GF730" s="58"/>
      <c r="GG730" s="58"/>
      <c r="GH730" s="58"/>
      <c r="GI730" s="58"/>
      <c r="GJ730" s="58"/>
      <c r="GK730" s="58"/>
      <c r="GL730" s="58"/>
      <c r="GM730" s="58"/>
      <c r="GN730" s="58"/>
      <c r="GO730" s="58"/>
      <c r="GP730" s="58"/>
      <c r="GQ730" s="58"/>
      <c r="GR730" s="58"/>
      <c r="GS730" s="58"/>
      <c r="GT730" s="58"/>
      <c r="GU730" s="58"/>
      <c r="GV730" s="58"/>
      <c r="GW730" s="58"/>
      <c r="GX730" s="58"/>
      <c r="GY730" s="58"/>
      <c r="GZ730" s="58"/>
      <c r="HA730" s="58"/>
      <c r="HB730" s="58"/>
      <c r="HC730" s="58"/>
      <c r="HD730" s="58"/>
      <c r="HE730" s="58"/>
      <c r="HF730" s="58"/>
      <c r="HG730" s="58"/>
      <c r="HH730" s="58"/>
      <c r="HI730" s="58"/>
      <c r="HJ730" s="58"/>
      <c r="HK730" s="58"/>
      <c r="HL730" s="58"/>
      <c r="HM730" s="58"/>
      <c r="HN730" s="58"/>
      <c r="HO730" s="58"/>
      <c r="HP730" s="58"/>
      <c r="HQ730" s="58"/>
      <c r="HR730" s="58"/>
      <c r="HS730" s="58"/>
      <c r="HT730" s="58"/>
      <c r="HU730" s="58"/>
      <c r="HV730" s="58"/>
      <c r="HW730" s="58"/>
      <c r="HX730" s="58"/>
      <c r="HY730" s="58"/>
      <c r="HZ730" s="58"/>
      <c r="IA730" s="58"/>
      <c r="IB730" s="58"/>
      <c r="IC730" s="58"/>
      <c r="ID730" s="58"/>
      <c r="IE730" s="58"/>
      <c r="IF730" s="58"/>
      <c r="IG730" s="58"/>
      <c r="IH730" s="58"/>
      <c r="II730" s="58"/>
      <c r="IJ730" s="58"/>
      <c r="IK730" s="58"/>
      <c r="IL730" s="58"/>
      <c r="IM730" s="58"/>
      <c r="IN730" s="58"/>
      <c r="IO730" s="58"/>
      <c r="IP730" s="58"/>
      <c r="IQ730" s="58"/>
      <c r="IR730" s="58"/>
      <c r="IS730" s="58"/>
      <c r="IT730" s="58"/>
      <c r="IU730" s="58"/>
    </row>
    <row r="731" spans="1:255" s="840" customFormat="1">
      <c r="A731" s="78" t="s">
        <v>544</v>
      </c>
      <c r="B731" s="58">
        <v>4.0000000000000001E-3</v>
      </c>
      <c r="C731" s="58">
        <v>5.0000000000000001E-3</v>
      </c>
      <c r="D731" s="58">
        <v>3.0000000000000001E-3</v>
      </c>
      <c r="E731" s="58">
        <v>2E-3</v>
      </c>
      <c r="F731" s="58">
        <v>2E-3</v>
      </c>
      <c r="G731" s="58">
        <v>2E-3</v>
      </c>
      <c r="H731" s="58">
        <v>2E-3</v>
      </c>
      <c r="I731" s="58">
        <v>2E-3</v>
      </c>
      <c r="J731" s="58">
        <v>3.0000000000000001E-3</v>
      </c>
      <c r="K731" s="58">
        <v>3.0000000000000001E-3</v>
      </c>
      <c r="L731" s="58">
        <v>3.0000000000000001E-3</v>
      </c>
      <c r="M731" s="58">
        <v>3.0000000000000001E-3</v>
      </c>
      <c r="N731" s="58">
        <v>4.0000000000000001E-3</v>
      </c>
      <c r="O731" s="58">
        <v>3.0000000000000001E-3</v>
      </c>
      <c r="P731" s="58">
        <v>3.0000000000000001E-3</v>
      </c>
      <c r="Q731" s="58">
        <v>3.0000000000000001E-3</v>
      </c>
      <c r="R731" s="58">
        <v>4.0000000000000001E-3</v>
      </c>
      <c r="S731" s="58">
        <v>5.0000000000000001E-3</v>
      </c>
      <c r="T731" s="58">
        <v>4.0000000000000001E-3</v>
      </c>
      <c r="U731" s="58">
        <v>6.0000000000000001E-3</v>
      </c>
      <c r="V731" s="58">
        <v>4.0000000000000001E-3</v>
      </c>
      <c r="W731" s="58">
        <v>4.0000000000000001E-3</v>
      </c>
      <c r="X731" s="58">
        <v>4.0000000000000001E-3</v>
      </c>
      <c r="Y731" s="58">
        <v>4.0000000000000001E-3</v>
      </c>
      <c r="Z731" s="58">
        <v>5.0000000000000001E-3</v>
      </c>
      <c r="AA731" s="949">
        <v>2E-3</v>
      </c>
      <c r="AB731" s="949">
        <v>4.0000000000000001E-3</v>
      </c>
      <c r="AC731" s="949">
        <v>7.0000000000000001E-3</v>
      </c>
      <c r="AD731" s="58"/>
      <c r="AE731" s="58"/>
      <c r="AF731" s="58"/>
      <c r="AG731" s="58"/>
      <c r="AH731" s="58"/>
      <c r="AI731" s="58"/>
      <c r="AJ731" s="58"/>
      <c r="AK731" s="58"/>
      <c r="AL731" s="58"/>
      <c r="AM731" s="58"/>
      <c r="AN731" s="58"/>
      <c r="AO731" s="58"/>
      <c r="AP731" s="58"/>
      <c r="AQ731" s="58"/>
      <c r="AR731" s="58"/>
      <c r="AS731" s="58"/>
      <c r="AT731" s="58"/>
      <c r="AU731" s="58"/>
      <c r="AV731" s="58"/>
      <c r="AW731" s="58"/>
      <c r="AX731" s="58"/>
      <c r="AY731" s="58"/>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58"/>
      <c r="CS731" s="58"/>
      <c r="CT731" s="58"/>
      <c r="CU731" s="58"/>
      <c r="CV731" s="58"/>
      <c r="CW731" s="58"/>
      <c r="CX731" s="58"/>
      <c r="CY731" s="58"/>
      <c r="CZ731" s="58"/>
      <c r="DA731" s="58"/>
      <c r="DB731" s="58"/>
      <c r="DC731" s="58"/>
      <c r="DD731" s="58"/>
      <c r="DE731" s="58"/>
      <c r="DF731" s="58"/>
      <c r="DG731" s="58"/>
      <c r="DH731" s="58"/>
      <c r="DI731" s="58"/>
      <c r="DJ731" s="58"/>
      <c r="DK731" s="58"/>
      <c r="DL731" s="58"/>
      <c r="DM731" s="58"/>
      <c r="DN731" s="58"/>
      <c r="DO731" s="58"/>
      <c r="DP731" s="58"/>
      <c r="DQ731" s="58"/>
      <c r="DR731" s="58"/>
      <c r="DS731" s="58"/>
      <c r="DT731" s="58"/>
      <c r="DU731" s="58"/>
      <c r="DV731" s="58"/>
      <c r="DW731" s="58"/>
      <c r="DX731" s="58"/>
      <c r="DY731" s="58"/>
      <c r="DZ731" s="58"/>
      <c r="EA731" s="58"/>
      <c r="EB731" s="58"/>
      <c r="EC731" s="58"/>
      <c r="ED731" s="58"/>
      <c r="EE731" s="58"/>
      <c r="EF731" s="58"/>
      <c r="EG731" s="58"/>
      <c r="EH731" s="58"/>
      <c r="EI731" s="58"/>
      <c r="EJ731" s="58"/>
      <c r="EK731" s="58"/>
      <c r="EL731" s="58"/>
      <c r="EM731" s="58"/>
      <c r="EN731" s="58"/>
      <c r="EO731" s="58"/>
      <c r="EP731" s="58"/>
      <c r="EQ731" s="58"/>
      <c r="ER731" s="58"/>
      <c r="ES731" s="58"/>
      <c r="ET731" s="58"/>
      <c r="EU731" s="58"/>
      <c r="EV731" s="58"/>
      <c r="EW731" s="58"/>
      <c r="EX731" s="58"/>
      <c r="EY731" s="58"/>
      <c r="EZ731" s="58"/>
      <c r="FA731" s="58"/>
      <c r="FB731" s="58"/>
      <c r="FC731" s="58"/>
      <c r="FD731" s="58"/>
      <c r="FE731" s="58"/>
      <c r="FF731" s="58"/>
      <c r="FG731" s="58"/>
      <c r="FH731" s="58"/>
      <c r="FI731" s="58"/>
      <c r="FJ731" s="58"/>
      <c r="FK731" s="58"/>
      <c r="FL731" s="58"/>
      <c r="FM731" s="58"/>
      <c r="FN731" s="58"/>
      <c r="FO731" s="58"/>
      <c r="FP731" s="58"/>
      <c r="FQ731" s="58"/>
      <c r="FR731" s="58"/>
      <c r="FS731" s="58"/>
      <c r="FT731" s="58"/>
      <c r="FU731" s="58"/>
      <c r="FV731" s="58"/>
      <c r="FW731" s="58"/>
      <c r="FX731" s="58"/>
      <c r="FY731" s="58"/>
      <c r="FZ731" s="58"/>
      <c r="GA731" s="58"/>
      <c r="GB731" s="58"/>
      <c r="GC731" s="58"/>
      <c r="GD731" s="58"/>
      <c r="GE731" s="58"/>
      <c r="GF731" s="58"/>
      <c r="GG731" s="58"/>
      <c r="GH731" s="58"/>
      <c r="GI731" s="58"/>
      <c r="GJ731" s="58"/>
      <c r="GK731" s="58"/>
      <c r="GL731" s="58"/>
      <c r="GM731" s="58"/>
      <c r="GN731" s="58"/>
      <c r="GO731" s="58"/>
      <c r="GP731" s="58"/>
      <c r="GQ731" s="58"/>
      <c r="GR731" s="58"/>
      <c r="GS731" s="58"/>
      <c r="GT731" s="58"/>
      <c r="GU731" s="58"/>
      <c r="GV731" s="58"/>
      <c r="GW731" s="58"/>
      <c r="GX731" s="58"/>
      <c r="GY731" s="58"/>
      <c r="GZ731" s="58"/>
      <c r="HA731" s="58"/>
      <c r="HB731" s="58"/>
      <c r="HC731" s="58"/>
      <c r="HD731" s="58"/>
      <c r="HE731" s="58"/>
      <c r="HF731" s="58"/>
      <c r="HG731" s="58"/>
      <c r="HH731" s="58"/>
      <c r="HI731" s="58"/>
      <c r="HJ731" s="58"/>
      <c r="HK731" s="58"/>
      <c r="HL731" s="58"/>
      <c r="HM731" s="58"/>
      <c r="HN731" s="58"/>
      <c r="HO731" s="58"/>
      <c r="HP731" s="58"/>
      <c r="HQ731" s="58"/>
      <c r="HR731" s="58"/>
      <c r="HS731" s="58"/>
      <c r="HT731" s="58"/>
      <c r="HU731" s="58"/>
      <c r="HV731" s="58"/>
      <c r="HW731" s="58"/>
      <c r="HX731" s="58"/>
      <c r="HY731" s="58"/>
      <c r="HZ731" s="58"/>
      <c r="IA731" s="58"/>
      <c r="IB731" s="58"/>
      <c r="IC731" s="58"/>
      <c r="ID731" s="58"/>
      <c r="IE731" s="58"/>
      <c r="IF731" s="58"/>
      <c r="IG731" s="58"/>
      <c r="IH731" s="58"/>
      <c r="II731" s="58"/>
      <c r="IJ731" s="58"/>
      <c r="IK731" s="58"/>
      <c r="IL731" s="58"/>
      <c r="IM731" s="58"/>
      <c r="IN731" s="58"/>
      <c r="IO731" s="58"/>
      <c r="IP731" s="58"/>
      <c r="IQ731" s="58"/>
      <c r="IR731" s="58"/>
      <c r="IS731" s="58"/>
      <c r="IT731" s="58"/>
      <c r="IU731" s="58"/>
    </row>
    <row r="732" spans="1:255" s="840" customFormat="1">
      <c r="A732" s="78" t="s">
        <v>545</v>
      </c>
      <c r="B732" s="58">
        <v>1.2E-2</v>
      </c>
      <c r="C732" s="58">
        <v>1.4999999999999999E-2</v>
      </c>
      <c r="D732" s="58">
        <v>8.9999999999999993E-3</v>
      </c>
      <c r="E732" s="58">
        <v>8.0000000000000002E-3</v>
      </c>
      <c r="F732" s="58">
        <v>7.0000000000000001E-3</v>
      </c>
      <c r="G732" s="58">
        <v>6.0000000000000001E-3</v>
      </c>
      <c r="H732" s="58">
        <v>6.0000000000000001E-3</v>
      </c>
      <c r="I732" s="58">
        <v>7.0000000000000001E-3</v>
      </c>
      <c r="J732" s="58">
        <v>8.9999999999999993E-3</v>
      </c>
      <c r="K732" s="58">
        <v>0.01</v>
      </c>
      <c r="L732" s="58">
        <v>8.0000000000000002E-3</v>
      </c>
      <c r="M732" s="58">
        <v>1.0999999999999999E-2</v>
      </c>
      <c r="N732" s="58">
        <v>1.2999999999999999E-2</v>
      </c>
      <c r="O732" s="58">
        <v>1.2999999999999999E-2</v>
      </c>
      <c r="P732" s="58">
        <v>1.7000000000000001E-2</v>
      </c>
      <c r="Q732" s="58">
        <v>1.4E-2</v>
      </c>
      <c r="R732" s="58">
        <v>1.4E-2</v>
      </c>
      <c r="S732" s="58">
        <v>1.4999999999999999E-2</v>
      </c>
      <c r="T732" s="58">
        <v>1.4999999999999999E-2</v>
      </c>
      <c r="U732" s="58">
        <v>1.6E-2</v>
      </c>
      <c r="V732" s="58">
        <v>1.2E-2</v>
      </c>
      <c r="W732" s="58">
        <v>1.4E-2</v>
      </c>
      <c r="X732" s="58">
        <v>1.4E-2</v>
      </c>
      <c r="Y732" s="58">
        <v>2.1000000000000001E-2</v>
      </c>
      <c r="Z732" s="58">
        <v>2.3E-2</v>
      </c>
      <c r="AA732" s="949">
        <v>2.1000000000000001E-2</v>
      </c>
      <c r="AB732" s="949">
        <v>0.03</v>
      </c>
      <c r="AC732" s="949">
        <v>3.1E-2</v>
      </c>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58"/>
      <c r="CS732" s="58"/>
      <c r="CT732" s="58"/>
      <c r="CU732" s="58"/>
      <c r="CV732" s="58"/>
      <c r="CW732" s="58"/>
      <c r="CX732" s="58"/>
      <c r="CY732" s="58"/>
      <c r="CZ732" s="58"/>
      <c r="DA732" s="58"/>
      <c r="DB732" s="58"/>
      <c r="DC732" s="58"/>
      <c r="DD732" s="58"/>
      <c r="DE732" s="58"/>
      <c r="DF732" s="58"/>
      <c r="DG732" s="58"/>
      <c r="DH732" s="58"/>
      <c r="DI732" s="58"/>
      <c r="DJ732" s="58"/>
      <c r="DK732" s="58"/>
      <c r="DL732" s="58"/>
      <c r="DM732" s="58"/>
      <c r="DN732" s="58"/>
      <c r="DO732" s="58"/>
      <c r="DP732" s="58"/>
      <c r="DQ732" s="58"/>
      <c r="DR732" s="58"/>
      <c r="DS732" s="58"/>
      <c r="DT732" s="58"/>
      <c r="DU732" s="58"/>
      <c r="DV732" s="58"/>
      <c r="DW732" s="58"/>
      <c r="DX732" s="58"/>
      <c r="DY732" s="58"/>
      <c r="DZ732" s="58"/>
      <c r="EA732" s="58"/>
      <c r="EB732" s="58"/>
      <c r="EC732" s="58"/>
      <c r="ED732" s="58"/>
      <c r="EE732" s="58"/>
      <c r="EF732" s="58"/>
      <c r="EG732" s="58"/>
      <c r="EH732" s="58"/>
      <c r="EI732" s="58"/>
      <c r="EJ732" s="58"/>
      <c r="EK732" s="58"/>
      <c r="EL732" s="58"/>
      <c r="EM732" s="58"/>
      <c r="EN732" s="58"/>
      <c r="EO732" s="58"/>
      <c r="EP732" s="58"/>
      <c r="EQ732" s="58"/>
      <c r="ER732" s="58"/>
      <c r="ES732" s="58"/>
      <c r="ET732" s="58"/>
      <c r="EU732" s="58"/>
      <c r="EV732" s="58"/>
      <c r="EW732" s="58"/>
      <c r="EX732" s="58"/>
      <c r="EY732" s="58"/>
      <c r="EZ732" s="58"/>
      <c r="FA732" s="58"/>
      <c r="FB732" s="58"/>
      <c r="FC732" s="58"/>
      <c r="FD732" s="58"/>
      <c r="FE732" s="58"/>
      <c r="FF732" s="58"/>
      <c r="FG732" s="58"/>
      <c r="FH732" s="58"/>
      <c r="FI732" s="58"/>
      <c r="FJ732" s="58"/>
      <c r="FK732" s="58"/>
      <c r="FL732" s="58"/>
      <c r="FM732" s="58"/>
      <c r="FN732" s="58"/>
      <c r="FO732" s="58"/>
      <c r="FP732" s="58"/>
      <c r="FQ732" s="58"/>
      <c r="FR732" s="58"/>
      <c r="FS732" s="58"/>
      <c r="FT732" s="58"/>
      <c r="FU732" s="58"/>
      <c r="FV732" s="58"/>
      <c r="FW732" s="58"/>
      <c r="FX732" s="58"/>
      <c r="FY732" s="58"/>
      <c r="FZ732" s="58"/>
      <c r="GA732" s="58"/>
      <c r="GB732" s="58"/>
      <c r="GC732" s="58"/>
      <c r="GD732" s="58"/>
      <c r="GE732" s="58"/>
      <c r="GF732" s="58"/>
      <c r="GG732" s="58"/>
      <c r="GH732" s="58"/>
      <c r="GI732" s="58"/>
      <c r="GJ732" s="58"/>
      <c r="GK732" s="58"/>
      <c r="GL732" s="58"/>
      <c r="GM732" s="58"/>
      <c r="GN732" s="58"/>
      <c r="GO732" s="58"/>
      <c r="GP732" s="58"/>
      <c r="GQ732" s="58"/>
      <c r="GR732" s="58"/>
      <c r="GS732" s="58"/>
      <c r="GT732" s="58"/>
      <c r="GU732" s="58"/>
      <c r="GV732" s="58"/>
      <c r="GW732" s="58"/>
      <c r="GX732" s="58"/>
      <c r="GY732" s="58"/>
      <c r="GZ732" s="58"/>
      <c r="HA732" s="58"/>
      <c r="HB732" s="58"/>
      <c r="HC732" s="58"/>
      <c r="HD732" s="58"/>
      <c r="HE732" s="58"/>
      <c r="HF732" s="58"/>
      <c r="HG732" s="58"/>
      <c r="HH732" s="58"/>
      <c r="HI732" s="58"/>
      <c r="HJ732" s="58"/>
      <c r="HK732" s="58"/>
      <c r="HL732" s="58"/>
      <c r="HM732" s="58"/>
      <c r="HN732" s="58"/>
      <c r="HO732" s="58"/>
      <c r="HP732" s="58"/>
      <c r="HQ732" s="58"/>
      <c r="HR732" s="58"/>
      <c r="HS732" s="58"/>
      <c r="HT732" s="58"/>
      <c r="HU732" s="58"/>
      <c r="HV732" s="58"/>
      <c r="HW732" s="58"/>
      <c r="HX732" s="58"/>
      <c r="HY732" s="58"/>
      <c r="HZ732" s="58"/>
      <c r="IA732" s="58"/>
      <c r="IB732" s="58"/>
      <c r="IC732" s="58"/>
      <c r="ID732" s="58"/>
      <c r="IE732" s="58"/>
      <c r="IF732" s="58"/>
      <c r="IG732" s="58"/>
      <c r="IH732" s="58"/>
      <c r="II732" s="58"/>
      <c r="IJ732" s="58"/>
      <c r="IK732" s="58"/>
      <c r="IL732" s="58"/>
      <c r="IM732" s="58"/>
      <c r="IN732" s="58"/>
      <c r="IO732" s="58"/>
      <c r="IP732" s="58"/>
      <c r="IQ732" s="58"/>
      <c r="IR732" s="58"/>
      <c r="IS732" s="58"/>
      <c r="IT732" s="58"/>
      <c r="IU732" s="58"/>
    </row>
    <row r="733" spans="1:255" s="840" customFormat="1">
      <c r="A733" s="78" t="s">
        <v>546</v>
      </c>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949"/>
      <c r="AB733" s="949"/>
      <c r="AC733" s="949"/>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58"/>
      <c r="CS733" s="58"/>
      <c r="CT733" s="58"/>
      <c r="CU733" s="58"/>
      <c r="CV733" s="58"/>
      <c r="CW733" s="58"/>
      <c r="CX733" s="58"/>
      <c r="CY733" s="58"/>
      <c r="CZ733" s="58"/>
      <c r="DA733" s="58"/>
      <c r="DB733" s="58"/>
      <c r="DC733" s="58"/>
      <c r="DD733" s="58"/>
      <c r="DE733" s="58"/>
      <c r="DF733" s="58"/>
      <c r="DG733" s="58"/>
      <c r="DH733" s="58"/>
      <c r="DI733" s="58"/>
      <c r="DJ733" s="58"/>
      <c r="DK733" s="58"/>
      <c r="DL733" s="58"/>
      <c r="DM733" s="58"/>
      <c r="DN733" s="58"/>
      <c r="DO733" s="58"/>
      <c r="DP733" s="58"/>
      <c r="DQ733" s="58"/>
      <c r="DR733" s="58"/>
      <c r="DS733" s="58"/>
      <c r="DT733" s="58"/>
      <c r="DU733" s="58"/>
      <c r="DV733" s="58"/>
      <c r="DW733" s="58"/>
      <c r="DX733" s="58"/>
      <c r="DY733" s="58"/>
      <c r="DZ733" s="58"/>
      <c r="EA733" s="58"/>
      <c r="EB733" s="58"/>
      <c r="EC733" s="58"/>
      <c r="ED733" s="58"/>
      <c r="EE733" s="58"/>
      <c r="EF733" s="58"/>
      <c r="EG733" s="58"/>
      <c r="EH733" s="58"/>
      <c r="EI733" s="58"/>
      <c r="EJ733" s="58"/>
      <c r="EK733" s="58"/>
      <c r="EL733" s="58"/>
      <c r="EM733" s="58"/>
      <c r="EN733" s="58"/>
      <c r="EO733" s="58"/>
      <c r="EP733" s="58"/>
      <c r="EQ733" s="58"/>
      <c r="ER733" s="58"/>
      <c r="ES733" s="58"/>
      <c r="ET733" s="58"/>
      <c r="EU733" s="58"/>
      <c r="EV733" s="58"/>
      <c r="EW733" s="58"/>
      <c r="EX733" s="58"/>
      <c r="EY733" s="58"/>
      <c r="EZ733" s="58"/>
      <c r="FA733" s="58"/>
      <c r="FB733" s="58"/>
      <c r="FC733" s="58"/>
      <c r="FD733" s="58"/>
      <c r="FE733" s="58"/>
      <c r="FF733" s="58"/>
      <c r="FG733" s="58"/>
      <c r="FH733" s="58"/>
      <c r="FI733" s="58"/>
      <c r="FJ733" s="58"/>
      <c r="FK733" s="58"/>
      <c r="FL733" s="58"/>
      <c r="FM733" s="58"/>
      <c r="FN733" s="58"/>
      <c r="FO733" s="58"/>
      <c r="FP733" s="58"/>
      <c r="FQ733" s="58"/>
      <c r="FR733" s="58"/>
      <c r="FS733" s="58"/>
      <c r="FT733" s="58"/>
      <c r="FU733" s="58"/>
      <c r="FV733" s="58"/>
      <c r="FW733" s="58"/>
      <c r="FX733" s="58"/>
      <c r="FY733" s="58"/>
      <c r="FZ733" s="58"/>
      <c r="GA733" s="58"/>
      <c r="GB733" s="58"/>
      <c r="GC733" s="58"/>
      <c r="GD733" s="58"/>
      <c r="GE733" s="58"/>
      <c r="GF733" s="58"/>
      <c r="GG733" s="58"/>
      <c r="GH733" s="58"/>
      <c r="GI733" s="58"/>
      <c r="GJ733" s="58"/>
      <c r="GK733" s="58"/>
      <c r="GL733" s="58"/>
      <c r="GM733" s="58"/>
      <c r="GN733" s="58"/>
      <c r="GO733" s="58"/>
      <c r="GP733" s="58"/>
      <c r="GQ733" s="58"/>
      <c r="GR733" s="58"/>
      <c r="GS733" s="58"/>
      <c r="GT733" s="58"/>
      <c r="GU733" s="58"/>
      <c r="GV733" s="58"/>
      <c r="GW733" s="58"/>
      <c r="GX733" s="58"/>
      <c r="GY733" s="58"/>
      <c r="GZ733" s="58"/>
      <c r="HA733" s="58"/>
      <c r="HB733" s="58"/>
      <c r="HC733" s="58"/>
      <c r="HD733" s="58"/>
      <c r="HE733" s="58"/>
      <c r="HF733" s="58"/>
      <c r="HG733" s="58"/>
      <c r="HH733" s="58"/>
      <c r="HI733" s="58"/>
      <c r="HJ733" s="58"/>
      <c r="HK733" s="58"/>
      <c r="HL733" s="58"/>
      <c r="HM733" s="58"/>
      <c r="HN733" s="58"/>
      <c r="HO733" s="58"/>
      <c r="HP733" s="58"/>
      <c r="HQ733" s="58"/>
      <c r="HR733" s="58"/>
      <c r="HS733" s="58"/>
      <c r="HT733" s="58"/>
      <c r="HU733" s="58"/>
      <c r="HV733" s="58"/>
      <c r="HW733" s="58"/>
      <c r="HX733" s="58"/>
      <c r="HY733" s="58"/>
      <c r="HZ733" s="58"/>
      <c r="IA733" s="58"/>
      <c r="IB733" s="58"/>
      <c r="IC733" s="58"/>
      <c r="ID733" s="58"/>
      <c r="IE733" s="58"/>
      <c r="IF733" s="58"/>
      <c r="IG733" s="58"/>
      <c r="IH733" s="58"/>
      <c r="II733" s="58"/>
      <c r="IJ733" s="58"/>
      <c r="IK733" s="58"/>
      <c r="IL733" s="58"/>
      <c r="IM733" s="58"/>
      <c r="IN733" s="58"/>
      <c r="IO733" s="58"/>
      <c r="IP733" s="58"/>
      <c r="IQ733" s="58"/>
      <c r="IR733" s="58"/>
      <c r="IS733" s="58"/>
      <c r="IT733" s="58"/>
      <c r="IU733" s="58"/>
    </row>
    <row r="734" spans="1:255" s="840" customFormat="1">
      <c r="A734" s="78" t="s">
        <v>547</v>
      </c>
      <c r="B734" s="58">
        <v>3.5000000000000003E-2</v>
      </c>
      <c r="C734" s="58">
        <v>4.1000000000000002E-2</v>
      </c>
      <c r="D734" s="58">
        <v>2.5000000000000001E-2</v>
      </c>
      <c r="E734" s="58">
        <v>2.1999999999999999E-2</v>
      </c>
      <c r="F734" s="58">
        <v>1.9E-2</v>
      </c>
      <c r="G734" s="58">
        <v>1.7000000000000001E-2</v>
      </c>
      <c r="H734" s="58">
        <v>1.7999999999999999E-2</v>
      </c>
      <c r="I734" s="58">
        <v>2.1999999999999999E-2</v>
      </c>
      <c r="J734" s="58">
        <v>2.5000000000000001E-2</v>
      </c>
      <c r="K734" s="58">
        <v>2.8000000000000001E-2</v>
      </c>
      <c r="L734" s="58">
        <v>2.4E-2</v>
      </c>
      <c r="M734" s="58">
        <v>3.2000000000000001E-2</v>
      </c>
      <c r="N734" s="58">
        <v>3.6999999999999998E-2</v>
      </c>
      <c r="O734" s="58">
        <v>4.1000000000000002E-2</v>
      </c>
      <c r="P734" s="58">
        <v>4.7E-2</v>
      </c>
      <c r="Q734" s="58">
        <v>4.4999999999999998E-2</v>
      </c>
      <c r="R734" s="58">
        <v>5.0999999999999997E-2</v>
      </c>
      <c r="S734" s="58">
        <v>0.06</v>
      </c>
      <c r="T734" s="58">
        <v>5.6000000000000001E-2</v>
      </c>
      <c r="U734" s="58">
        <v>4.4999999999999998E-2</v>
      </c>
      <c r="V734" s="58">
        <v>4.7E-2</v>
      </c>
      <c r="W734" s="58">
        <v>3.7999999999999999E-2</v>
      </c>
      <c r="X734" s="58">
        <v>2.1999999999999999E-2</v>
      </c>
      <c r="Y734" s="58">
        <v>4.2999999999999997E-2</v>
      </c>
      <c r="Z734" s="58">
        <v>2.8000000000000001E-2</v>
      </c>
      <c r="AA734" s="949">
        <v>2.7E-2</v>
      </c>
      <c r="AB734" s="949">
        <v>3.5000000000000003E-2</v>
      </c>
      <c r="AC734" s="949">
        <v>3.5000000000000003E-2</v>
      </c>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58"/>
      <c r="CS734" s="58"/>
      <c r="CT734" s="58"/>
      <c r="CU734" s="58"/>
      <c r="CV734" s="58"/>
      <c r="CW734" s="58"/>
      <c r="CX734" s="58"/>
      <c r="CY734" s="58"/>
      <c r="CZ734" s="58"/>
      <c r="DA734" s="58"/>
      <c r="DB734" s="58"/>
      <c r="DC734" s="58"/>
      <c r="DD734" s="58"/>
      <c r="DE734" s="58"/>
      <c r="DF734" s="58"/>
      <c r="DG734" s="58"/>
      <c r="DH734" s="58"/>
      <c r="DI734" s="58"/>
      <c r="DJ734" s="58"/>
      <c r="DK734" s="58"/>
      <c r="DL734" s="58"/>
      <c r="DM734" s="58"/>
      <c r="DN734" s="58"/>
      <c r="DO734" s="58"/>
      <c r="DP734" s="58"/>
      <c r="DQ734" s="58"/>
      <c r="DR734" s="58"/>
      <c r="DS734" s="58"/>
      <c r="DT734" s="58"/>
      <c r="DU734" s="58"/>
      <c r="DV734" s="58"/>
      <c r="DW734" s="58"/>
      <c r="DX734" s="58"/>
      <c r="DY734" s="58"/>
      <c r="DZ734" s="58"/>
      <c r="EA734" s="58"/>
      <c r="EB734" s="58"/>
      <c r="EC734" s="58"/>
      <c r="ED734" s="58"/>
      <c r="EE734" s="58"/>
      <c r="EF734" s="58"/>
      <c r="EG734" s="58"/>
      <c r="EH734" s="58"/>
      <c r="EI734" s="58"/>
      <c r="EJ734" s="58"/>
      <c r="EK734" s="58"/>
      <c r="EL734" s="58"/>
      <c r="EM734" s="58"/>
      <c r="EN734" s="58"/>
      <c r="EO734" s="58"/>
      <c r="EP734" s="58"/>
      <c r="EQ734" s="58"/>
      <c r="ER734" s="58"/>
      <c r="ES734" s="58"/>
      <c r="ET734" s="58"/>
      <c r="EU734" s="58"/>
      <c r="EV734" s="58"/>
      <c r="EW734" s="58"/>
      <c r="EX734" s="58"/>
      <c r="EY734" s="58"/>
      <c r="EZ734" s="58"/>
      <c r="FA734" s="58"/>
      <c r="FB734" s="58"/>
      <c r="FC734" s="58"/>
      <c r="FD734" s="58"/>
      <c r="FE734" s="58"/>
      <c r="FF734" s="58"/>
      <c r="FG734" s="58"/>
      <c r="FH734" s="58"/>
      <c r="FI734" s="58"/>
      <c r="FJ734" s="58"/>
      <c r="FK734" s="58"/>
      <c r="FL734" s="58"/>
      <c r="FM734" s="58"/>
      <c r="FN734" s="58"/>
      <c r="FO734" s="58"/>
      <c r="FP734" s="58"/>
      <c r="FQ734" s="58"/>
      <c r="FR734" s="58"/>
      <c r="FS734" s="58"/>
      <c r="FT734" s="58"/>
      <c r="FU734" s="58"/>
      <c r="FV734" s="58"/>
      <c r="FW734" s="58"/>
      <c r="FX734" s="58"/>
      <c r="FY734" s="58"/>
      <c r="FZ734" s="58"/>
      <c r="GA734" s="58"/>
      <c r="GB734" s="58"/>
      <c r="GC734" s="58"/>
      <c r="GD734" s="58"/>
      <c r="GE734" s="58"/>
      <c r="GF734" s="58"/>
      <c r="GG734" s="58"/>
      <c r="GH734" s="58"/>
      <c r="GI734" s="58"/>
      <c r="GJ734" s="58"/>
      <c r="GK734" s="58"/>
      <c r="GL734" s="58"/>
      <c r="GM734" s="58"/>
      <c r="GN734" s="58"/>
      <c r="GO734" s="58"/>
      <c r="GP734" s="58"/>
      <c r="GQ734" s="58"/>
      <c r="GR734" s="58"/>
      <c r="GS734" s="58"/>
      <c r="GT734" s="58"/>
      <c r="GU734" s="58"/>
      <c r="GV734" s="58"/>
      <c r="GW734" s="58"/>
      <c r="GX734" s="58"/>
      <c r="GY734" s="58"/>
      <c r="GZ734" s="58"/>
      <c r="HA734" s="58"/>
      <c r="HB734" s="58"/>
      <c r="HC734" s="58"/>
      <c r="HD734" s="58"/>
      <c r="HE734" s="58"/>
      <c r="HF734" s="58"/>
      <c r="HG734" s="58"/>
      <c r="HH734" s="58"/>
      <c r="HI734" s="58"/>
      <c r="HJ734" s="58"/>
      <c r="HK734" s="58"/>
      <c r="HL734" s="58"/>
      <c r="HM734" s="58"/>
      <c r="HN734" s="58"/>
      <c r="HO734" s="58"/>
      <c r="HP734" s="58"/>
      <c r="HQ734" s="58"/>
      <c r="HR734" s="58"/>
      <c r="HS734" s="58"/>
      <c r="HT734" s="58"/>
      <c r="HU734" s="58"/>
      <c r="HV734" s="58"/>
      <c r="HW734" s="58"/>
      <c r="HX734" s="58"/>
      <c r="HY734" s="58"/>
      <c r="HZ734" s="58"/>
      <c r="IA734" s="58"/>
      <c r="IB734" s="58"/>
      <c r="IC734" s="58"/>
      <c r="ID734" s="58"/>
      <c r="IE734" s="58"/>
      <c r="IF734" s="58"/>
      <c r="IG734" s="58"/>
      <c r="IH734" s="58"/>
      <c r="II734" s="58"/>
      <c r="IJ734" s="58"/>
      <c r="IK734" s="58"/>
      <c r="IL734" s="58"/>
      <c r="IM734" s="58"/>
      <c r="IN734" s="58"/>
      <c r="IO734" s="58"/>
      <c r="IP734" s="58"/>
      <c r="IQ734" s="58"/>
      <c r="IR734" s="58"/>
      <c r="IS734" s="58"/>
      <c r="IT734" s="58"/>
      <c r="IU734" s="58"/>
    </row>
    <row r="735" spans="1:255" s="840" customFormat="1">
      <c r="A735" s="78" t="s">
        <v>112</v>
      </c>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58"/>
      <c r="CS735" s="58"/>
      <c r="CT735" s="58"/>
      <c r="CU735" s="58"/>
      <c r="CV735" s="58"/>
      <c r="CW735" s="58"/>
      <c r="CX735" s="58"/>
      <c r="CY735" s="58"/>
      <c r="CZ735" s="58"/>
      <c r="DA735" s="58"/>
      <c r="DB735" s="58"/>
      <c r="DC735" s="58"/>
      <c r="DD735" s="58"/>
      <c r="DE735" s="58"/>
      <c r="DF735" s="58"/>
      <c r="DG735" s="58"/>
      <c r="DH735" s="58"/>
      <c r="DI735" s="58"/>
      <c r="DJ735" s="58"/>
      <c r="DK735" s="58"/>
      <c r="DL735" s="58"/>
      <c r="DM735" s="58"/>
      <c r="DN735" s="58"/>
      <c r="DO735" s="58"/>
      <c r="DP735" s="58"/>
      <c r="DQ735" s="58"/>
      <c r="DR735" s="58"/>
      <c r="DS735" s="58"/>
      <c r="DT735" s="58"/>
      <c r="DU735" s="58"/>
      <c r="DV735" s="58"/>
      <c r="DW735" s="58"/>
      <c r="DX735" s="58"/>
      <c r="DY735" s="58"/>
      <c r="DZ735" s="58"/>
      <c r="EA735" s="58"/>
      <c r="EB735" s="58"/>
      <c r="EC735" s="58"/>
      <c r="ED735" s="58"/>
      <c r="EE735" s="58"/>
      <c r="EF735" s="58"/>
      <c r="EG735" s="58"/>
      <c r="EH735" s="58"/>
      <c r="EI735" s="58"/>
      <c r="EJ735" s="58"/>
      <c r="EK735" s="58"/>
      <c r="EL735" s="58"/>
      <c r="EM735" s="58"/>
      <c r="EN735" s="58"/>
      <c r="EO735" s="58"/>
      <c r="EP735" s="58"/>
      <c r="EQ735" s="58"/>
      <c r="ER735" s="58"/>
      <c r="ES735" s="58"/>
      <c r="ET735" s="58"/>
      <c r="EU735" s="58"/>
      <c r="EV735" s="58"/>
      <c r="EW735" s="58"/>
      <c r="EX735" s="58"/>
      <c r="EY735" s="58"/>
      <c r="EZ735" s="58"/>
      <c r="FA735" s="58"/>
      <c r="FB735" s="58"/>
      <c r="FC735" s="58"/>
      <c r="FD735" s="58"/>
      <c r="FE735" s="58"/>
      <c r="FF735" s="58"/>
      <c r="FG735" s="58"/>
      <c r="FH735" s="58"/>
      <c r="FI735" s="58"/>
      <c r="FJ735" s="58"/>
      <c r="FK735" s="58"/>
      <c r="FL735" s="58"/>
      <c r="FM735" s="58"/>
      <c r="FN735" s="58"/>
      <c r="FO735" s="58"/>
      <c r="FP735" s="58"/>
      <c r="FQ735" s="58"/>
      <c r="FR735" s="58"/>
      <c r="FS735" s="58"/>
      <c r="FT735" s="58"/>
      <c r="FU735" s="58"/>
      <c r="FV735" s="58"/>
      <c r="FW735" s="58"/>
      <c r="FX735" s="58"/>
      <c r="FY735" s="58"/>
      <c r="FZ735" s="58"/>
      <c r="GA735" s="58"/>
      <c r="GB735" s="58"/>
      <c r="GC735" s="58"/>
      <c r="GD735" s="58"/>
      <c r="GE735" s="58"/>
      <c r="GF735" s="58"/>
      <c r="GG735" s="58"/>
      <c r="GH735" s="58"/>
      <c r="GI735" s="58"/>
      <c r="GJ735" s="58"/>
      <c r="GK735" s="58"/>
      <c r="GL735" s="58"/>
      <c r="GM735" s="58"/>
      <c r="GN735" s="58"/>
      <c r="GO735" s="58"/>
      <c r="GP735" s="58"/>
      <c r="GQ735" s="58"/>
      <c r="GR735" s="58"/>
      <c r="GS735" s="58"/>
      <c r="GT735" s="58"/>
      <c r="GU735" s="58"/>
      <c r="GV735" s="58"/>
      <c r="GW735" s="58"/>
      <c r="GX735" s="58"/>
      <c r="GY735" s="58"/>
      <c r="GZ735" s="58"/>
      <c r="HA735" s="58"/>
      <c r="HB735" s="58"/>
      <c r="HC735" s="58"/>
      <c r="HD735" s="58"/>
      <c r="HE735" s="58"/>
      <c r="HF735" s="58"/>
      <c r="HG735" s="58"/>
      <c r="HH735" s="58"/>
      <c r="HI735" s="58"/>
      <c r="HJ735" s="58"/>
      <c r="HK735" s="58"/>
      <c r="HL735" s="58"/>
      <c r="HM735" s="58"/>
      <c r="HN735" s="58"/>
      <c r="HO735" s="58"/>
      <c r="HP735" s="58"/>
      <c r="HQ735" s="58"/>
      <c r="HR735" s="58"/>
      <c r="HS735" s="58"/>
      <c r="HT735" s="58"/>
      <c r="HU735" s="58"/>
      <c r="HV735" s="58"/>
      <c r="HW735" s="58"/>
      <c r="HX735" s="58"/>
      <c r="HY735" s="58"/>
      <c r="HZ735" s="58"/>
      <c r="IA735" s="58"/>
      <c r="IB735" s="58"/>
      <c r="IC735" s="58"/>
      <c r="ID735" s="58"/>
      <c r="IE735" s="58"/>
      <c r="IF735" s="58"/>
      <c r="IG735" s="58"/>
      <c r="IH735" s="58"/>
      <c r="II735" s="58"/>
      <c r="IJ735" s="58"/>
      <c r="IK735" s="58"/>
      <c r="IL735" s="58"/>
      <c r="IM735" s="58"/>
      <c r="IN735" s="58"/>
      <c r="IO735" s="58"/>
      <c r="IP735" s="58"/>
      <c r="IQ735" s="58"/>
      <c r="IR735" s="58"/>
      <c r="IS735" s="58"/>
      <c r="IT735" s="58"/>
      <c r="IU735" s="58"/>
    </row>
    <row r="736" spans="1:255" s="840" customFormat="1">
      <c r="A736" s="78" t="s">
        <v>553</v>
      </c>
      <c r="B736" s="58">
        <v>28.08</v>
      </c>
      <c r="C736" s="58">
        <v>27.504999999999999</v>
      </c>
      <c r="D736" s="58">
        <v>26.786000000000001</v>
      </c>
      <c r="E736" s="58">
        <v>27.640999999999998</v>
      </c>
      <c r="F736" s="58">
        <v>30.773</v>
      </c>
      <c r="G736" s="58">
        <v>34.734999999999999</v>
      </c>
      <c r="H736" s="58">
        <v>34.999000000000002</v>
      </c>
      <c r="I736" s="58">
        <v>34.655999999999999</v>
      </c>
      <c r="J736" s="58">
        <v>36.298999999999999</v>
      </c>
      <c r="K736" s="58">
        <v>39.81</v>
      </c>
      <c r="L736" s="58">
        <v>43.110999999999997</v>
      </c>
      <c r="M736" s="58">
        <v>45.481000000000002</v>
      </c>
      <c r="N736" s="58">
        <v>49.442999999999998</v>
      </c>
      <c r="O736" s="58">
        <v>50.389000000000003</v>
      </c>
      <c r="P736" s="58">
        <v>50.389000000000003</v>
      </c>
      <c r="Q736" s="58">
        <v>46.808</v>
      </c>
      <c r="R736" s="58">
        <v>48.383000000000003</v>
      </c>
      <c r="S736" s="58">
        <v>50.838999999999999</v>
      </c>
      <c r="T736" s="58">
        <v>53.218000000000004</v>
      </c>
      <c r="U736" s="58">
        <v>48.716000000000001</v>
      </c>
      <c r="V736" s="58">
        <v>44.146999999999998</v>
      </c>
      <c r="W736" s="58">
        <v>42.429000000000002</v>
      </c>
      <c r="X736" s="58">
        <v>44.874000000000002</v>
      </c>
      <c r="Y736" s="58">
        <v>48.575000000000003</v>
      </c>
      <c r="Z736" s="58">
        <v>56.289000000000001</v>
      </c>
      <c r="AA736" s="949">
        <v>50.667000000000002</v>
      </c>
      <c r="AB736" s="949">
        <v>54.902000000000001</v>
      </c>
      <c r="AC736" s="949">
        <v>59.523000000000003</v>
      </c>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58"/>
      <c r="CS736" s="58"/>
      <c r="CT736" s="58"/>
      <c r="CU736" s="58"/>
      <c r="CV736" s="58"/>
      <c r="CW736" s="58"/>
      <c r="CX736" s="58"/>
      <c r="CY736" s="58"/>
      <c r="CZ736" s="58"/>
      <c r="DA736" s="58"/>
      <c r="DB736" s="58"/>
      <c r="DC736" s="58"/>
      <c r="DD736" s="58"/>
      <c r="DE736" s="58"/>
      <c r="DF736" s="58"/>
      <c r="DG736" s="58"/>
      <c r="DH736" s="58"/>
      <c r="DI736" s="58"/>
      <c r="DJ736" s="58"/>
      <c r="DK736" s="58"/>
      <c r="DL736" s="58"/>
      <c r="DM736" s="58"/>
      <c r="DN736" s="58"/>
      <c r="DO736" s="58"/>
      <c r="DP736" s="58"/>
      <c r="DQ736" s="58"/>
      <c r="DR736" s="58"/>
      <c r="DS736" s="58"/>
      <c r="DT736" s="58"/>
      <c r="DU736" s="58"/>
      <c r="DV736" s="58"/>
      <c r="DW736" s="58"/>
      <c r="DX736" s="58"/>
      <c r="DY736" s="58"/>
      <c r="DZ736" s="58"/>
      <c r="EA736" s="58"/>
      <c r="EB736" s="58"/>
      <c r="EC736" s="58"/>
      <c r="ED736" s="58"/>
      <c r="EE736" s="58"/>
      <c r="EF736" s="58"/>
      <c r="EG736" s="58"/>
      <c r="EH736" s="58"/>
      <c r="EI736" s="58"/>
      <c r="EJ736" s="58"/>
      <c r="EK736" s="58"/>
      <c r="EL736" s="58"/>
      <c r="EM736" s="58"/>
      <c r="EN736" s="58"/>
      <c r="EO736" s="58"/>
      <c r="EP736" s="58"/>
      <c r="EQ736" s="58"/>
      <c r="ER736" s="58"/>
      <c r="ES736" s="58"/>
      <c r="ET736" s="58"/>
      <c r="EU736" s="58"/>
      <c r="EV736" s="58"/>
      <c r="EW736" s="58"/>
      <c r="EX736" s="58"/>
      <c r="EY736" s="58"/>
      <c r="EZ736" s="58"/>
      <c r="FA736" s="58"/>
      <c r="FB736" s="58"/>
      <c r="FC736" s="58"/>
      <c r="FD736" s="58"/>
      <c r="FE736" s="58"/>
      <c r="FF736" s="58"/>
      <c r="FG736" s="58"/>
      <c r="FH736" s="58"/>
      <c r="FI736" s="58"/>
      <c r="FJ736" s="58"/>
      <c r="FK736" s="58"/>
      <c r="FL736" s="58"/>
      <c r="FM736" s="58"/>
      <c r="FN736" s="58"/>
      <c r="FO736" s="58"/>
      <c r="FP736" s="58"/>
      <c r="FQ736" s="58"/>
      <c r="FR736" s="58"/>
      <c r="FS736" s="58"/>
      <c r="FT736" s="58"/>
      <c r="FU736" s="58"/>
      <c r="FV736" s="58"/>
      <c r="FW736" s="58"/>
      <c r="FX736" s="58"/>
      <c r="FY736" s="58"/>
      <c r="FZ736" s="58"/>
      <c r="GA736" s="58"/>
      <c r="GB736" s="58"/>
      <c r="GC736" s="58"/>
      <c r="GD736" s="58"/>
      <c r="GE736" s="58"/>
      <c r="GF736" s="58"/>
      <c r="GG736" s="58"/>
      <c r="GH736" s="58"/>
      <c r="GI736" s="58"/>
      <c r="GJ736" s="58"/>
      <c r="GK736" s="58"/>
      <c r="GL736" s="58"/>
      <c r="GM736" s="58"/>
      <c r="GN736" s="58"/>
      <c r="GO736" s="58"/>
      <c r="GP736" s="58"/>
      <c r="GQ736" s="58"/>
      <c r="GR736" s="58"/>
      <c r="GS736" s="58"/>
      <c r="GT736" s="58"/>
      <c r="GU736" s="58"/>
      <c r="GV736" s="58"/>
      <c r="GW736" s="58"/>
      <c r="GX736" s="58"/>
      <c r="GY736" s="58"/>
      <c r="GZ736" s="58"/>
      <c r="HA736" s="58"/>
      <c r="HB736" s="58"/>
      <c r="HC736" s="58"/>
      <c r="HD736" s="58"/>
      <c r="HE736" s="58"/>
      <c r="HF736" s="58"/>
      <c r="HG736" s="58"/>
      <c r="HH736" s="58"/>
      <c r="HI736" s="58"/>
      <c r="HJ736" s="58"/>
      <c r="HK736" s="58"/>
      <c r="HL736" s="58"/>
      <c r="HM736" s="58"/>
      <c r="HN736" s="58"/>
      <c r="HO736" s="58"/>
      <c r="HP736" s="58"/>
      <c r="HQ736" s="58"/>
      <c r="HR736" s="58"/>
      <c r="HS736" s="58"/>
      <c r="HT736" s="58"/>
      <c r="HU736" s="58"/>
      <c r="HV736" s="58"/>
      <c r="HW736" s="58"/>
      <c r="HX736" s="58"/>
      <c r="HY736" s="58"/>
      <c r="HZ736" s="58"/>
      <c r="IA736" s="58"/>
      <c r="IB736" s="58"/>
      <c r="IC736" s="58"/>
      <c r="ID736" s="58"/>
      <c r="IE736" s="58"/>
      <c r="IF736" s="58"/>
      <c r="IG736" s="58"/>
      <c r="IH736" s="58"/>
      <c r="II736" s="58"/>
      <c r="IJ736" s="58"/>
      <c r="IK736" s="58"/>
      <c r="IL736" s="58"/>
      <c r="IM736" s="58"/>
      <c r="IN736" s="58"/>
      <c r="IO736" s="58"/>
      <c r="IP736" s="58"/>
      <c r="IQ736" s="58"/>
      <c r="IR736" s="58"/>
      <c r="IS736" s="58"/>
      <c r="IT736" s="58"/>
      <c r="IU736" s="58"/>
    </row>
    <row r="737" spans="1:255" s="840" customFormat="1">
      <c r="A737" s="78" t="s">
        <v>469</v>
      </c>
      <c r="B737" s="58">
        <v>2.9340000000000002</v>
      </c>
      <c r="C737" s="58">
        <v>2.74</v>
      </c>
      <c r="D737" s="58">
        <v>2.7629999999999999</v>
      </c>
      <c r="E737" s="58">
        <v>2.8490000000000002</v>
      </c>
      <c r="F737" s="58">
        <v>3.746</v>
      </c>
      <c r="G737" s="58">
        <v>4.1710000000000003</v>
      </c>
      <c r="H737" s="58">
        <v>3.8010000000000002</v>
      </c>
      <c r="I737" s="58">
        <v>3.9660000000000002</v>
      </c>
      <c r="J737" s="58">
        <v>4.0179999999999998</v>
      </c>
      <c r="K737" s="58">
        <v>4.9050000000000002</v>
      </c>
      <c r="L737" s="58">
        <v>5.2309999999999999</v>
      </c>
      <c r="M737" s="58">
        <v>5.5039999999999996</v>
      </c>
      <c r="N737" s="58">
        <v>5.9420000000000002</v>
      </c>
      <c r="O737" s="58">
        <v>6.4180000000000001</v>
      </c>
      <c r="P737" s="58">
        <v>7.306</v>
      </c>
      <c r="Q737" s="58">
        <v>5.8079999999999998</v>
      </c>
      <c r="R737" s="58">
        <v>6.01</v>
      </c>
      <c r="S737" s="58">
        <v>7.99</v>
      </c>
      <c r="T737" s="58">
        <v>8.2629999999999999</v>
      </c>
      <c r="U737" s="58">
        <v>7.5250000000000004</v>
      </c>
      <c r="V737" s="58">
        <v>6.6639999999999997</v>
      </c>
      <c r="W737" s="58">
        <v>6.9989999999999997</v>
      </c>
      <c r="X737" s="58">
        <v>6.8659999999999997</v>
      </c>
      <c r="Y737" s="58">
        <v>6.9720000000000004</v>
      </c>
      <c r="Z737" s="58">
        <v>7.9850000000000003</v>
      </c>
      <c r="AA737" s="949">
        <v>7.1059999999999999</v>
      </c>
      <c r="AB737" s="949">
        <v>8.2460000000000004</v>
      </c>
      <c r="AC737" s="949">
        <v>8.7729999999999997</v>
      </c>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58"/>
      <c r="CS737" s="58"/>
      <c r="CT737" s="58"/>
      <c r="CU737" s="58"/>
      <c r="CV737" s="58"/>
      <c r="CW737" s="58"/>
      <c r="CX737" s="58"/>
      <c r="CY737" s="58"/>
      <c r="CZ737" s="58"/>
      <c r="DA737" s="58"/>
      <c r="DB737" s="58"/>
      <c r="DC737" s="58"/>
      <c r="DD737" s="58"/>
      <c r="DE737" s="58"/>
      <c r="DF737" s="58"/>
      <c r="DG737" s="58"/>
      <c r="DH737" s="58"/>
      <c r="DI737" s="58"/>
      <c r="DJ737" s="58"/>
      <c r="DK737" s="58"/>
      <c r="DL737" s="58"/>
      <c r="DM737" s="58"/>
      <c r="DN737" s="58"/>
      <c r="DO737" s="58"/>
      <c r="DP737" s="58"/>
      <c r="DQ737" s="58"/>
      <c r="DR737" s="58"/>
      <c r="DS737" s="58"/>
      <c r="DT737" s="58"/>
      <c r="DU737" s="58"/>
      <c r="DV737" s="58"/>
      <c r="DW737" s="58"/>
      <c r="DX737" s="58"/>
      <c r="DY737" s="58"/>
      <c r="DZ737" s="58"/>
      <c r="EA737" s="58"/>
      <c r="EB737" s="58"/>
      <c r="EC737" s="58"/>
      <c r="ED737" s="58"/>
      <c r="EE737" s="58"/>
      <c r="EF737" s="58"/>
      <c r="EG737" s="58"/>
      <c r="EH737" s="58"/>
      <c r="EI737" s="58"/>
      <c r="EJ737" s="58"/>
      <c r="EK737" s="58"/>
      <c r="EL737" s="58"/>
      <c r="EM737" s="58"/>
      <c r="EN737" s="58"/>
      <c r="EO737" s="58"/>
      <c r="EP737" s="58"/>
      <c r="EQ737" s="58"/>
      <c r="ER737" s="58"/>
      <c r="ES737" s="58"/>
      <c r="ET737" s="58"/>
      <c r="EU737" s="58"/>
      <c r="EV737" s="58"/>
      <c r="EW737" s="58"/>
      <c r="EX737" s="58"/>
      <c r="EY737" s="58"/>
      <c r="EZ737" s="58"/>
      <c r="FA737" s="58"/>
      <c r="FB737" s="58"/>
      <c r="FC737" s="58"/>
      <c r="FD737" s="58"/>
      <c r="FE737" s="58"/>
      <c r="FF737" s="58"/>
      <c r="FG737" s="58"/>
      <c r="FH737" s="58"/>
      <c r="FI737" s="58"/>
      <c r="FJ737" s="58"/>
      <c r="FK737" s="58"/>
      <c r="FL737" s="58"/>
      <c r="FM737" s="58"/>
      <c r="FN737" s="58"/>
      <c r="FO737" s="58"/>
      <c r="FP737" s="58"/>
      <c r="FQ737" s="58"/>
      <c r="FR737" s="58"/>
      <c r="FS737" s="58"/>
      <c r="FT737" s="58"/>
      <c r="FU737" s="58"/>
      <c r="FV737" s="58"/>
      <c r="FW737" s="58"/>
      <c r="FX737" s="58"/>
      <c r="FY737" s="58"/>
      <c r="FZ737" s="58"/>
      <c r="GA737" s="58"/>
      <c r="GB737" s="58"/>
      <c r="GC737" s="58"/>
      <c r="GD737" s="58"/>
      <c r="GE737" s="58"/>
      <c r="GF737" s="58"/>
      <c r="GG737" s="58"/>
      <c r="GH737" s="58"/>
      <c r="GI737" s="58"/>
      <c r="GJ737" s="58"/>
      <c r="GK737" s="58"/>
      <c r="GL737" s="58"/>
      <c r="GM737" s="58"/>
      <c r="GN737" s="58"/>
      <c r="GO737" s="58"/>
      <c r="GP737" s="58"/>
      <c r="GQ737" s="58"/>
      <c r="GR737" s="58"/>
      <c r="GS737" s="58"/>
      <c r="GT737" s="58"/>
      <c r="GU737" s="58"/>
      <c r="GV737" s="58"/>
      <c r="GW737" s="58"/>
      <c r="GX737" s="58"/>
      <c r="GY737" s="58"/>
      <c r="GZ737" s="58"/>
      <c r="HA737" s="58"/>
      <c r="HB737" s="58"/>
      <c r="HC737" s="58"/>
      <c r="HD737" s="58"/>
      <c r="HE737" s="58"/>
      <c r="HF737" s="58"/>
      <c r="HG737" s="58"/>
      <c r="HH737" s="58"/>
      <c r="HI737" s="58"/>
      <c r="HJ737" s="58"/>
      <c r="HK737" s="58"/>
      <c r="HL737" s="58"/>
      <c r="HM737" s="58"/>
      <c r="HN737" s="58"/>
      <c r="HO737" s="58"/>
      <c r="HP737" s="58"/>
      <c r="HQ737" s="58"/>
      <c r="HR737" s="58"/>
      <c r="HS737" s="58"/>
      <c r="HT737" s="58"/>
      <c r="HU737" s="58"/>
      <c r="HV737" s="58"/>
      <c r="HW737" s="58"/>
      <c r="HX737" s="58"/>
      <c r="HY737" s="58"/>
      <c r="HZ737" s="58"/>
      <c r="IA737" s="58"/>
      <c r="IB737" s="58"/>
      <c r="IC737" s="58"/>
      <c r="ID737" s="58"/>
      <c r="IE737" s="58"/>
      <c r="IF737" s="58"/>
      <c r="IG737" s="58"/>
      <c r="IH737" s="58"/>
      <c r="II737" s="58"/>
      <c r="IJ737" s="58"/>
      <c r="IK737" s="58"/>
      <c r="IL737" s="58"/>
      <c r="IM737" s="58"/>
      <c r="IN737" s="58"/>
      <c r="IO737" s="58"/>
      <c r="IP737" s="58"/>
      <c r="IQ737" s="58"/>
      <c r="IR737" s="58"/>
      <c r="IS737" s="58"/>
      <c r="IT737" s="58"/>
      <c r="IU737" s="58"/>
    </row>
    <row r="738" spans="1:255" s="840" customFormat="1">
      <c r="A738" s="78" t="s">
        <v>470</v>
      </c>
      <c r="B738" s="58">
        <v>2E-3</v>
      </c>
      <c r="C738" s="58">
        <v>2E-3</v>
      </c>
      <c r="D738" s="58">
        <v>2E-3</v>
      </c>
      <c r="E738" s="58">
        <v>2E-3</v>
      </c>
      <c r="F738" s="58">
        <v>2E-3</v>
      </c>
      <c r="G738" s="58">
        <v>2E-3</v>
      </c>
      <c r="H738" s="58">
        <v>2E-3</v>
      </c>
      <c r="I738" s="58">
        <v>2E-3</v>
      </c>
      <c r="J738" s="58">
        <v>2E-3</v>
      </c>
      <c r="K738" s="58">
        <v>2E-3</v>
      </c>
      <c r="L738" s="58">
        <v>2E-3</v>
      </c>
      <c r="M738" s="58">
        <v>2E-3</v>
      </c>
      <c r="N738" s="58">
        <v>2E-3</v>
      </c>
      <c r="O738" s="58">
        <v>2E-3</v>
      </c>
      <c r="P738" s="58">
        <v>4.0000000000000001E-3</v>
      </c>
      <c r="Q738" s="58">
        <v>3.0000000000000001E-3</v>
      </c>
      <c r="R738" s="58">
        <v>3.0000000000000001E-3</v>
      </c>
      <c r="S738" s="58">
        <v>4.0000000000000001E-3</v>
      </c>
      <c r="T738" s="58">
        <v>3.0000000000000001E-3</v>
      </c>
      <c r="U738" s="58">
        <v>4.0000000000000001E-3</v>
      </c>
      <c r="V738" s="58">
        <v>3.0000000000000001E-3</v>
      </c>
      <c r="W738" s="58">
        <v>4.0000000000000001E-3</v>
      </c>
      <c r="X738" s="58">
        <v>6.0000000000000001E-3</v>
      </c>
      <c r="Y738" s="58">
        <v>3.0000000000000001E-3</v>
      </c>
      <c r="Z738" s="58">
        <v>6.0000000000000001E-3</v>
      </c>
      <c r="AA738" s="949">
        <v>4.0000000000000001E-3</v>
      </c>
      <c r="AB738" s="949">
        <v>3.0000000000000001E-3</v>
      </c>
      <c r="AC738" s="949">
        <v>4.0000000000000001E-3</v>
      </c>
      <c r="AD738" s="58"/>
      <c r="AE738" s="58"/>
      <c r="AF738" s="58"/>
      <c r="AG738" s="58"/>
      <c r="AH738" s="58"/>
      <c r="AI738" s="58"/>
      <c r="AJ738" s="58"/>
      <c r="AK738" s="58"/>
      <c r="AL738" s="58"/>
      <c r="AM738" s="58"/>
      <c r="AN738" s="58"/>
      <c r="AO738" s="58"/>
      <c r="AP738" s="58"/>
      <c r="AQ738" s="58"/>
      <c r="AR738" s="58"/>
      <c r="AS738" s="58"/>
      <c r="AT738" s="58"/>
      <c r="AU738" s="58"/>
      <c r="AV738" s="58"/>
      <c r="AW738" s="58"/>
      <c r="AX738" s="58"/>
      <c r="AY738" s="58"/>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58"/>
      <c r="CS738" s="58"/>
      <c r="CT738" s="58"/>
      <c r="CU738" s="58"/>
      <c r="CV738" s="58"/>
      <c r="CW738" s="58"/>
      <c r="CX738" s="58"/>
      <c r="CY738" s="58"/>
      <c r="CZ738" s="58"/>
      <c r="DA738" s="58"/>
      <c r="DB738" s="58"/>
      <c r="DC738" s="58"/>
      <c r="DD738" s="58"/>
      <c r="DE738" s="58"/>
      <c r="DF738" s="58"/>
      <c r="DG738" s="58"/>
      <c r="DH738" s="58"/>
      <c r="DI738" s="58"/>
      <c r="DJ738" s="58"/>
      <c r="DK738" s="58"/>
      <c r="DL738" s="58"/>
      <c r="DM738" s="58"/>
      <c r="DN738" s="58"/>
      <c r="DO738" s="58"/>
      <c r="DP738" s="58"/>
      <c r="DQ738" s="58"/>
      <c r="DR738" s="58"/>
      <c r="DS738" s="58"/>
      <c r="DT738" s="58"/>
      <c r="DU738" s="58"/>
      <c r="DV738" s="58"/>
      <c r="DW738" s="58"/>
      <c r="DX738" s="58"/>
      <c r="DY738" s="58"/>
      <c r="DZ738" s="58"/>
      <c r="EA738" s="58"/>
      <c r="EB738" s="58"/>
      <c r="EC738" s="58"/>
      <c r="ED738" s="58"/>
      <c r="EE738" s="58"/>
      <c r="EF738" s="58"/>
      <c r="EG738" s="58"/>
      <c r="EH738" s="58"/>
      <c r="EI738" s="58"/>
      <c r="EJ738" s="58"/>
      <c r="EK738" s="58"/>
      <c r="EL738" s="58"/>
      <c r="EM738" s="58"/>
      <c r="EN738" s="58"/>
      <c r="EO738" s="58"/>
      <c r="EP738" s="58"/>
      <c r="EQ738" s="58"/>
      <c r="ER738" s="58"/>
      <c r="ES738" s="58"/>
      <c r="ET738" s="58"/>
      <c r="EU738" s="58"/>
      <c r="EV738" s="58"/>
      <c r="EW738" s="58"/>
      <c r="EX738" s="58"/>
      <c r="EY738" s="58"/>
      <c r="EZ738" s="58"/>
      <c r="FA738" s="58"/>
      <c r="FB738" s="58"/>
      <c r="FC738" s="58"/>
      <c r="FD738" s="58"/>
      <c r="FE738" s="58"/>
      <c r="FF738" s="58"/>
      <c r="FG738" s="58"/>
      <c r="FH738" s="58"/>
      <c r="FI738" s="58"/>
      <c r="FJ738" s="58"/>
      <c r="FK738" s="58"/>
      <c r="FL738" s="58"/>
      <c r="FM738" s="58"/>
      <c r="FN738" s="58"/>
      <c r="FO738" s="58"/>
      <c r="FP738" s="58"/>
      <c r="FQ738" s="58"/>
      <c r="FR738" s="58"/>
      <c r="FS738" s="58"/>
      <c r="FT738" s="58"/>
      <c r="FU738" s="58"/>
      <c r="FV738" s="58"/>
      <c r="FW738" s="58"/>
      <c r="FX738" s="58"/>
      <c r="FY738" s="58"/>
      <c r="FZ738" s="58"/>
      <c r="GA738" s="58"/>
      <c r="GB738" s="58"/>
      <c r="GC738" s="58"/>
      <c r="GD738" s="58"/>
      <c r="GE738" s="58"/>
      <c r="GF738" s="58"/>
      <c r="GG738" s="58"/>
      <c r="GH738" s="58"/>
      <c r="GI738" s="58"/>
      <c r="GJ738" s="58"/>
      <c r="GK738" s="58"/>
      <c r="GL738" s="58"/>
      <c r="GM738" s="58"/>
      <c r="GN738" s="58"/>
      <c r="GO738" s="58"/>
      <c r="GP738" s="58"/>
      <c r="GQ738" s="58"/>
      <c r="GR738" s="58"/>
      <c r="GS738" s="58"/>
      <c r="GT738" s="58"/>
      <c r="GU738" s="58"/>
      <c r="GV738" s="58"/>
      <c r="GW738" s="58"/>
      <c r="GX738" s="58"/>
      <c r="GY738" s="58"/>
      <c r="GZ738" s="58"/>
      <c r="HA738" s="58"/>
      <c r="HB738" s="58"/>
      <c r="HC738" s="58"/>
      <c r="HD738" s="58"/>
      <c r="HE738" s="58"/>
      <c r="HF738" s="58"/>
      <c r="HG738" s="58"/>
      <c r="HH738" s="58"/>
      <c r="HI738" s="58"/>
      <c r="HJ738" s="58"/>
      <c r="HK738" s="58"/>
      <c r="HL738" s="58"/>
      <c r="HM738" s="58"/>
      <c r="HN738" s="58"/>
      <c r="HO738" s="58"/>
      <c r="HP738" s="58"/>
      <c r="HQ738" s="58"/>
      <c r="HR738" s="58"/>
      <c r="HS738" s="58"/>
      <c r="HT738" s="58"/>
      <c r="HU738" s="58"/>
      <c r="HV738" s="58"/>
      <c r="HW738" s="58"/>
      <c r="HX738" s="58"/>
      <c r="HY738" s="58"/>
      <c r="HZ738" s="58"/>
      <c r="IA738" s="58"/>
      <c r="IB738" s="58"/>
      <c r="IC738" s="58"/>
      <c r="ID738" s="58"/>
      <c r="IE738" s="58"/>
      <c r="IF738" s="58"/>
      <c r="IG738" s="58"/>
      <c r="IH738" s="58"/>
      <c r="II738" s="58"/>
      <c r="IJ738" s="58"/>
      <c r="IK738" s="58"/>
      <c r="IL738" s="58"/>
      <c r="IM738" s="58"/>
      <c r="IN738" s="58"/>
      <c r="IO738" s="58"/>
      <c r="IP738" s="58"/>
      <c r="IQ738" s="58"/>
      <c r="IR738" s="58"/>
      <c r="IS738" s="58"/>
      <c r="IT738" s="58"/>
      <c r="IU738" s="58"/>
    </row>
    <row r="739" spans="1:255" s="840" customFormat="1">
      <c r="A739" s="78" t="s">
        <v>471</v>
      </c>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c r="AB739"/>
      <c r="AC739"/>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58"/>
      <c r="CS739" s="58"/>
      <c r="CT739" s="58"/>
      <c r="CU739" s="58"/>
      <c r="CV739" s="58"/>
      <c r="CW739" s="58"/>
      <c r="CX739" s="58"/>
      <c r="CY739" s="58"/>
      <c r="CZ739" s="58"/>
      <c r="DA739" s="58"/>
      <c r="DB739" s="58"/>
      <c r="DC739" s="58"/>
      <c r="DD739" s="58"/>
      <c r="DE739" s="58"/>
      <c r="DF739" s="58"/>
      <c r="DG739" s="58"/>
      <c r="DH739" s="58"/>
      <c r="DI739" s="58"/>
      <c r="DJ739" s="58"/>
      <c r="DK739" s="58"/>
      <c r="DL739" s="58"/>
      <c r="DM739" s="58"/>
      <c r="DN739" s="58"/>
      <c r="DO739" s="58"/>
      <c r="DP739" s="58"/>
      <c r="DQ739" s="58"/>
      <c r="DR739" s="58"/>
      <c r="DS739" s="58"/>
      <c r="DT739" s="58"/>
      <c r="DU739" s="58"/>
      <c r="DV739" s="58"/>
      <c r="DW739" s="58"/>
      <c r="DX739" s="58"/>
      <c r="DY739" s="58"/>
      <c r="DZ739" s="58"/>
      <c r="EA739" s="58"/>
      <c r="EB739" s="58"/>
      <c r="EC739" s="58"/>
      <c r="ED739" s="58"/>
      <c r="EE739" s="58"/>
      <c r="EF739" s="58"/>
      <c r="EG739" s="58"/>
      <c r="EH739" s="58"/>
      <c r="EI739" s="58"/>
      <c r="EJ739" s="58"/>
      <c r="EK739" s="58"/>
      <c r="EL739" s="58"/>
      <c r="EM739" s="58"/>
      <c r="EN739" s="58"/>
      <c r="EO739" s="58"/>
      <c r="EP739" s="58"/>
      <c r="EQ739" s="58"/>
      <c r="ER739" s="58"/>
      <c r="ES739" s="58"/>
      <c r="ET739" s="58"/>
      <c r="EU739" s="58"/>
      <c r="EV739" s="58"/>
      <c r="EW739" s="58"/>
      <c r="EX739" s="58"/>
      <c r="EY739" s="58"/>
      <c r="EZ739" s="58"/>
      <c r="FA739" s="58"/>
      <c r="FB739" s="58"/>
      <c r="FC739" s="58"/>
      <c r="FD739" s="58"/>
      <c r="FE739" s="58"/>
      <c r="FF739" s="58"/>
      <c r="FG739" s="58"/>
      <c r="FH739" s="58"/>
      <c r="FI739" s="58"/>
      <c r="FJ739" s="58"/>
      <c r="FK739" s="58"/>
      <c r="FL739" s="58"/>
      <c r="FM739" s="58"/>
      <c r="FN739" s="58"/>
      <c r="FO739" s="58"/>
      <c r="FP739" s="58"/>
      <c r="FQ739" s="58"/>
      <c r="FR739" s="58"/>
      <c r="FS739" s="58"/>
      <c r="FT739" s="58"/>
      <c r="FU739" s="58"/>
      <c r="FV739" s="58"/>
      <c r="FW739" s="58"/>
      <c r="FX739" s="58"/>
      <c r="FY739" s="58"/>
      <c r="FZ739" s="58"/>
      <c r="GA739" s="58"/>
      <c r="GB739" s="58"/>
      <c r="GC739" s="58"/>
      <c r="GD739" s="58"/>
      <c r="GE739" s="58"/>
      <c r="GF739" s="58"/>
      <c r="GG739" s="58"/>
      <c r="GH739" s="58"/>
      <c r="GI739" s="58"/>
      <c r="GJ739" s="58"/>
      <c r="GK739" s="58"/>
      <c r="GL739" s="58"/>
      <c r="GM739" s="58"/>
      <c r="GN739" s="58"/>
      <c r="GO739" s="58"/>
      <c r="GP739" s="58"/>
      <c r="GQ739" s="58"/>
      <c r="GR739" s="58"/>
      <c r="GS739" s="58"/>
      <c r="GT739" s="58"/>
      <c r="GU739" s="58"/>
      <c r="GV739" s="58"/>
      <c r="GW739" s="58"/>
      <c r="GX739" s="58"/>
      <c r="GY739" s="58"/>
      <c r="GZ739" s="58"/>
      <c r="HA739" s="58"/>
      <c r="HB739" s="58"/>
      <c r="HC739" s="58"/>
      <c r="HD739" s="58"/>
      <c r="HE739" s="58"/>
      <c r="HF739" s="58"/>
      <c r="HG739" s="58"/>
      <c r="HH739" s="58"/>
      <c r="HI739" s="58"/>
      <c r="HJ739" s="58"/>
      <c r="HK739" s="58"/>
      <c r="HL739" s="58"/>
      <c r="HM739" s="58"/>
      <c r="HN739" s="58"/>
      <c r="HO739" s="58"/>
      <c r="HP739" s="58"/>
      <c r="HQ739" s="58"/>
      <c r="HR739" s="58"/>
      <c r="HS739" s="58"/>
      <c r="HT739" s="58"/>
      <c r="HU739" s="58"/>
      <c r="HV739" s="58"/>
      <c r="HW739" s="58"/>
      <c r="HX739" s="58"/>
      <c r="HY739" s="58"/>
      <c r="HZ739" s="58"/>
      <c r="IA739" s="58"/>
      <c r="IB739" s="58"/>
      <c r="IC739" s="58"/>
      <c r="ID739" s="58"/>
      <c r="IE739" s="58"/>
      <c r="IF739" s="58"/>
      <c r="IG739" s="58"/>
      <c r="IH739" s="58"/>
      <c r="II739" s="58"/>
      <c r="IJ739" s="58"/>
      <c r="IK739" s="58"/>
      <c r="IL739" s="58"/>
      <c r="IM739" s="58"/>
      <c r="IN739" s="58"/>
      <c r="IO739" s="58"/>
      <c r="IP739" s="58"/>
      <c r="IQ739" s="58"/>
      <c r="IR739" s="58"/>
      <c r="IS739" s="58"/>
      <c r="IT739" s="58"/>
      <c r="IU739" s="58"/>
    </row>
    <row r="740" spans="1:255" s="840" customFormat="1">
      <c r="A740" s="78" t="s">
        <v>472</v>
      </c>
      <c r="B740" s="58">
        <v>2.847</v>
      </c>
      <c r="C740" s="58">
        <v>2.6549999999999998</v>
      </c>
      <c r="D740" s="58">
        <v>2.6659999999999999</v>
      </c>
      <c r="E740" s="58">
        <v>2.7490000000000001</v>
      </c>
      <c r="F740" s="58">
        <v>3.6219999999999999</v>
      </c>
      <c r="G740" s="58">
        <v>4.0289999999999999</v>
      </c>
      <c r="H740" s="58">
        <v>3.6739999999999999</v>
      </c>
      <c r="I740" s="58">
        <v>3.8319999999999999</v>
      </c>
      <c r="J740" s="58">
        <v>3.8820000000000001</v>
      </c>
      <c r="K740" s="58">
        <v>4.7389999999999999</v>
      </c>
      <c r="L740" s="58">
        <v>5.056</v>
      </c>
      <c r="M740" s="58">
        <v>5.3209999999999997</v>
      </c>
      <c r="N740" s="58">
        <v>5.7460000000000004</v>
      </c>
      <c r="O740" s="58">
        <v>6.2039999999999997</v>
      </c>
      <c r="P740" s="58">
        <v>7.0570000000000004</v>
      </c>
      <c r="Q740" s="58">
        <v>5.5679999999999996</v>
      </c>
      <c r="R740" s="58">
        <v>5.7629999999999999</v>
      </c>
      <c r="S740" s="58">
        <v>7.7619999999999996</v>
      </c>
      <c r="T740" s="58">
        <v>6.742</v>
      </c>
      <c r="U740" s="58">
        <v>6.2930000000000001</v>
      </c>
      <c r="V740" s="58">
        <v>6.5270000000000001</v>
      </c>
      <c r="W740" s="58">
        <v>6.8550000000000004</v>
      </c>
      <c r="X740" s="58">
        <v>6.718</v>
      </c>
      <c r="Y740" s="58">
        <v>6.8029999999999999</v>
      </c>
      <c r="Z740" s="58">
        <v>7.7960000000000003</v>
      </c>
      <c r="AA740" s="949">
        <v>6.92</v>
      </c>
      <c r="AB740" s="949">
        <v>8.0579999999999998</v>
      </c>
      <c r="AC740" s="949">
        <v>8.5820000000000007</v>
      </c>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58"/>
      <c r="CS740" s="58"/>
      <c r="CT740" s="58"/>
      <c r="CU740" s="58"/>
      <c r="CV740" s="58"/>
      <c r="CW740" s="58"/>
      <c r="CX740" s="58"/>
      <c r="CY740" s="58"/>
      <c r="CZ740" s="58"/>
      <c r="DA740" s="58"/>
      <c r="DB740" s="58"/>
      <c r="DC740" s="58"/>
      <c r="DD740" s="58"/>
      <c r="DE740" s="58"/>
      <c r="DF740" s="58"/>
      <c r="DG740" s="58"/>
      <c r="DH740" s="58"/>
      <c r="DI740" s="58"/>
      <c r="DJ740" s="58"/>
      <c r="DK740" s="58"/>
      <c r="DL740" s="58"/>
      <c r="DM740" s="58"/>
      <c r="DN740" s="58"/>
      <c r="DO740" s="58"/>
      <c r="DP740" s="58"/>
      <c r="DQ740" s="58"/>
      <c r="DR740" s="58"/>
      <c r="DS740" s="58"/>
      <c r="DT740" s="58"/>
      <c r="DU740" s="58"/>
      <c r="DV740" s="58"/>
      <c r="DW740" s="58"/>
      <c r="DX740" s="58"/>
      <c r="DY740" s="58"/>
      <c r="DZ740" s="58"/>
      <c r="EA740" s="58"/>
      <c r="EB740" s="58"/>
      <c r="EC740" s="58"/>
      <c r="ED740" s="58"/>
      <c r="EE740" s="58"/>
      <c r="EF740" s="58"/>
      <c r="EG740" s="58"/>
      <c r="EH740" s="58"/>
      <c r="EI740" s="58"/>
      <c r="EJ740" s="58"/>
      <c r="EK740" s="58"/>
      <c r="EL740" s="58"/>
      <c r="EM740" s="58"/>
      <c r="EN740" s="58"/>
      <c r="EO740" s="58"/>
      <c r="EP740" s="58"/>
      <c r="EQ740" s="58"/>
      <c r="ER740" s="58"/>
      <c r="ES740" s="58"/>
      <c r="ET740" s="58"/>
      <c r="EU740" s="58"/>
      <c r="EV740" s="58"/>
      <c r="EW740" s="58"/>
      <c r="EX740" s="58"/>
      <c r="EY740" s="58"/>
      <c r="EZ740" s="58"/>
      <c r="FA740" s="58"/>
      <c r="FB740" s="58"/>
      <c r="FC740" s="58"/>
      <c r="FD740" s="58"/>
      <c r="FE740" s="58"/>
      <c r="FF740" s="58"/>
      <c r="FG740" s="58"/>
      <c r="FH740" s="58"/>
      <c r="FI740" s="58"/>
      <c r="FJ740" s="58"/>
      <c r="FK740" s="58"/>
      <c r="FL740" s="58"/>
      <c r="FM740" s="58"/>
      <c r="FN740" s="58"/>
      <c r="FO740" s="58"/>
      <c r="FP740" s="58"/>
      <c r="FQ740" s="58"/>
      <c r="FR740" s="58"/>
      <c r="FS740" s="58"/>
      <c r="FT740" s="58"/>
      <c r="FU740" s="58"/>
      <c r="FV740" s="58"/>
      <c r="FW740" s="58"/>
      <c r="FX740" s="58"/>
      <c r="FY740" s="58"/>
      <c r="FZ740" s="58"/>
      <c r="GA740" s="58"/>
      <c r="GB740" s="58"/>
      <c r="GC740" s="58"/>
      <c r="GD740" s="58"/>
      <c r="GE740" s="58"/>
      <c r="GF740" s="58"/>
      <c r="GG740" s="58"/>
      <c r="GH740" s="58"/>
      <c r="GI740" s="58"/>
      <c r="GJ740" s="58"/>
      <c r="GK740" s="58"/>
      <c r="GL740" s="58"/>
      <c r="GM740" s="58"/>
      <c r="GN740" s="58"/>
      <c r="GO740" s="58"/>
      <c r="GP740" s="58"/>
      <c r="GQ740" s="58"/>
      <c r="GR740" s="58"/>
      <c r="GS740" s="58"/>
      <c r="GT740" s="58"/>
      <c r="GU740" s="58"/>
      <c r="GV740" s="58"/>
      <c r="GW740" s="58"/>
      <c r="GX740" s="58"/>
      <c r="GY740" s="58"/>
      <c r="GZ740" s="58"/>
      <c r="HA740" s="58"/>
      <c r="HB740" s="58"/>
      <c r="HC740" s="58"/>
      <c r="HD740" s="58"/>
      <c r="HE740" s="58"/>
      <c r="HF740" s="58"/>
      <c r="HG740" s="58"/>
      <c r="HH740" s="58"/>
      <c r="HI740" s="58"/>
      <c r="HJ740" s="58"/>
      <c r="HK740" s="58"/>
      <c r="HL740" s="58"/>
      <c r="HM740" s="58"/>
      <c r="HN740" s="58"/>
      <c r="HO740" s="58"/>
      <c r="HP740" s="58"/>
      <c r="HQ740" s="58"/>
      <c r="HR740" s="58"/>
      <c r="HS740" s="58"/>
      <c r="HT740" s="58"/>
      <c r="HU740" s="58"/>
      <c r="HV740" s="58"/>
      <c r="HW740" s="58"/>
      <c r="HX740" s="58"/>
      <c r="HY740" s="58"/>
      <c r="HZ740" s="58"/>
      <c r="IA740" s="58"/>
      <c r="IB740" s="58"/>
      <c r="IC740" s="58"/>
      <c r="ID740" s="58"/>
      <c r="IE740" s="58"/>
      <c r="IF740" s="58"/>
      <c r="IG740" s="58"/>
      <c r="IH740" s="58"/>
      <c r="II740" s="58"/>
      <c r="IJ740" s="58"/>
      <c r="IK740" s="58"/>
      <c r="IL740" s="58"/>
      <c r="IM740" s="58"/>
      <c r="IN740" s="58"/>
      <c r="IO740" s="58"/>
      <c r="IP740" s="58"/>
      <c r="IQ740" s="58"/>
      <c r="IR740" s="58"/>
      <c r="IS740" s="58"/>
      <c r="IT740" s="58"/>
      <c r="IU740" s="58"/>
    </row>
    <row r="741" spans="1:255" s="840" customFormat="1">
      <c r="A741" s="78" t="s">
        <v>473</v>
      </c>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c r="AB741"/>
      <c r="AC741"/>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58"/>
      <c r="CS741" s="58"/>
      <c r="CT741" s="58"/>
      <c r="CU741" s="58"/>
      <c r="CV741" s="58"/>
      <c r="CW741" s="58"/>
      <c r="CX741" s="58"/>
      <c r="CY741" s="58"/>
      <c r="CZ741" s="58"/>
      <c r="DA741" s="58"/>
      <c r="DB741" s="58"/>
      <c r="DC741" s="58"/>
      <c r="DD741" s="58"/>
      <c r="DE741" s="58"/>
      <c r="DF741" s="58"/>
      <c r="DG741" s="58"/>
      <c r="DH741" s="58"/>
      <c r="DI741" s="58"/>
      <c r="DJ741" s="58"/>
      <c r="DK741" s="58"/>
      <c r="DL741" s="58"/>
      <c r="DM741" s="58"/>
      <c r="DN741" s="58"/>
      <c r="DO741" s="58"/>
      <c r="DP741" s="58"/>
      <c r="DQ741" s="58"/>
      <c r="DR741" s="58"/>
      <c r="DS741" s="58"/>
      <c r="DT741" s="58"/>
      <c r="DU741" s="58"/>
      <c r="DV741" s="58"/>
      <c r="DW741" s="58"/>
      <c r="DX741" s="58"/>
      <c r="DY741" s="58"/>
      <c r="DZ741" s="58"/>
      <c r="EA741" s="58"/>
      <c r="EB741" s="58"/>
      <c r="EC741" s="58"/>
      <c r="ED741" s="58"/>
      <c r="EE741" s="58"/>
      <c r="EF741" s="58"/>
      <c r="EG741" s="58"/>
      <c r="EH741" s="58"/>
      <c r="EI741" s="58"/>
      <c r="EJ741" s="58"/>
      <c r="EK741" s="58"/>
      <c r="EL741" s="58"/>
      <c r="EM741" s="58"/>
      <c r="EN741" s="58"/>
      <c r="EO741" s="58"/>
      <c r="EP741" s="58"/>
      <c r="EQ741" s="58"/>
      <c r="ER741" s="58"/>
      <c r="ES741" s="58"/>
      <c r="ET741" s="58"/>
      <c r="EU741" s="58"/>
      <c r="EV741" s="58"/>
      <c r="EW741" s="58"/>
      <c r="EX741" s="58"/>
      <c r="EY741" s="58"/>
      <c r="EZ741" s="58"/>
      <c r="FA741" s="58"/>
      <c r="FB741" s="58"/>
      <c r="FC741" s="58"/>
      <c r="FD741" s="58"/>
      <c r="FE741" s="58"/>
      <c r="FF741" s="58"/>
      <c r="FG741" s="58"/>
      <c r="FH741" s="58"/>
      <c r="FI741" s="58"/>
      <c r="FJ741" s="58"/>
      <c r="FK741" s="58"/>
      <c r="FL741" s="58"/>
      <c r="FM741" s="58"/>
      <c r="FN741" s="58"/>
      <c r="FO741" s="58"/>
      <c r="FP741" s="58"/>
      <c r="FQ741" s="58"/>
      <c r="FR741" s="58"/>
      <c r="FS741" s="58"/>
      <c r="FT741" s="58"/>
      <c r="FU741" s="58"/>
      <c r="FV741" s="58"/>
      <c r="FW741" s="58"/>
      <c r="FX741" s="58"/>
      <c r="FY741" s="58"/>
      <c r="FZ741" s="58"/>
      <c r="GA741" s="58"/>
      <c r="GB741" s="58"/>
      <c r="GC741" s="58"/>
      <c r="GD741" s="58"/>
      <c r="GE741" s="58"/>
      <c r="GF741" s="58"/>
      <c r="GG741" s="58"/>
      <c r="GH741" s="58"/>
      <c r="GI741" s="58"/>
      <c r="GJ741" s="58"/>
      <c r="GK741" s="58"/>
      <c r="GL741" s="58"/>
      <c r="GM741" s="58"/>
      <c r="GN741" s="58"/>
      <c r="GO741" s="58"/>
      <c r="GP741" s="58"/>
      <c r="GQ741" s="58"/>
      <c r="GR741" s="58"/>
      <c r="GS741" s="58"/>
      <c r="GT741" s="58"/>
      <c r="GU741" s="58"/>
      <c r="GV741" s="58"/>
      <c r="GW741" s="58"/>
      <c r="GX741" s="58"/>
      <c r="GY741" s="58"/>
      <c r="GZ741" s="58"/>
      <c r="HA741" s="58"/>
      <c r="HB741" s="58"/>
      <c r="HC741" s="58"/>
      <c r="HD741" s="58"/>
      <c r="HE741" s="58"/>
      <c r="HF741" s="58"/>
      <c r="HG741" s="58"/>
      <c r="HH741" s="58"/>
      <c r="HI741" s="58"/>
      <c r="HJ741" s="58"/>
      <c r="HK741" s="58"/>
      <c r="HL741" s="58"/>
      <c r="HM741" s="58"/>
      <c r="HN741" s="58"/>
      <c r="HO741" s="58"/>
      <c r="HP741" s="58"/>
      <c r="HQ741" s="58"/>
      <c r="HR741" s="58"/>
      <c r="HS741" s="58"/>
      <c r="HT741" s="58"/>
      <c r="HU741" s="58"/>
      <c r="HV741" s="58"/>
      <c r="HW741" s="58"/>
      <c r="HX741" s="58"/>
      <c r="HY741" s="58"/>
      <c r="HZ741" s="58"/>
      <c r="IA741" s="58"/>
      <c r="IB741" s="58"/>
      <c r="IC741" s="58"/>
      <c r="ID741" s="58"/>
      <c r="IE741" s="58"/>
      <c r="IF741" s="58"/>
      <c r="IG741" s="58"/>
      <c r="IH741" s="58"/>
      <c r="II741" s="58"/>
      <c r="IJ741" s="58"/>
      <c r="IK741" s="58"/>
      <c r="IL741" s="58"/>
      <c r="IM741" s="58"/>
      <c r="IN741" s="58"/>
      <c r="IO741" s="58"/>
      <c r="IP741" s="58"/>
      <c r="IQ741" s="58"/>
      <c r="IR741" s="58"/>
      <c r="IS741" s="58"/>
      <c r="IT741" s="58"/>
      <c r="IU741" s="58"/>
    </row>
    <row r="742" spans="1:255" s="840" customFormat="1">
      <c r="A742" s="78" t="s">
        <v>474</v>
      </c>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c r="AB742"/>
      <c r="AC742"/>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58"/>
      <c r="CS742" s="58"/>
      <c r="CT742" s="58"/>
      <c r="CU742" s="58"/>
      <c r="CV742" s="58"/>
      <c r="CW742" s="58"/>
      <c r="CX742" s="58"/>
      <c r="CY742" s="58"/>
      <c r="CZ742" s="58"/>
      <c r="DA742" s="58"/>
      <c r="DB742" s="58"/>
      <c r="DC742" s="58"/>
      <c r="DD742" s="58"/>
      <c r="DE742" s="58"/>
      <c r="DF742" s="58"/>
      <c r="DG742" s="58"/>
      <c r="DH742" s="58"/>
      <c r="DI742" s="58"/>
      <c r="DJ742" s="58"/>
      <c r="DK742" s="58"/>
      <c r="DL742" s="58"/>
      <c r="DM742" s="58"/>
      <c r="DN742" s="58"/>
      <c r="DO742" s="58"/>
      <c r="DP742" s="58"/>
      <c r="DQ742" s="58"/>
      <c r="DR742" s="58"/>
      <c r="DS742" s="58"/>
      <c r="DT742" s="58"/>
      <c r="DU742" s="58"/>
      <c r="DV742" s="58"/>
      <c r="DW742" s="58"/>
      <c r="DX742" s="58"/>
      <c r="DY742" s="58"/>
      <c r="DZ742" s="58"/>
      <c r="EA742" s="58"/>
      <c r="EB742" s="58"/>
      <c r="EC742" s="58"/>
      <c r="ED742" s="58"/>
      <c r="EE742" s="58"/>
      <c r="EF742" s="58"/>
      <c r="EG742" s="58"/>
      <c r="EH742" s="58"/>
      <c r="EI742" s="58"/>
      <c r="EJ742" s="58"/>
      <c r="EK742" s="58"/>
      <c r="EL742" s="58"/>
      <c r="EM742" s="58"/>
      <c r="EN742" s="58"/>
      <c r="EO742" s="58"/>
      <c r="EP742" s="58"/>
      <c r="EQ742" s="58"/>
      <c r="ER742" s="58"/>
      <c r="ES742" s="58"/>
      <c r="ET742" s="58"/>
      <c r="EU742" s="58"/>
      <c r="EV742" s="58"/>
      <c r="EW742" s="58"/>
      <c r="EX742" s="58"/>
      <c r="EY742" s="58"/>
      <c r="EZ742" s="58"/>
      <c r="FA742" s="58"/>
      <c r="FB742" s="58"/>
      <c r="FC742" s="58"/>
      <c r="FD742" s="58"/>
      <c r="FE742" s="58"/>
      <c r="FF742" s="58"/>
      <c r="FG742" s="58"/>
      <c r="FH742" s="58"/>
      <c r="FI742" s="58"/>
      <c r="FJ742" s="58"/>
      <c r="FK742" s="58"/>
      <c r="FL742" s="58"/>
      <c r="FM742" s="58"/>
      <c r="FN742" s="58"/>
      <c r="FO742" s="58"/>
      <c r="FP742" s="58"/>
      <c r="FQ742" s="58"/>
      <c r="FR742" s="58"/>
      <c r="FS742" s="58"/>
      <c r="FT742" s="58"/>
      <c r="FU742" s="58"/>
      <c r="FV742" s="58"/>
      <c r="FW742" s="58"/>
      <c r="FX742" s="58"/>
      <c r="FY742" s="58"/>
      <c r="FZ742" s="58"/>
      <c r="GA742" s="58"/>
      <c r="GB742" s="58"/>
      <c r="GC742" s="58"/>
      <c r="GD742" s="58"/>
      <c r="GE742" s="58"/>
      <c r="GF742" s="58"/>
      <c r="GG742" s="58"/>
      <c r="GH742" s="58"/>
      <c r="GI742" s="58"/>
      <c r="GJ742" s="58"/>
      <c r="GK742" s="58"/>
      <c r="GL742" s="58"/>
      <c r="GM742" s="58"/>
      <c r="GN742" s="58"/>
      <c r="GO742" s="58"/>
      <c r="GP742" s="58"/>
      <c r="GQ742" s="58"/>
      <c r="GR742" s="58"/>
      <c r="GS742" s="58"/>
      <c r="GT742" s="58"/>
      <c r="GU742" s="58"/>
      <c r="GV742" s="58"/>
      <c r="GW742" s="58"/>
      <c r="GX742" s="58"/>
      <c r="GY742" s="58"/>
      <c r="GZ742" s="58"/>
      <c r="HA742" s="58"/>
      <c r="HB742" s="58"/>
      <c r="HC742" s="58"/>
      <c r="HD742" s="58"/>
      <c r="HE742" s="58"/>
      <c r="HF742" s="58"/>
      <c r="HG742" s="58"/>
      <c r="HH742" s="58"/>
      <c r="HI742" s="58"/>
      <c r="HJ742" s="58"/>
      <c r="HK742" s="58"/>
      <c r="HL742" s="58"/>
      <c r="HM742" s="58"/>
      <c r="HN742" s="58"/>
      <c r="HO742" s="58"/>
      <c r="HP742" s="58"/>
      <c r="HQ742" s="58"/>
      <c r="HR742" s="58"/>
      <c r="HS742" s="58"/>
      <c r="HT742" s="58"/>
      <c r="HU742" s="58"/>
      <c r="HV742" s="58"/>
      <c r="HW742" s="58"/>
      <c r="HX742" s="58"/>
      <c r="HY742" s="58"/>
      <c r="HZ742" s="58"/>
      <c r="IA742" s="58"/>
      <c r="IB742" s="58"/>
      <c r="IC742" s="58"/>
      <c r="ID742" s="58"/>
      <c r="IE742" s="58"/>
      <c r="IF742" s="58"/>
      <c r="IG742" s="58"/>
      <c r="IH742" s="58"/>
      <c r="II742" s="58"/>
      <c r="IJ742" s="58"/>
      <c r="IK742" s="58"/>
      <c r="IL742" s="58"/>
      <c r="IM742" s="58"/>
      <c r="IN742" s="58"/>
      <c r="IO742" s="58"/>
      <c r="IP742" s="58"/>
      <c r="IQ742" s="58"/>
      <c r="IR742" s="58"/>
      <c r="IS742" s="58"/>
      <c r="IT742" s="58"/>
      <c r="IU742" s="58"/>
    </row>
    <row r="743" spans="1:255" s="840" customFormat="1">
      <c r="A743" s="78" t="s">
        <v>475</v>
      </c>
      <c r="B743" s="58">
        <v>8.5999999999999993E-2</v>
      </c>
      <c r="C743" s="58">
        <v>8.3000000000000004E-2</v>
      </c>
      <c r="D743" s="58">
        <v>9.5000000000000001E-2</v>
      </c>
      <c r="E743" s="58">
        <v>9.9000000000000005E-2</v>
      </c>
      <c r="F743" s="58">
        <v>0.122</v>
      </c>
      <c r="G743" s="58">
        <v>0.14000000000000001</v>
      </c>
      <c r="H743" s="58">
        <v>0.124</v>
      </c>
      <c r="I743" s="58">
        <v>0.13100000000000001</v>
      </c>
      <c r="J743" s="58">
        <v>0.13400000000000001</v>
      </c>
      <c r="K743" s="58">
        <v>0.16400000000000001</v>
      </c>
      <c r="L743" s="58">
        <v>0.17299999999999999</v>
      </c>
      <c r="M743" s="58">
        <v>0.18099999999999999</v>
      </c>
      <c r="N743" s="58">
        <v>0.19400000000000001</v>
      </c>
      <c r="O743" s="58">
        <v>0.21</v>
      </c>
      <c r="P743" s="58">
        <v>0.246</v>
      </c>
      <c r="Q743" s="58">
        <v>0.23699999999999999</v>
      </c>
      <c r="R743" s="58">
        <v>0.24299999999999999</v>
      </c>
      <c r="S743" s="58">
        <v>0.22500000000000001</v>
      </c>
      <c r="T743" s="58">
        <v>1.518</v>
      </c>
      <c r="U743" s="58">
        <v>1.228</v>
      </c>
      <c r="V743" s="58">
        <v>0.13300000000000001</v>
      </c>
      <c r="W743" s="58">
        <v>0.14099999999999999</v>
      </c>
      <c r="X743" s="58">
        <v>0.14199999999999999</v>
      </c>
      <c r="Y743" s="58">
        <v>0.16600000000000001</v>
      </c>
      <c r="Z743" s="58">
        <v>0.184</v>
      </c>
      <c r="AA743" s="949">
        <v>0.182</v>
      </c>
      <c r="AB743" s="949">
        <v>0.185</v>
      </c>
      <c r="AC743" s="949">
        <v>0.187</v>
      </c>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58"/>
      <c r="CS743" s="58"/>
      <c r="CT743" s="58"/>
      <c r="CU743" s="58"/>
      <c r="CV743" s="58"/>
      <c r="CW743" s="58"/>
      <c r="CX743" s="58"/>
      <c r="CY743" s="58"/>
      <c r="CZ743" s="58"/>
      <c r="DA743" s="58"/>
      <c r="DB743" s="58"/>
      <c r="DC743" s="58"/>
      <c r="DD743" s="58"/>
      <c r="DE743" s="58"/>
      <c r="DF743" s="58"/>
      <c r="DG743" s="58"/>
      <c r="DH743" s="58"/>
      <c r="DI743" s="58"/>
      <c r="DJ743" s="58"/>
      <c r="DK743" s="58"/>
      <c r="DL743" s="58"/>
      <c r="DM743" s="58"/>
      <c r="DN743" s="58"/>
      <c r="DO743" s="58"/>
      <c r="DP743" s="58"/>
      <c r="DQ743" s="58"/>
      <c r="DR743" s="58"/>
      <c r="DS743" s="58"/>
      <c r="DT743" s="58"/>
      <c r="DU743" s="58"/>
      <c r="DV743" s="58"/>
      <c r="DW743" s="58"/>
      <c r="DX743" s="58"/>
      <c r="DY743" s="58"/>
      <c r="DZ743" s="58"/>
      <c r="EA743" s="58"/>
      <c r="EB743" s="58"/>
      <c r="EC743" s="58"/>
      <c r="ED743" s="58"/>
      <c r="EE743" s="58"/>
      <c r="EF743" s="58"/>
      <c r="EG743" s="58"/>
      <c r="EH743" s="58"/>
      <c r="EI743" s="58"/>
      <c r="EJ743" s="58"/>
      <c r="EK743" s="58"/>
      <c r="EL743" s="58"/>
      <c r="EM743" s="58"/>
      <c r="EN743" s="58"/>
      <c r="EO743" s="58"/>
      <c r="EP743" s="58"/>
      <c r="EQ743" s="58"/>
      <c r="ER743" s="58"/>
      <c r="ES743" s="58"/>
      <c r="ET743" s="58"/>
      <c r="EU743" s="58"/>
      <c r="EV743" s="58"/>
      <c r="EW743" s="58"/>
      <c r="EX743" s="58"/>
      <c r="EY743" s="58"/>
      <c r="EZ743" s="58"/>
      <c r="FA743" s="58"/>
      <c r="FB743" s="58"/>
      <c r="FC743" s="58"/>
      <c r="FD743" s="58"/>
      <c r="FE743" s="58"/>
      <c r="FF743" s="58"/>
      <c r="FG743" s="58"/>
      <c r="FH743" s="58"/>
      <c r="FI743" s="58"/>
      <c r="FJ743" s="58"/>
      <c r="FK743" s="58"/>
      <c r="FL743" s="58"/>
      <c r="FM743" s="58"/>
      <c r="FN743" s="58"/>
      <c r="FO743" s="58"/>
      <c r="FP743" s="58"/>
      <c r="FQ743" s="58"/>
      <c r="FR743" s="58"/>
      <c r="FS743" s="58"/>
      <c r="FT743" s="58"/>
      <c r="FU743" s="58"/>
      <c r="FV743" s="58"/>
      <c r="FW743" s="58"/>
      <c r="FX743" s="58"/>
      <c r="FY743" s="58"/>
      <c r="FZ743" s="58"/>
      <c r="GA743" s="58"/>
      <c r="GB743" s="58"/>
      <c r="GC743" s="58"/>
      <c r="GD743" s="58"/>
      <c r="GE743" s="58"/>
      <c r="GF743" s="58"/>
      <c r="GG743" s="58"/>
      <c r="GH743" s="58"/>
      <c r="GI743" s="58"/>
      <c r="GJ743" s="58"/>
      <c r="GK743" s="58"/>
      <c r="GL743" s="58"/>
      <c r="GM743" s="58"/>
      <c r="GN743" s="58"/>
      <c r="GO743" s="58"/>
      <c r="GP743" s="58"/>
      <c r="GQ743" s="58"/>
      <c r="GR743" s="58"/>
      <c r="GS743" s="58"/>
      <c r="GT743" s="58"/>
      <c r="GU743" s="58"/>
      <c r="GV743" s="58"/>
      <c r="GW743" s="58"/>
      <c r="GX743" s="58"/>
      <c r="GY743" s="58"/>
      <c r="GZ743" s="58"/>
      <c r="HA743" s="58"/>
      <c r="HB743" s="58"/>
      <c r="HC743" s="58"/>
      <c r="HD743" s="58"/>
      <c r="HE743" s="58"/>
      <c r="HF743" s="58"/>
      <c r="HG743" s="58"/>
      <c r="HH743" s="58"/>
      <c r="HI743" s="58"/>
      <c r="HJ743" s="58"/>
      <c r="HK743" s="58"/>
      <c r="HL743" s="58"/>
      <c r="HM743" s="58"/>
      <c r="HN743" s="58"/>
      <c r="HO743" s="58"/>
      <c r="HP743" s="58"/>
      <c r="HQ743" s="58"/>
      <c r="HR743" s="58"/>
      <c r="HS743" s="58"/>
      <c r="HT743" s="58"/>
      <c r="HU743" s="58"/>
      <c r="HV743" s="58"/>
      <c r="HW743" s="58"/>
      <c r="HX743" s="58"/>
      <c r="HY743" s="58"/>
      <c r="HZ743" s="58"/>
      <c r="IA743" s="58"/>
      <c r="IB743" s="58"/>
      <c r="IC743" s="58"/>
      <c r="ID743" s="58"/>
      <c r="IE743" s="58"/>
      <c r="IF743" s="58"/>
      <c r="IG743" s="58"/>
      <c r="IH743" s="58"/>
      <c r="II743" s="58"/>
      <c r="IJ743" s="58"/>
      <c r="IK743" s="58"/>
      <c r="IL743" s="58"/>
      <c r="IM743" s="58"/>
      <c r="IN743" s="58"/>
      <c r="IO743" s="58"/>
      <c r="IP743" s="58"/>
      <c r="IQ743" s="58"/>
      <c r="IR743" s="58"/>
      <c r="IS743" s="58"/>
      <c r="IT743" s="58"/>
      <c r="IU743" s="58"/>
    </row>
    <row r="744" spans="1:255" s="840" customFormat="1">
      <c r="A744" s="78" t="s">
        <v>476</v>
      </c>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c r="AB744"/>
      <c r="AC744"/>
      <c r="AD744" s="58"/>
      <c r="AE744" s="58"/>
      <c r="AF744" s="58"/>
      <c r="AG744" s="58"/>
      <c r="AH744" s="58"/>
      <c r="AI744" s="58"/>
      <c r="AJ744" s="58"/>
      <c r="AK744" s="58"/>
      <c r="AL744" s="58"/>
      <c r="AM744" s="58"/>
      <c r="AN744" s="58"/>
      <c r="AO744" s="58"/>
      <c r="AP744" s="58"/>
      <c r="AQ744" s="58"/>
      <c r="AR744" s="58"/>
      <c r="AS744" s="58"/>
      <c r="AT744" s="58"/>
      <c r="AU744" s="58"/>
      <c r="AV744" s="58"/>
      <c r="AW744" s="58"/>
      <c r="AX744" s="58"/>
      <c r="AY744" s="5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58"/>
      <c r="CS744" s="58"/>
      <c r="CT744" s="58"/>
      <c r="CU744" s="58"/>
      <c r="CV744" s="58"/>
      <c r="CW744" s="58"/>
      <c r="CX744" s="58"/>
      <c r="CY744" s="58"/>
      <c r="CZ744" s="58"/>
      <c r="DA744" s="58"/>
      <c r="DB744" s="58"/>
      <c r="DC744" s="58"/>
      <c r="DD744" s="58"/>
      <c r="DE744" s="58"/>
      <c r="DF744" s="58"/>
      <c r="DG744" s="58"/>
      <c r="DH744" s="58"/>
      <c r="DI744" s="58"/>
      <c r="DJ744" s="58"/>
      <c r="DK744" s="58"/>
      <c r="DL744" s="58"/>
      <c r="DM744" s="58"/>
      <c r="DN744" s="58"/>
      <c r="DO744" s="58"/>
      <c r="DP744" s="58"/>
      <c r="DQ744" s="58"/>
      <c r="DR744" s="58"/>
      <c r="DS744" s="58"/>
      <c r="DT744" s="58"/>
      <c r="DU744" s="58"/>
      <c r="DV744" s="58"/>
      <c r="DW744" s="58"/>
      <c r="DX744" s="58"/>
      <c r="DY744" s="58"/>
      <c r="DZ744" s="58"/>
      <c r="EA744" s="58"/>
      <c r="EB744" s="58"/>
      <c r="EC744" s="58"/>
      <c r="ED744" s="58"/>
      <c r="EE744" s="58"/>
      <c r="EF744" s="58"/>
      <c r="EG744" s="58"/>
      <c r="EH744" s="58"/>
      <c r="EI744" s="58"/>
      <c r="EJ744" s="58"/>
      <c r="EK744" s="58"/>
      <c r="EL744" s="58"/>
      <c r="EM744" s="58"/>
      <c r="EN744" s="58"/>
      <c r="EO744" s="58"/>
      <c r="EP744" s="58"/>
      <c r="EQ744" s="58"/>
      <c r="ER744" s="58"/>
      <c r="ES744" s="58"/>
      <c r="ET744" s="58"/>
      <c r="EU744" s="58"/>
      <c r="EV744" s="58"/>
      <c r="EW744" s="58"/>
      <c r="EX744" s="58"/>
      <c r="EY744" s="58"/>
      <c r="EZ744" s="58"/>
      <c r="FA744" s="58"/>
      <c r="FB744" s="58"/>
      <c r="FC744" s="58"/>
      <c r="FD744" s="58"/>
      <c r="FE744" s="58"/>
      <c r="FF744" s="58"/>
      <c r="FG744" s="58"/>
      <c r="FH744" s="58"/>
      <c r="FI744" s="58"/>
      <c r="FJ744" s="58"/>
      <c r="FK744" s="58"/>
      <c r="FL744" s="58"/>
      <c r="FM744" s="58"/>
      <c r="FN744" s="58"/>
      <c r="FO744" s="58"/>
      <c r="FP744" s="58"/>
      <c r="FQ744" s="58"/>
      <c r="FR744" s="58"/>
      <c r="FS744" s="58"/>
      <c r="FT744" s="58"/>
      <c r="FU744" s="58"/>
      <c r="FV744" s="58"/>
      <c r="FW744" s="58"/>
      <c r="FX744" s="58"/>
      <c r="FY744" s="58"/>
      <c r="FZ744" s="58"/>
      <c r="GA744" s="58"/>
      <c r="GB744" s="58"/>
      <c r="GC744" s="58"/>
      <c r="GD744" s="58"/>
      <c r="GE744" s="58"/>
      <c r="GF744" s="58"/>
      <c r="GG744" s="58"/>
      <c r="GH744" s="58"/>
      <c r="GI744" s="58"/>
      <c r="GJ744" s="58"/>
      <c r="GK744" s="58"/>
      <c r="GL744" s="58"/>
      <c r="GM744" s="58"/>
      <c r="GN744" s="58"/>
      <c r="GO744" s="58"/>
      <c r="GP744" s="58"/>
      <c r="GQ744" s="58"/>
      <c r="GR744" s="58"/>
      <c r="GS744" s="58"/>
      <c r="GT744" s="58"/>
      <c r="GU744" s="58"/>
      <c r="GV744" s="58"/>
      <c r="GW744" s="58"/>
      <c r="GX744" s="58"/>
      <c r="GY744" s="58"/>
      <c r="GZ744" s="58"/>
      <c r="HA744" s="58"/>
      <c r="HB744" s="58"/>
      <c r="HC744" s="58"/>
      <c r="HD744" s="58"/>
      <c r="HE744" s="58"/>
      <c r="HF744" s="58"/>
      <c r="HG744" s="58"/>
      <c r="HH744" s="58"/>
      <c r="HI744" s="58"/>
      <c r="HJ744" s="58"/>
      <c r="HK744" s="58"/>
      <c r="HL744" s="58"/>
      <c r="HM744" s="58"/>
      <c r="HN744" s="58"/>
      <c r="HO744" s="58"/>
      <c r="HP744" s="58"/>
      <c r="HQ744" s="58"/>
      <c r="HR744" s="58"/>
      <c r="HS744" s="58"/>
      <c r="HT744" s="58"/>
      <c r="HU744" s="58"/>
      <c r="HV744" s="58"/>
      <c r="HW744" s="58"/>
      <c r="HX744" s="58"/>
      <c r="HY744" s="58"/>
      <c r="HZ744" s="58"/>
      <c r="IA744" s="58"/>
      <c r="IB744" s="58"/>
      <c r="IC744" s="58"/>
      <c r="ID744" s="58"/>
      <c r="IE744" s="58"/>
      <c r="IF744" s="58"/>
      <c r="IG744" s="58"/>
      <c r="IH744" s="58"/>
      <c r="II744" s="58"/>
      <c r="IJ744" s="58"/>
      <c r="IK744" s="58"/>
      <c r="IL744" s="58"/>
      <c r="IM744" s="58"/>
      <c r="IN744" s="58"/>
      <c r="IO744" s="58"/>
      <c r="IP744" s="58"/>
      <c r="IQ744" s="58"/>
      <c r="IR744" s="58"/>
      <c r="IS744" s="58"/>
      <c r="IT744" s="58"/>
      <c r="IU744" s="58"/>
    </row>
    <row r="745" spans="1:255" s="840" customFormat="1">
      <c r="A745" s="78" t="s">
        <v>477</v>
      </c>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c r="AB745"/>
      <c r="AC745"/>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58"/>
      <c r="CS745" s="58"/>
      <c r="CT745" s="58"/>
      <c r="CU745" s="58"/>
      <c r="CV745" s="58"/>
      <c r="CW745" s="58"/>
      <c r="CX745" s="58"/>
      <c r="CY745" s="58"/>
      <c r="CZ745" s="58"/>
      <c r="DA745" s="58"/>
      <c r="DB745" s="58"/>
      <c r="DC745" s="58"/>
      <c r="DD745" s="58"/>
      <c r="DE745" s="58"/>
      <c r="DF745" s="58"/>
      <c r="DG745" s="58"/>
      <c r="DH745" s="58"/>
      <c r="DI745" s="58"/>
      <c r="DJ745" s="58"/>
      <c r="DK745" s="58"/>
      <c r="DL745" s="58"/>
      <c r="DM745" s="58"/>
      <c r="DN745" s="58"/>
      <c r="DO745" s="58"/>
      <c r="DP745" s="58"/>
      <c r="DQ745" s="58"/>
      <c r="DR745" s="58"/>
      <c r="DS745" s="58"/>
      <c r="DT745" s="58"/>
      <c r="DU745" s="58"/>
      <c r="DV745" s="58"/>
      <c r="DW745" s="58"/>
      <c r="DX745" s="58"/>
      <c r="DY745" s="58"/>
      <c r="DZ745" s="58"/>
      <c r="EA745" s="58"/>
      <c r="EB745" s="58"/>
      <c r="EC745" s="58"/>
      <c r="ED745" s="58"/>
      <c r="EE745" s="58"/>
      <c r="EF745" s="58"/>
      <c r="EG745" s="58"/>
      <c r="EH745" s="58"/>
      <c r="EI745" s="58"/>
      <c r="EJ745" s="58"/>
      <c r="EK745" s="58"/>
      <c r="EL745" s="58"/>
      <c r="EM745" s="58"/>
      <c r="EN745" s="58"/>
      <c r="EO745" s="58"/>
      <c r="EP745" s="58"/>
      <c r="EQ745" s="58"/>
      <c r="ER745" s="58"/>
      <c r="ES745" s="58"/>
      <c r="ET745" s="58"/>
      <c r="EU745" s="58"/>
      <c r="EV745" s="58"/>
      <c r="EW745" s="58"/>
      <c r="EX745" s="58"/>
      <c r="EY745" s="58"/>
      <c r="EZ745" s="58"/>
      <c r="FA745" s="58"/>
      <c r="FB745" s="58"/>
      <c r="FC745" s="58"/>
      <c r="FD745" s="58"/>
      <c r="FE745" s="58"/>
      <c r="FF745" s="58"/>
      <c r="FG745" s="58"/>
      <c r="FH745" s="58"/>
      <c r="FI745" s="58"/>
      <c r="FJ745" s="58"/>
      <c r="FK745" s="58"/>
      <c r="FL745" s="58"/>
      <c r="FM745" s="58"/>
      <c r="FN745" s="58"/>
      <c r="FO745" s="58"/>
      <c r="FP745" s="58"/>
      <c r="FQ745" s="58"/>
      <c r="FR745" s="58"/>
      <c r="FS745" s="58"/>
      <c r="FT745" s="58"/>
      <c r="FU745" s="58"/>
      <c r="FV745" s="58"/>
      <c r="FW745" s="58"/>
      <c r="FX745" s="58"/>
      <c r="FY745" s="58"/>
      <c r="FZ745" s="58"/>
      <c r="GA745" s="58"/>
      <c r="GB745" s="58"/>
      <c r="GC745" s="58"/>
      <c r="GD745" s="58"/>
      <c r="GE745" s="58"/>
      <c r="GF745" s="58"/>
      <c r="GG745" s="58"/>
      <c r="GH745" s="58"/>
      <c r="GI745" s="58"/>
      <c r="GJ745" s="58"/>
      <c r="GK745" s="58"/>
      <c r="GL745" s="58"/>
      <c r="GM745" s="58"/>
      <c r="GN745" s="58"/>
      <c r="GO745" s="58"/>
      <c r="GP745" s="58"/>
      <c r="GQ745" s="58"/>
      <c r="GR745" s="58"/>
      <c r="GS745" s="58"/>
      <c r="GT745" s="58"/>
      <c r="GU745" s="58"/>
      <c r="GV745" s="58"/>
      <c r="GW745" s="58"/>
      <c r="GX745" s="58"/>
      <c r="GY745" s="58"/>
      <c r="GZ745" s="58"/>
      <c r="HA745" s="58"/>
      <c r="HB745" s="58"/>
      <c r="HC745" s="58"/>
      <c r="HD745" s="58"/>
      <c r="HE745" s="58"/>
      <c r="HF745" s="58"/>
      <c r="HG745" s="58"/>
      <c r="HH745" s="58"/>
      <c r="HI745" s="58"/>
      <c r="HJ745" s="58"/>
      <c r="HK745" s="58"/>
      <c r="HL745" s="58"/>
      <c r="HM745" s="58"/>
      <c r="HN745" s="58"/>
      <c r="HO745" s="58"/>
      <c r="HP745" s="58"/>
      <c r="HQ745" s="58"/>
      <c r="HR745" s="58"/>
      <c r="HS745" s="58"/>
      <c r="HT745" s="58"/>
      <c r="HU745" s="58"/>
      <c r="HV745" s="58"/>
      <c r="HW745" s="58"/>
      <c r="HX745" s="58"/>
      <c r="HY745" s="58"/>
      <c r="HZ745" s="58"/>
      <c r="IA745" s="58"/>
      <c r="IB745" s="58"/>
      <c r="IC745" s="58"/>
      <c r="ID745" s="58"/>
      <c r="IE745" s="58"/>
      <c r="IF745" s="58"/>
      <c r="IG745" s="58"/>
      <c r="IH745" s="58"/>
      <c r="II745" s="58"/>
      <c r="IJ745" s="58"/>
      <c r="IK745" s="58"/>
      <c r="IL745" s="58"/>
      <c r="IM745" s="58"/>
      <c r="IN745" s="58"/>
      <c r="IO745" s="58"/>
      <c r="IP745" s="58"/>
      <c r="IQ745" s="58"/>
      <c r="IR745" s="58"/>
      <c r="IS745" s="58"/>
      <c r="IT745" s="58"/>
      <c r="IU745" s="58"/>
    </row>
    <row r="746" spans="1:255" s="840" customFormat="1">
      <c r="A746" s="78" t="s">
        <v>478</v>
      </c>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c r="AB746"/>
      <c r="AC746"/>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58"/>
      <c r="CS746" s="58"/>
      <c r="CT746" s="58"/>
      <c r="CU746" s="58"/>
      <c r="CV746" s="58"/>
      <c r="CW746" s="58"/>
      <c r="CX746" s="58"/>
      <c r="CY746" s="58"/>
      <c r="CZ746" s="58"/>
      <c r="DA746" s="58"/>
      <c r="DB746" s="58"/>
      <c r="DC746" s="58"/>
      <c r="DD746" s="58"/>
      <c r="DE746" s="58"/>
      <c r="DF746" s="58"/>
      <c r="DG746" s="58"/>
      <c r="DH746" s="58"/>
      <c r="DI746" s="58"/>
      <c r="DJ746" s="58"/>
      <c r="DK746" s="58"/>
      <c r="DL746" s="58"/>
      <c r="DM746" s="58"/>
      <c r="DN746" s="58"/>
      <c r="DO746" s="58"/>
      <c r="DP746" s="58"/>
      <c r="DQ746" s="58"/>
      <c r="DR746" s="58"/>
      <c r="DS746" s="58"/>
      <c r="DT746" s="58"/>
      <c r="DU746" s="58"/>
      <c r="DV746" s="58"/>
      <c r="DW746" s="58"/>
      <c r="DX746" s="58"/>
      <c r="DY746" s="58"/>
      <c r="DZ746" s="58"/>
      <c r="EA746" s="58"/>
      <c r="EB746" s="58"/>
      <c r="EC746" s="58"/>
      <c r="ED746" s="58"/>
      <c r="EE746" s="58"/>
      <c r="EF746" s="58"/>
      <c r="EG746" s="58"/>
      <c r="EH746" s="58"/>
      <c r="EI746" s="58"/>
      <c r="EJ746" s="58"/>
      <c r="EK746" s="58"/>
      <c r="EL746" s="58"/>
      <c r="EM746" s="58"/>
      <c r="EN746" s="58"/>
      <c r="EO746" s="58"/>
      <c r="EP746" s="58"/>
      <c r="EQ746" s="58"/>
      <c r="ER746" s="58"/>
      <c r="ES746" s="58"/>
      <c r="ET746" s="58"/>
      <c r="EU746" s="58"/>
      <c r="EV746" s="58"/>
      <c r="EW746" s="58"/>
      <c r="EX746" s="58"/>
      <c r="EY746" s="58"/>
      <c r="EZ746" s="58"/>
      <c r="FA746" s="58"/>
      <c r="FB746" s="58"/>
      <c r="FC746" s="58"/>
      <c r="FD746" s="58"/>
      <c r="FE746" s="58"/>
      <c r="FF746" s="58"/>
      <c r="FG746" s="58"/>
      <c r="FH746" s="58"/>
      <c r="FI746" s="58"/>
      <c r="FJ746" s="58"/>
      <c r="FK746" s="58"/>
      <c r="FL746" s="58"/>
      <c r="FM746" s="58"/>
      <c r="FN746" s="58"/>
      <c r="FO746" s="58"/>
      <c r="FP746" s="58"/>
      <c r="FQ746" s="58"/>
      <c r="FR746" s="58"/>
      <c r="FS746" s="58"/>
      <c r="FT746" s="58"/>
      <c r="FU746" s="58"/>
      <c r="FV746" s="58"/>
      <c r="FW746" s="58"/>
      <c r="FX746" s="58"/>
      <c r="FY746" s="58"/>
      <c r="FZ746" s="58"/>
      <c r="GA746" s="58"/>
      <c r="GB746" s="58"/>
      <c r="GC746" s="58"/>
      <c r="GD746" s="58"/>
      <c r="GE746" s="58"/>
      <c r="GF746" s="58"/>
      <c r="GG746" s="58"/>
      <c r="GH746" s="58"/>
      <c r="GI746" s="58"/>
      <c r="GJ746" s="58"/>
      <c r="GK746" s="58"/>
      <c r="GL746" s="58"/>
      <c r="GM746" s="58"/>
      <c r="GN746" s="58"/>
      <c r="GO746" s="58"/>
      <c r="GP746" s="58"/>
      <c r="GQ746" s="58"/>
      <c r="GR746" s="58"/>
      <c r="GS746" s="58"/>
      <c r="GT746" s="58"/>
      <c r="GU746" s="58"/>
      <c r="GV746" s="58"/>
      <c r="GW746" s="58"/>
      <c r="GX746" s="58"/>
      <c r="GY746" s="58"/>
      <c r="GZ746" s="58"/>
      <c r="HA746" s="58"/>
      <c r="HB746" s="58"/>
      <c r="HC746" s="58"/>
      <c r="HD746" s="58"/>
      <c r="HE746" s="58"/>
      <c r="HF746" s="58"/>
      <c r="HG746" s="58"/>
      <c r="HH746" s="58"/>
      <c r="HI746" s="58"/>
      <c r="HJ746" s="58"/>
      <c r="HK746" s="58"/>
      <c r="HL746" s="58"/>
      <c r="HM746" s="58"/>
      <c r="HN746" s="58"/>
      <c r="HO746" s="58"/>
      <c r="HP746" s="58"/>
      <c r="HQ746" s="58"/>
      <c r="HR746" s="58"/>
      <c r="HS746" s="58"/>
      <c r="HT746" s="58"/>
      <c r="HU746" s="58"/>
      <c r="HV746" s="58"/>
      <c r="HW746" s="58"/>
      <c r="HX746" s="58"/>
      <c r="HY746" s="58"/>
      <c r="HZ746" s="58"/>
      <c r="IA746" s="58"/>
      <c r="IB746" s="58"/>
      <c r="IC746" s="58"/>
      <c r="ID746" s="58"/>
      <c r="IE746" s="58"/>
      <c r="IF746" s="58"/>
      <c r="IG746" s="58"/>
      <c r="IH746" s="58"/>
      <c r="II746" s="58"/>
      <c r="IJ746" s="58"/>
      <c r="IK746" s="58"/>
      <c r="IL746" s="58"/>
      <c r="IM746" s="58"/>
      <c r="IN746" s="58"/>
      <c r="IO746" s="58"/>
      <c r="IP746" s="58"/>
      <c r="IQ746" s="58"/>
      <c r="IR746" s="58"/>
      <c r="IS746" s="58"/>
      <c r="IT746" s="58"/>
      <c r="IU746" s="58"/>
    </row>
    <row r="747" spans="1:255" s="840" customFormat="1">
      <c r="A747" s="78" t="s">
        <v>479</v>
      </c>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c r="AB747"/>
      <c r="AC747"/>
      <c r="AD747" s="58"/>
      <c r="AE747" s="58"/>
      <c r="AF747" s="58"/>
      <c r="AG747" s="58"/>
      <c r="AH747" s="58"/>
      <c r="AI747" s="58"/>
      <c r="AJ747" s="58"/>
      <c r="AK747" s="58"/>
      <c r="AL747" s="58"/>
      <c r="AM747" s="58"/>
      <c r="AN747" s="58"/>
      <c r="AO747" s="58"/>
      <c r="AP747" s="58"/>
      <c r="AQ747" s="58"/>
      <c r="AR747" s="58"/>
      <c r="AS747" s="58"/>
      <c r="AT747" s="58"/>
      <c r="AU747" s="58"/>
      <c r="AV747" s="58"/>
      <c r="AW747" s="58"/>
      <c r="AX747" s="58"/>
      <c r="AY747" s="5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58"/>
      <c r="CS747" s="58"/>
      <c r="CT747" s="58"/>
      <c r="CU747" s="58"/>
      <c r="CV747" s="58"/>
      <c r="CW747" s="58"/>
      <c r="CX747" s="58"/>
      <c r="CY747" s="58"/>
      <c r="CZ747" s="58"/>
      <c r="DA747" s="58"/>
      <c r="DB747" s="58"/>
      <c r="DC747" s="58"/>
      <c r="DD747" s="58"/>
      <c r="DE747" s="58"/>
      <c r="DF747" s="58"/>
      <c r="DG747" s="58"/>
      <c r="DH747" s="58"/>
      <c r="DI747" s="58"/>
      <c r="DJ747" s="58"/>
      <c r="DK747" s="58"/>
      <c r="DL747" s="58"/>
      <c r="DM747" s="58"/>
      <c r="DN747" s="58"/>
      <c r="DO747" s="58"/>
      <c r="DP747" s="58"/>
      <c r="DQ747" s="58"/>
      <c r="DR747" s="58"/>
      <c r="DS747" s="58"/>
      <c r="DT747" s="58"/>
      <c r="DU747" s="58"/>
      <c r="DV747" s="58"/>
      <c r="DW747" s="58"/>
      <c r="DX747" s="58"/>
      <c r="DY747" s="58"/>
      <c r="DZ747" s="58"/>
      <c r="EA747" s="58"/>
      <c r="EB747" s="58"/>
      <c r="EC747" s="58"/>
      <c r="ED747" s="58"/>
      <c r="EE747" s="58"/>
      <c r="EF747" s="58"/>
      <c r="EG747" s="58"/>
      <c r="EH747" s="58"/>
      <c r="EI747" s="58"/>
      <c r="EJ747" s="58"/>
      <c r="EK747" s="58"/>
      <c r="EL747" s="58"/>
      <c r="EM747" s="58"/>
      <c r="EN747" s="58"/>
      <c r="EO747" s="58"/>
      <c r="EP747" s="58"/>
      <c r="EQ747" s="58"/>
      <c r="ER747" s="58"/>
      <c r="ES747" s="58"/>
      <c r="ET747" s="58"/>
      <c r="EU747" s="58"/>
      <c r="EV747" s="58"/>
      <c r="EW747" s="58"/>
      <c r="EX747" s="58"/>
      <c r="EY747" s="58"/>
      <c r="EZ747" s="58"/>
      <c r="FA747" s="58"/>
      <c r="FB747" s="58"/>
      <c r="FC747" s="58"/>
      <c r="FD747" s="58"/>
      <c r="FE747" s="58"/>
      <c r="FF747" s="58"/>
      <c r="FG747" s="58"/>
      <c r="FH747" s="58"/>
      <c r="FI747" s="58"/>
      <c r="FJ747" s="58"/>
      <c r="FK747" s="58"/>
      <c r="FL747" s="58"/>
      <c r="FM747" s="58"/>
      <c r="FN747" s="58"/>
      <c r="FO747" s="58"/>
      <c r="FP747" s="58"/>
      <c r="FQ747" s="58"/>
      <c r="FR747" s="58"/>
      <c r="FS747" s="58"/>
      <c r="FT747" s="58"/>
      <c r="FU747" s="58"/>
      <c r="FV747" s="58"/>
      <c r="FW747" s="58"/>
      <c r="FX747" s="58"/>
      <c r="FY747" s="58"/>
      <c r="FZ747" s="58"/>
      <c r="GA747" s="58"/>
      <c r="GB747" s="58"/>
      <c r="GC747" s="58"/>
      <c r="GD747" s="58"/>
      <c r="GE747" s="58"/>
      <c r="GF747" s="58"/>
      <c r="GG747" s="58"/>
      <c r="GH747" s="58"/>
      <c r="GI747" s="58"/>
      <c r="GJ747" s="58"/>
      <c r="GK747" s="58"/>
      <c r="GL747" s="58"/>
      <c r="GM747" s="58"/>
      <c r="GN747" s="58"/>
      <c r="GO747" s="58"/>
      <c r="GP747" s="58"/>
      <c r="GQ747" s="58"/>
      <c r="GR747" s="58"/>
      <c r="GS747" s="58"/>
      <c r="GT747" s="58"/>
      <c r="GU747" s="58"/>
      <c r="GV747" s="58"/>
      <c r="GW747" s="58"/>
      <c r="GX747" s="58"/>
      <c r="GY747" s="58"/>
      <c r="GZ747" s="58"/>
      <c r="HA747" s="58"/>
      <c r="HB747" s="58"/>
      <c r="HC747" s="58"/>
      <c r="HD747" s="58"/>
      <c r="HE747" s="58"/>
      <c r="HF747" s="58"/>
      <c r="HG747" s="58"/>
      <c r="HH747" s="58"/>
      <c r="HI747" s="58"/>
      <c r="HJ747" s="58"/>
      <c r="HK747" s="58"/>
      <c r="HL747" s="58"/>
      <c r="HM747" s="58"/>
      <c r="HN747" s="58"/>
      <c r="HO747" s="58"/>
      <c r="HP747" s="58"/>
      <c r="HQ747" s="58"/>
      <c r="HR747" s="58"/>
      <c r="HS747" s="58"/>
      <c r="HT747" s="58"/>
      <c r="HU747" s="58"/>
      <c r="HV747" s="58"/>
      <c r="HW747" s="58"/>
      <c r="HX747" s="58"/>
      <c r="HY747" s="58"/>
      <c r="HZ747" s="58"/>
      <c r="IA747" s="58"/>
      <c r="IB747" s="58"/>
      <c r="IC747" s="58"/>
      <c r="ID747" s="58"/>
      <c r="IE747" s="58"/>
      <c r="IF747" s="58"/>
      <c r="IG747" s="58"/>
      <c r="IH747" s="58"/>
      <c r="II747" s="58"/>
      <c r="IJ747" s="58"/>
      <c r="IK747" s="58"/>
      <c r="IL747" s="58"/>
      <c r="IM747" s="58"/>
      <c r="IN747" s="58"/>
      <c r="IO747" s="58"/>
      <c r="IP747" s="58"/>
      <c r="IQ747" s="58"/>
      <c r="IR747" s="58"/>
      <c r="IS747" s="58"/>
      <c r="IT747" s="58"/>
      <c r="IU747" s="58"/>
    </row>
    <row r="748" spans="1:255" s="840" customFormat="1">
      <c r="A748" s="78" t="s">
        <v>480</v>
      </c>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c r="AB748"/>
      <c r="AC748"/>
      <c r="AD748" s="58"/>
      <c r="AE748" s="58"/>
      <c r="AF748" s="58"/>
      <c r="AG748" s="58"/>
      <c r="AH748" s="58"/>
      <c r="AI748" s="58"/>
      <c r="AJ748" s="58"/>
      <c r="AK748" s="58"/>
      <c r="AL748" s="58"/>
      <c r="AM748" s="58"/>
      <c r="AN748" s="58"/>
      <c r="AO748" s="58"/>
      <c r="AP748" s="58"/>
      <c r="AQ748" s="58"/>
      <c r="AR748" s="58"/>
      <c r="AS748" s="58"/>
      <c r="AT748" s="58"/>
      <c r="AU748" s="58"/>
      <c r="AV748" s="58"/>
      <c r="AW748" s="58"/>
      <c r="AX748" s="58"/>
      <c r="AY748" s="5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58"/>
      <c r="CS748" s="58"/>
      <c r="CT748" s="58"/>
      <c r="CU748" s="58"/>
      <c r="CV748" s="58"/>
      <c r="CW748" s="58"/>
      <c r="CX748" s="58"/>
      <c r="CY748" s="58"/>
      <c r="CZ748" s="58"/>
      <c r="DA748" s="58"/>
      <c r="DB748" s="58"/>
      <c r="DC748" s="58"/>
      <c r="DD748" s="58"/>
      <c r="DE748" s="58"/>
      <c r="DF748" s="58"/>
      <c r="DG748" s="58"/>
      <c r="DH748" s="58"/>
      <c r="DI748" s="58"/>
      <c r="DJ748" s="58"/>
      <c r="DK748" s="58"/>
      <c r="DL748" s="58"/>
      <c r="DM748" s="58"/>
      <c r="DN748" s="58"/>
      <c r="DO748" s="58"/>
      <c r="DP748" s="58"/>
      <c r="DQ748" s="58"/>
      <c r="DR748" s="58"/>
      <c r="DS748" s="58"/>
      <c r="DT748" s="58"/>
      <c r="DU748" s="58"/>
      <c r="DV748" s="58"/>
      <c r="DW748" s="58"/>
      <c r="DX748" s="58"/>
      <c r="DY748" s="58"/>
      <c r="DZ748" s="58"/>
      <c r="EA748" s="58"/>
      <c r="EB748" s="58"/>
      <c r="EC748" s="58"/>
      <c r="ED748" s="58"/>
      <c r="EE748" s="58"/>
      <c r="EF748" s="58"/>
      <c r="EG748" s="58"/>
      <c r="EH748" s="58"/>
      <c r="EI748" s="58"/>
      <c r="EJ748" s="58"/>
      <c r="EK748" s="58"/>
      <c r="EL748" s="58"/>
      <c r="EM748" s="58"/>
      <c r="EN748" s="58"/>
      <c r="EO748" s="58"/>
      <c r="EP748" s="58"/>
      <c r="EQ748" s="58"/>
      <c r="ER748" s="58"/>
      <c r="ES748" s="58"/>
      <c r="ET748" s="58"/>
      <c r="EU748" s="58"/>
      <c r="EV748" s="58"/>
      <c r="EW748" s="58"/>
      <c r="EX748" s="58"/>
      <c r="EY748" s="58"/>
      <c r="EZ748" s="58"/>
      <c r="FA748" s="58"/>
      <c r="FB748" s="58"/>
      <c r="FC748" s="58"/>
      <c r="FD748" s="58"/>
      <c r="FE748" s="58"/>
      <c r="FF748" s="58"/>
      <c r="FG748" s="58"/>
      <c r="FH748" s="58"/>
      <c r="FI748" s="58"/>
      <c r="FJ748" s="58"/>
      <c r="FK748" s="58"/>
      <c r="FL748" s="58"/>
      <c r="FM748" s="58"/>
      <c r="FN748" s="58"/>
      <c r="FO748" s="58"/>
      <c r="FP748" s="58"/>
      <c r="FQ748" s="58"/>
      <c r="FR748" s="58"/>
      <c r="FS748" s="58"/>
      <c r="FT748" s="58"/>
      <c r="FU748" s="58"/>
      <c r="FV748" s="58"/>
      <c r="FW748" s="58"/>
      <c r="FX748" s="58"/>
      <c r="FY748" s="58"/>
      <c r="FZ748" s="58"/>
      <c r="GA748" s="58"/>
      <c r="GB748" s="58"/>
      <c r="GC748" s="58"/>
      <c r="GD748" s="58"/>
      <c r="GE748" s="58"/>
      <c r="GF748" s="58"/>
      <c r="GG748" s="58"/>
      <c r="GH748" s="58"/>
      <c r="GI748" s="58"/>
      <c r="GJ748" s="58"/>
      <c r="GK748" s="58"/>
      <c r="GL748" s="58"/>
      <c r="GM748" s="58"/>
      <c r="GN748" s="58"/>
      <c r="GO748" s="58"/>
      <c r="GP748" s="58"/>
      <c r="GQ748" s="58"/>
      <c r="GR748" s="58"/>
      <c r="GS748" s="58"/>
      <c r="GT748" s="58"/>
      <c r="GU748" s="58"/>
      <c r="GV748" s="58"/>
      <c r="GW748" s="58"/>
      <c r="GX748" s="58"/>
      <c r="GY748" s="58"/>
      <c r="GZ748" s="58"/>
      <c r="HA748" s="58"/>
      <c r="HB748" s="58"/>
      <c r="HC748" s="58"/>
      <c r="HD748" s="58"/>
      <c r="HE748" s="58"/>
      <c r="HF748" s="58"/>
      <c r="HG748" s="58"/>
      <c r="HH748" s="58"/>
      <c r="HI748" s="58"/>
      <c r="HJ748" s="58"/>
      <c r="HK748" s="58"/>
      <c r="HL748" s="58"/>
      <c r="HM748" s="58"/>
      <c r="HN748" s="58"/>
      <c r="HO748" s="58"/>
      <c r="HP748" s="58"/>
      <c r="HQ748" s="58"/>
      <c r="HR748" s="58"/>
      <c r="HS748" s="58"/>
      <c r="HT748" s="58"/>
      <c r="HU748" s="58"/>
      <c r="HV748" s="58"/>
      <c r="HW748" s="58"/>
      <c r="HX748" s="58"/>
      <c r="HY748" s="58"/>
      <c r="HZ748" s="58"/>
      <c r="IA748" s="58"/>
      <c r="IB748" s="58"/>
      <c r="IC748" s="58"/>
      <c r="ID748" s="58"/>
      <c r="IE748" s="58"/>
      <c r="IF748" s="58"/>
      <c r="IG748" s="58"/>
      <c r="IH748" s="58"/>
      <c r="II748" s="58"/>
      <c r="IJ748" s="58"/>
      <c r="IK748" s="58"/>
      <c r="IL748" s="58"/>
      <c r="IM748" s="58"/>
      <c r="IN748" s="58"/>
      <c r="IO748" s="58"/>
      <c r="IP748" s="58"/>
      <c r="IQ748" s="58"/>
      <c r="IR748" s="58"/>
      <c r="IS748" s="58"/>
      <c r="IT748" s="58"/>
      <c r="IU748" s="58"/>
    </row>
    <row r="749" spans="1:255" s="840" customFormat="1">
      <c r="A749" s="78" t="s">
        <v>481</v>
      </c>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c r="AB749"/>
      <c r="AC749"/>
      <c r="AD749" s="58"/>
      <c r="AE749" s="58"/>
      <c r="AF749" s="58"/>
      <c r="AG749" s="58"/>
      <c r="AH749" s="58"/>
      <c r="AI749" s="58"/>
      <c r="AJ749" s="58"/>
      <c r="AK749" s="58"/>
      <c r="AL749" s="58"/>
      <c r="AM749" s="58"/>
      <c r="AN749" s="58"/>
      <c r="AO749" s="58"/>
      <c r="AP749" s="58"/>
      <c r="AQ749" s="58"/>
      <c r="AR749" s="58"/>
      <c r="AS749" s="58"/>
      <c r="AT749" s="58"/>
      <c r="AU749" s="58"/>
      <c r="AV749" s="58"/>
      <c r="AW749" s="58"/>
      <c r="AX749" s="58"/>
      <c r="AY749" s="5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58"/>
      <c r="CS749" s="58"/>
      <c r="CT749" s="58"/>
      <c r="CU749" s="58"/>
      <c r="CV749" s="58"/>
      <c r="CW749" s="58"/>
      <c r="CX749" s="58"/>
      <c r="CY749" s="58"/>
      <c r="CZ749" s="58"/>
      <c r="DA749" s="58"/>
      <c r="DB749" s="58"/>
      <c r="DC749" s="58"/>
      <c r="DD749" s="58"/>
      <c r="DE749" s="58"/>
      <c r="DF749" s="58"/>
      <c r="DG749" s="58"/>
      <c r="DH749" s="58"/>
      <c r="DI749" s="58"/>
      <c r="DJ749" s="58"/>
      <c r="DK749" s="58"/>
      <c r="DL749" s="58"/>
      <c r="DM749" s="58"/>
      <c r="DN749" s="58"/>
      <c r="DO749" s="58"/>
      <c r="DP749" s="58"/>
      <c r="DQ749" s="58"/>
      <c r="DR749" s="58"/>
      <c r="DS749" s="58"/>
      <c r="DT749" s="58"/>
      <c r="DU749" s="58"/>
      <c r="DV749" s="58"/>
      <c r="DW749" s="58"/>
      <c r="DX749" s="58"/>
      <c r="DY749" s="58"/>
      <c r="DZ749" s="58"/>
      <c r="EA749" s="58"/>
      <c r="EB749" s="58"/>
      <c r="EC749" s="58"/>
      <c r="ED749" s="58"/>
      <c r="EE749" s="58"/>
      <c r="EF749" s="58"/>
      <c r="EG749" s="58"/>
      <c r="EH749" s="58"/>
      <c r="EI749" s="58"/>
      <c r="EJ749" s="58"/>
      <c r="EK749" s="58"/>
      <c r="EL749" s="58"/>
      <c r="EM749" s="58"/>
      <c r="EN749" s="58"/>
      <c r="EO749" s="58"/>
      <c r="EP749" s="58"/>
      <c r="EQ749" s="58"/>
      <c r="ER749" s="58"/>
      <c r="ES749" s="58"/>
      <c r="ET749" s="58"/>
      <c r="EU749" s="58"/>
      <c r="EV749" s="58"/>
      <c r="EW749" s="58"/>
      <c r="EX749" s="58"/>
      <c r="EY749" s="58"/>
      <c r="EZ749" s="58"/>
      <c r="FA749" s="58"/>
      <c r="FB749" s="58"/>
      <c r="FC749" s="58"/>
      <c r="FD749" s="58"/>
      <c r="FE749" s="58"/>
      <c r="FF749" s="58"/>
      <c r="FG749" s="58"/>
      <c r="FH749" s="58"/>
      <c r="FI749" s="58"/>
      <c r="FJ749" s="58"/>
      <c r="FK749" s="58"/>
      <c r="FL749" s="58"/>
      <c r="FM749" s="58"/>
      <c r="FN749" s="58"/>
      <c r="FO749" s="58"/>
      <c r="FP749" s="58"/>
      <c r="FQ749" s="58"/>
      <c r="FR749" s="58"/>
      <c r="FS749" s="58"/>
      <c r="FT749" s="58"/>
      <c r="FU749" s="58"/>
      <c r="FV749" s="58"/>
      <c r="FW749" s="58"/>
      <c r="FX749" s="58"/>
      <c r="FY749" s="58"/>
      <c r="FZ749" s="58"/>
      <c r="GA749" s="58"/>
      <c r="GB749" s="58"/>
      <c r="GC749" s="58"/>
      <c r="GD749" s="58"/>
      <c r="GE749" s="58"/>
      <c r="GF749" s="58"/>
      <c r="GG749" s="58"/>
      <c r="GH749" s="58"/>
      <c r="GI749" s="58"/>
      <c r="GJ749" s="58"/>
      <c r="GK749" s="58"/>
      <c r="GL749" s="58"/>
      <c r="GM749" s="58"/>
      <c r="GN749" s="58"/>
      <c r="GO749" s="58"/>
      <c r="GP749" s="58"/>
      <c r="GQ749" s="58"/>
      <c r="GR749" s="58"/>
      <c r="GS749" s="58"/>
      <c r="GT749" s="58"/>
      <c r="GU749" s="58"/>
      <c r="GV749" s="58"/>
      <c r="GW749" s="58"/>
      <c r="GX749" s="58"/>
      <c r="GY749" s="58"/>
      <c r="GZ749" s="58"/>
      <c r="HA749" s="58"/>
      <c r="HB749" s="58"/>
      <c r="HC749" s="58"/>
      <c r="HD749" s="58"/>
      <c r="HE749" s="58"/>
      <c r="HF749" s="58"/>
      <c r="HG749" s="58"/>
      <c r="HH749" s="58"/>
      <c r="HI749" s="58"/>
      <c r="HJ749" s="58"/>
      <c r="HK749" s="58"/>
      <c r="HL749" s="58"/>
      <c r="HM749" s="58"/>
      <c r="HN749" s="58"/>
      <c r="HO749" s="58"/>
      <c r="HP749" s="58"/>
      <c r="HQ749" s="58"/>
      <c r="HR749" s="58"/>
      <c r="HS749" s="58"/>
      <c r="HT749" s="58"/>
      <c r="HU749" s="58"/>
      <c r="HV749" s="58"/>
      <c r="HW749" s="58"/>
      <c r="HX749" s="58"/>
      <c r="HY749" s="58"/>
      <c r="HZ749" s="58"/>
      <c r="IA749" s="58"/>
      <c r="IB749" s="58"/>
      <c r="IC749" s="58"/>
      <c r="ID749" s="58"/>
      <c r="IE749" s="58"/>
      <c r="IF749" s="58"/>
      <c r="IG749" s="58"/>
      <c r="IH749" s="58"/>
      <c r="II749" s="58"/>
      <c r="IJ749" s="58"/>
      <c r="IK749" s="58"/>
      <c r="IL749" s="58"/>
      <c r="IM749" s="58"/>
      <c r="IN749" s="58"/>
      <c r="IO749" s="58"/>
      <c r="IP749" s="58"/>
      <c r="IQ749" s="58"/>
      <c r="IR749" s="58"/>
      <c r="IS749" s="58"/>
      <c r="IT749" s="58"/>
      <c r="IU749" s="58"/>
    </row>
    <row r="750" spans="1:255" s="840" customFormat="1">
      <c r="A750" s="78" t="s">
        <v>482</v>
      </c>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c r="AB750"/>
      <c r="AC750"/>
      <c r="AD750" s="58"/>
      <c r="AE750" s="58"/>
      <c r="AF750" s="58"/>
      <c r="AG750" s="58"/>
      <c r="AH750" s="58"/>
      <c r="AI750" s="58"/>
      <c r="AJ750" s="58"/>
      <c r="AK750" s="58"/>
      <c r="AL750" s="58"/>
      <c r="AM750" s="58"/>
      <c r="AN750" s="58"/>
      <c r="AO750" s="58"/>
      <c r="AP750" s="58"/>
      <c r="AQ750" s="58"/>
      <c r="AR750" s="58"/>
      <c r="AS750" s="58"/>
      <c r="AT750" s="58"/>
      <c r="AU750" s="58"/>
      <c r="AV750" s="58"/>
      <c r="AW750" s="58"/>
      <c r="AX750" s="58"/>
      <c r="AY750" s="5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58"/>
      <c r="CS750" s="58"/>
      <c r="CT750" s="58"/>
      <c r="CU750" s="58"/>
      <c r="CV750" s="58"/>
      <c r="CW750" s="58"/>
      <c r="CX750" s="58"/>
      <c r="CY750" s="58"/>
      <c r="CZ750" s="58"/>
      <c r="DA750" s="58"/>
      <c r="DB750" s="58"/>
      <c r="DC750" s="58"/>
      <c r="DD750" s="58"/>
      <c r="DE750" s="58"/>
      <c r="DF750" s="58"/>
      <c r="DG750" s="58"/>
      <c r="DH750" s="58"/>
      <c r="DI750" s="58"/>
      <c r="DJ750" s="58"/>
      <c r="DK750" s="58"/>
      <c r="DL750" s="58"/>
      <c r="DM750" s="58"/>
      <c r="DN750" s="58"/>
      <c r="DO750" s="58"/>
      <c r="DP750" s="58"/>
      <c r="DQ750" s="58"/>
      <c r="DR750" s="58"/>
      <c r="DS750" s="58"/>
      <c r="DT750" s="58"/>
      <c r="DU750" s="58"/>
      <c r="DV750" s="58"/>
      <c r="DW750" s="58"/>
      <c r="DX750" s="58"/>
      <c r="DY750" s="58"/>
      <c r="DZ750" s="58"/>
      <c r="EA750" s="58"/>
      <c r="EB750" s="58"/>
      <c r="EC750" s="58"/>
      <c r="ED750" s="58"/>
      <c r="EE750" s="58"/>
      <c r="EF750" s="58"/>
      <c r="EG750" s="58"/>
      <c r="EH750" s="58"/>
      <c r="EI750" s="58"/>
      <c r="EJ750" s="58"/>
      <c r="EK750" s="58"/>
      <c r="EL750" s="58"/>
      <c r="EM750" s="58"/>
      <c r="EN750" s="58"/>
      <c r="EO750" s="58"/>
      <c r="EP750" s="58"/>
      <c r="EQ750" s="58"/>
      <c r="ER750" s="58"/>
      <c r="ES750" s="58"/>
      <c r="ET750" s="58"/>
      <c r="EU750" s="58"/>
      <c r="EV750" s="58"/>
      <c r="EW750" s="58"/>
      <c r="EX750" s="58"/>
      <c r="EY750" s="58"/>
      <c r="EZ750" s="58"/>
      <c r="FA750" s="58"/>
      <c r="FB750" s="58"/>
      <c r="FC750" s="58"/>
      <c r="FD750" s="58"/>
      <c r="FE750" s="58"/>
      <c r="FF750" s="58"/>
      <c r="FG750" s="58"/>
      <c r="FH750" s="58"/>
      <c r="FI750" s="58"/>
      <c r="FJ750" s="58"/>
      <c r="FK750" s="58"/>
      <c r="FL750" s="58"/>
      <c r="FM750" s="58"/>
      <c r="FN750" s="58"/>
      <c r="FO750" s="58"/>
      <c r="FP750" s="58"/>
      <c r="FQ750" s="58"/>
      <c r="FR750" s="58"/>
      <c r="FS750" s="58"/>
      <c r="FT750" s="58"/>
      <c r="FU750" s="58"/>
      <c r="FV750" s="58"/>
      <c r="FW750" s="58"/>
      <c r="FX750" s="58"/>
      <c r="FY750" s="58"/>
      <c r="FZ750" s="58"/>
      <c r="GA750" s="58"/>
      <c r="GB750" s="58"/>
      <c r="GC750" s="58"/>
      <c r="GD750" s="58"/>
      <c r="GE750" s="58"/>
      <c r="GF750" s="58"/>
      <c r="GG750" s="58"/>
      <c r="GH750" s="58"/>
      <c r="GI750" s="58"/>
      <c r="GJ750" s="58"/>
      <c r="GK750" s="58"/>
      <c r="GL750" s="58"/>
      <c r="GM750" s="58"/>
      <c r="GN750" s="58"/>
      <c r="GO750" s="58"/>
      <c r="GP750" s="58"/>
      <c r="GQ750" s="58"/>
      <c r="GR750" s="58"/>
      <c r="GS750" s="58"/>
      <c r="GT750" s="58"/>
      <c r="GU750" s="58"/>
      <c r="GV750" s="58"/>
      <c r="GW750" s="58"/>
      <c r="GX750" s="58"/>
      <c r="GY750" s="58"/>
      <c r="GZ750" s="58"/>
      <c r="HA750" s="58"/>
      <c r="HB750" s="58"/>
      <c r="HC750" s="58"/>
      <c r="HD750" s="58"/>
      <c r="HE750" s="58"/>
      <c r="HF750" s="58"/>
      <c r="HG750" s="58"/>
      <c r="HH750" s="58"/>
      <c r="HI750" s="58"/>
      <c r="HJ750" s="58"/>
      <c r="HK750" s="58"/>
      <c r="HL750" s="58"/>
      <c r="HM750" s="58"/>
      <c r="HN750" s="58"/>
      <c r="HO750" s="58"/>
      <c r="HP750" s="58"/>
      <c r="HQ750" s="58"/>
      <c r="HR750" s="58"/>
      <c r="HS750" s="58"/>
      <c r="HT750" s="58"/>
      <c r="HU750" s="58"/>
      <c r="HV750" s="58"/>
      <c r="HW750" s="58"/>
      <c r="HX750" s="58"/>
      <c r="HY750" s="58"/>
      <c r="HZ750" s="58"/>
      <c r="IA750" s="58"/>
      <c r="IB750" s="58"/>
      <c r="IC750" s="58"/>
      <c r="ID750" s="58"/>
      <c r="IE750" s="58"/>
      <c r="IF750" s="58"/>
      <c r="IG750" s="58"/>
      <c r="IH750" s="58"/>
      <c r="II750" s="58"/>
      <c r="IJ750" s="58"/>
      <c r="IK750" s="58"/>
      <c r="IL750" s="58"/>
      <c r="IM750" s="58"/>
      <c r="IN750" s="58"/>
      <c r="IO750" s="58"/>
      <c r="IP750" s="58"/>
      <c r="IQ750" s="58"/>
      <c r="IR750" s="58"/>
      <c r="IS750" s="58"/>
      <c r="IT750" s="58"/>
      <c r="IU750" s="58"/>
    </row>
    <row r="751" spans="1:255" s="840" customFormat="1">
      <c r="A751" s="78" t="s">
        <v>483</v>
      </c>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c r="AB751"/>
      <c r="AC751"/>
      <c r="AD751" s="58"/>
      <c r="AE751" s="58"/>
      <c r="AF751" s="58"/>
      <c r="AG751" s="58"/>
      <c r="AH751" s="58"/>
      <c r="AI751" s="58"/>
      <c r="AJ751" s="58"/>
      <c r="AK751" s="58"/>
      <c r="AL751" s="58"/>
      <c r="AM751" s="58"/>
      <c r="AN751" s="58"/>
      <c r="AO751" s="58"/>
      <c r="AP751" s="58"/>
      <c r="AQ751" s="58"/>
      <c r="AR751" s="58"/>
      <c r="AS751" s="58"/>
      <c r="AT751" s="58"/>
      <c r="AU751" s="58"/>
      <c r="AV751" s="58"/>
      <c r="AW751" s="58"/>
      <c r="AX751" s="58"/>
      <c r="AY751" s="5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58"/>
      <c r="CS751" s="58"/>
      <c r="CT751" s="58"/>
      <c r="CU751" s="58"/>
      <c r="CV751" s="58"/>
      <c r="CW751" s="58"/>
      <c r="CX751" s="58"/>
      <c r="CY751" s="58"/>
      <c r="CZ751" s="58"/>
      <c r="DA751" s="58"/>
      <c r="DB751" s="58"/>
      <c r="DC751" s="58"/>
      <c r="DD751" s="58"/>
      <c r="DE751" s="58"/>
      <c r="DF751" s="58"/>
      <c r="DG751" s="58"/>
      <c r="DH751" s="58"/>
      <c r="DI751" s="58"/>
      <c r="DJ751" s="58"/>
      <c r="DK751" s="58"/>
      <c r="DL751" s="58"/>
      <c r="DM751" s="58"/>
      <c r="DN751" s="58"/>
      <c r="DO751" s="58"/>
      <c r="DP751" s="58"/>
      <c r="DQ751" s="58"/>
      <c r="DR751" s="58"/>
      <c r="DS751" s="58"/>
      <c r="DT751" s="58"/>
      <c r="DU751" s="58"/>
      <c r="DV751" s="58"/>
      <c r="DW751" s="58"/>
      <c r="DX751" s="58"/>
      <c r="DY751" s="58"/>
      <c r="DZ751" s="58"/>
      <c r="EA751" s="58"/>
      <c r="EB751" s="58"/>
      <c r="EC751" s="58"/>
      <c r="ED751" s="58"/>
      <c r="EE751" s="58"/>
      <c r="EF751" s="58"/>
      <c r="EG751" s="58"/>
      <c r="EH751" s="58"/>
      <c r="EI751" s="58"/>
      <c r="EJ751" s="58"/>
      <c r="EK751" s="58"/>
      <c r="EL751" s="58"/>
      <c r="EM751" s="58"/>
      <c r="EN751" s="58"/>
      <c r="EO751" s="58"/>
      <c r="EP751" s="58"/>
      <c r="EQ751" s="58"/>
      <c r="ER751" s="58"/>
      <c r="ES751" s="58"/>
      <c r="ET751" s="58"/>
      <c r="EU751" s="58"/>
      <c r="EV751" s="58"/>
      <c r="EW751" s="58"/>
      <c r="EX751" s="58"/>
      <c r="EY751" s="58"/>
      <c r="EZ751" s="58"/>
      <c r="FA751" s="58"/>
      <c r="FB751" s="58"/>
      <c r="FC751" s="58"/>
      <c r="FD751" s="58"/>
      <c r="FE751" s="58"/>
      <c r="FF751" s="58"/>
      <c r="FG751" s="58"/>
      <c r="FH751" s="58"/>
      <c r="FI751" s="58"/>
      <c r="FJ751" s="58"/>
      <c r="FK751" s="58"/>
      <c r="FL751" s="58"/>
      <c r="FM751" s="58"/>
      <c r="FN751" s="58"/>
      <c r="FO751" s="58"/>
      <c r="FP751" s="58"/>
      <c r="FQ751" s="58"/>
      <c r="FR751" s="58"/>
      <c r="FS751" s="58"/>
      <c r="FT751" s="58"/>
      <c r="FU751" s="58"/>
      <c r="FV751" s="58"/>
      <c r="FW751" s="58"/>
      <c r="FX751" s="58"/>
      <c r="FY751" s="58"/>
      <c r="FZ751" s="58"/>
      <c r="GA751" s="58"/>
      <c r="GB751" s="58"/>
      <c r="GC751" s="58"/>
      <c r="GD751" s="58"/>
      <c r="GE751" s="58"/>
      <c r="GF751" s="58"/>
      <c r="GG751" s="58"/>
      <c r="GH751" s="58"/>
      <c r="GI751" s="58"/>
      <c r="GJ751" s="58"/>
      <c r="GK751" s="58"/>
      <c r="GL751" s="58"/>
      <c r="GM751" s="58"/>
      <c r="GN751" s="58"/>
      <c r="GO751" s="58"/>
      <c r="GP751" s="58"/>
      <c r="GQ751" s="58"/>
      <c r="GR751" s="58"/>
      <c r="GS751" s="58"/>
      <c r="GT751" s="58"/>
      <c r="GU751" s="58"/>
      <c r="GV751" s="58"/>
      <c r="GW751" s="58"/>
      <c r="GX751" s="58"/>
      <c r="GY751" s="58"/>
      <c r="GZ751" s="58"/>
      <c r="HA751" s="58"/>
      <c r="HB751" s="58"/>
      <c r="HC751" s="58"/>
      <c r="HD751" s="58"/>
      <c r="HE751" s="58"/>
      <c r="HF751" s="58"/>
      <c r="HG751" s="58"/>
      <c r="HH751" s="58"/>
      <c r="HI751" s="58"/>
      <c r="HJ751" s="58"/>
      <c r="HK751" s="58"/>
      <c r="HL751" s="58"/>
      <c r="HM751" s="58"/>
      <c r="HN751" s="58"/>
      <c r="HO751" s="58"/>
      <c r="HP751" s="58"/>
      <c r="HQ751" s="58"/>
      <c r="HR751" s="58"/>
      <c r="HS751" s="58"/>
      <c r="HT751" s="58"/>
      <c r="HU751" s="58"/>
      <c r="HV751" s="58"/>
      <c r="HW751" s="58"/>
      <c r="HX751" s="58"/>
      <c r="HY751" s="58"/>
      <c r="HZ751" s="58"/>
      <c r="IA751" s="58"/>
      <c r="IB751" s="58"/>
      <c r="IC751" s="58"/>
      <c r="ID751" s="58"/>
      <c r="IE751" s="58"/>
      <c r="IF751" s="58"/>
      <c r="IG751" s="58"/>
      <c r="IH751" s="58"/>
      <c r="II751" s="58"/>
      <c r="IJ751" s="58"/>
      <c r="IK751" s="58"/>
      <c r="IL751" s="58"/>
      <c r="IM751" s="58"/>
      <c r="IN751" s="58"/>
      <c r="IO751" s="58"/>
      <c r="IP751" s="58"/>
      <c r="IQ751" s="58"/>
      <c r="IR751" s="58"/>
      <c r="IS751" s="58"/>
      <c r="IT751" s="58"/>
      <c r="IU751" s="58"/>
    </row>
    <row r="752" spans="1:255" s="840" customFormat="1">
      <c r="A752" s="78" t="s">
        <v>484</v>
      </c>
      <c r="B752" s="58">
        <v>0.29399999999999998</v>
      </c>
      <c r="C752" s="58">
        <v>0.27300000000000002</v>
      </c>
      <c r="D752" s="58">
        <v>0.26600000000000001</v>
      </c>
      <c r="E752" s="58">
        <v>0.27</v>
      </c>
      <c r="F752" s="58">
        <v>0.36299999999999999</v>
      </c>
      <c r="G752" s="58">
        <v>0.38900000000000001</v>
      </c>
      <c r="H752" s="58">
        <v>0.53300000000000003</v>
      </c>
      <c r="I752" s="58">
        <v>0.71799999999999997</v>
      </c>
      <c r="J752" s="58">
        <v>0.73699999999999999</v>
      </c>
      <c r="K752" s="58">
        <v>0.68899999999999995</v>
      </c>
      <c r="L752" s="58">
        <v>0.80400000000000005</v>
      </c>
      <c r="M752" s="58">
        <v>0.88900000000000001</v>
      </c>
      <c r="N752" s="58">
        <v>0.96399999999999997</v>
      </c>
      <c r="O752" s="58">
        <v>1.161</v>
      </c>
      <c r="P752" s="58">
        <v>1.234</v>
      </c>
      <c r="Q752" s="58">
        <v>1.151</v>
      </c>
      <c r="R752" s="58">
        <v>1.099</v>
      </c>
      <c r="S752" s="58">
        <v>1.0840000000000001</v>
      </c>
      <c r="T752" s="58">
        <v>1.03</v>
      </c>
      <c r="U752" s="58">
        <v>1.024</v>
      </c>
      <c r="V752" s="58">
        <v>0.94599999999999995</v>
      </c>
      <c r="W752" s="58">
        <v>0.97099999999999997</v>
      </c>
      <c r="X752" s="58">
        <v>1.032</v>
      </c>
      <c r="Y752" s="58">
        <v>1.036</v>
      </c>
      <c r="Z752" s="58">
        <v>1.206</v>
      </c>
      <c r="AA752" s="949">
        <v>1.175</v>
      </c>
      <c r="AB752" s="949">
        <v>1.258</v>
      </c>
      <c r="AC752" s="949">
        <v>1.278</v>
      </c>
      <c r="AD752" s="58"/>
      <c r="AE752" s="58"/>
      <c r="AF752" s="58"/>
      <c r="AG752" s="58"/>
      <c r="AH752" s="58"/>
      <c r="AI752" s="58"/>
      <c r="AJ752" s="58"/>
      <c r="AK752" s="58"/>
      <c r="AL752" s="58"/>
      <c r="AM752" s="58"/>
      <c r="AN752" s="58"/>
      <c r="AO752" s="58"/>
      <c r="AP752" s="58"/>
      <c r="AQ752" s="58"/>
      <c r="AR752" s="58"/>
      <c r="AS752" s="58"/>
      <c r="AT752" s="58"/>
      <c r="AU752" s="58"/>
      <c r="AV752" s="58"/>
      <c r="AW752" s="58"/>
      <c r="AX752" s="58"/>
      <c r="AY752" s="58"/>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58"/>
      <c r="CS752" s="58"/>
      <c r="CT752" s="58"/>
      <c r="CU752" s="58"/>
      <c r="CV752" s="58"/>
      <c r="CW752" s="58"/>
      <c r="CX752" s="58"/>
      <c r="CY752" s="58"/>
      <c r="CZ752" s="58"/>
      <c r="DA752" s="58"/>
      <c r="DB752" s="58"/>
      <c r="DC752" s="58"/>
      <c r="DD752" s="58"/>
      <c r="DE752" s="58"/>
      <c r="DF752" s="58"/>
      <c r="DG752" s="58"/>
      <c r="DH752" s="58"/>
      <c r="DI752" s="58"/>
      <c r="DJ752" s="58"/>
      <c r="DK752" s="58"/>
      <c r="DL752" s="58"/>
      <c r="DM752" s="58"/>
      <c r="DN752" s="58"/>
      <c r="DO752" s="58"/>
      <c r="DP752" s="58"/>
      <c r="DQ752" s="58"/>
      <c r="DR752" s="58"/>
      <c r="DS752" s="58"/>
      <c r="DT752" s="58"/>
      <c r="DU752" s="58"/>
      <c r="DV752" s="58"/>
      <c r="DW752" s="58"/>
      <c r="DX752" s="58"/>
      <c r="DY752" s="58"/>
      <c r="DZ752" s="58"/>
      <c r="EA752" s="58"/>
      <c r="EB752" s="58"/>
      <c r="EC752" s="58"/>
      <c r="ED752" s="58"/>
      <c r="EE752" s="58"/>
      <c r="EF752" s="58"/>
      <c r="EG752" s="58"/>
      <c r="EH752" s="58"/>
      <c r="EI752" s="58"/>
      <c r="EJ752" s="58"/>
      <c r="EK752" s="58"/>
      <c r="EL752" s="58"/>
      <c r="EM752" s="58"/>
      <c r="EN752" s="58"/>
      <c r="EO752" s="58"/>
      <c r="EP752" s="58"/>
      <c r="EQ752" s="58"/>
      <c r="ER752" s="58"/>
      <c r="ES752" s="58"/>
      <c r="ET752" s="58"/>
      <c r="EU752" s="58"/>
      <c r="EV752" s="58"/>
      <c r="EW752" s="58"/>
      <c r="EX752" s="58"/>
      <c r="EY752" s="58"/>
      <c r="EZ752" s="58"/>
      <c r="FA752" s="58"/>
      <c r="FB752" s="58"/>
      <c r="FC752" s="58"/>
      <c r="FD752" s="58"/>
      <c r="FE752" s="58"/>
      <c r="FF752" s="58"/>
      <c r="FG752" s="58"/>
      <c r="FH752" s="58"/>
      <c r="FI752" s="58"/>
      <c r="FJ752" s="58"/>
      <c r="FK752" s="58"/>
      <c r="FL752" s="58"/>
      <c r="FM752" s="58"/>
      <c r="FN752" s="58"/>
      <c r="FO752" s="58"/>
      <c r="FP752" s="58"/>
      <c r="FQ752" s="58"/>
      <c r="FR752" s="58"/>
      <c r="FS752" s="58"/>
      <c r="FT752" s="58"/>
      <c r="FU752" s="58"/>
      <c r="FV752" s="58"/>
      <c r="FW752" s="58"/>
      <c r="FX752" s="58"/>
      <c r="FY752" s="58"/>
      <c r="FZ752" s="58"/>
      <c r="GA752" s="58"/>
      <c r="GB752" s="58"/>
      <c r="GC752" s="58"/>
      <c r="GD752" s="58"/>
      <c r="GE752" s="58"/>
      <c r="GF752" s="58"/>
      <c r="GG752" s="58"/>
      <c r="GH752" s="58"/>
      <c r="GI752" s="58"/>
      <c r="GJ752" s="58"/>
      <c r="GK752" s="58"/>
      <c r="GL752" s="58"/>
      <c r="GM752" s="58"/>
      <c r="GN752" s="58"/>
      <c r="GO752" s="58"/>
      <c r="GP752" s="58"/>
      <c r="GQ752" s="58"/>
      <c r="GR752" s="58"/>
      <c r="GS752" s="58"/>
      <c r="GT752" s="58"/>
      <c r="GU752" s="58"/>
      <c r="GV752" s="58"/>
      <c r="GW752" s="58"/>
      <c r="GX752" s="58"/>
      <c r="GY752" s="58"/>
      <c r="GZ752" s="58"/>
      <c r="HA752" s="58"/>
      <c r="HB752" s="58"/>
      <c r="HC752" s="58"/>
      <c r="HD752" s="58"/>
      <c r="HE752" s="58"/>
      <c r="HF752" s="58"/>
      <c r="HG752" s="58"/>
      <c r="HH752" s="58"/>
      <c r="HI752" s="58"/>
      <c r="HJ752" s="58"/>
      <c r="HK752" s="58"/>
      <c r="HL752" s="58"/>
      <c r="HM752" s="58"/>
      <c r="HN752" s="58"/>
      <c r="HO752" s="58"/>
      <c r="HP752" s="58"/>
      <c r="HQ752" s="58"/>
      <c r="HR752" s="58"/>
      <c r="HS752" s="58"/>
      <c r="HT752" s="58"/>
      <c r="HU752" s="58"/>
      <c r="HV752" s="58"/>
      <c r="HW752" s="58"/>
      <c r="HX752" s="58"/>
      <c r="HY752" s="58"/>
      <c r="HZ752" s="58"/>
      <c r="IA752" s="58"/>
      <c r="IB752" s="58"/>
      <c r="IC752" s="58"/>
      <c r="ID752" s="58"/>
      <c r="IE752" s="58"/>
      <c r="IF752" s="58"/>
      <c r="IG752" s="58"/>
      <c r="IH752" s="58"/>
      <c r="II752" s="58"/>
      <c r="IJ752" s="58"/>
      <c r="IK752" s="58"/>
      <c r="IL752" s="58"/>
      <c r="IM752" s="58"/>
      <c r="IN752" s="58"/>
      <c r="IO752" s="58"/>
      <c r="IP752" s="58"/>
      <c r="IQ752" s="58"/>
      <c r="IR752" s="58"/>
      <c r="IS752" s="58"/>
      <c r="IT752" s="58"/>
      <c r="IU752" s="58"/>
    </row>
    <row r="753" spans="1:255" s="840" customFormat="1">
      <c r="A753" s="78" t="s">
        <v>485</v>
      </c>
      <c r="B753" s="58">
        <v>3.7999999999999999E-2</v>
      </c>
      <c r="C753" s="58">
        <v>3.5999999999999997E-2</v>
      </c>
      <c r="D753" s="58">
        <v>3.5000000000000003E-2</v>
      </c>
      <c r="E753" s="58">
        <v>3.5999999999999997E-2</v>
      </c>
      <c r="F753" s="58">
        <v>4.8000000000000001E-2</v>
      </c>
      <c r="G753" s="58">
        <v>5.1999999999999998E-2</v>
      </c>
      <c r="H753" s="58">
        <v>7.1999999999999995E-2</v>
      </c>
      <c r="I753" s="58">
        <v>9.8000000000000004E-2</v>
      </c>
      <c r="J753" s="58">
        <v>0.1</v>
      </c>
      <c r="K753" s="58">
        <v>9.4E-2</v>
      </c>
      <c r="L753" s="58">
        <v>0.11</v>
      </c>
      <c r="M753" s="58">
        <v>0.122</v>
      </c>
      <c r="N753" s="58">
        <v>0.13200000000000001</v>
      </c>
      <c r="O753" s="58">
        <v>0.16</v>
      </c>
      <c r="P753" s="58">
        <v>0.17</v>
      </c>
      <c r="Q753" s="58">
        <v>0.14199999999999999</v>
      </c>
      <c r="R753" s="58">
        <v>0.128</v>
      </c>
      <c r="S753" s="58">
        <v>0.13400000000000001</v>
      </c>
      <c r="T753" s="58">
        <v>0.14199999999999999</v>
      </c>
      <c r="U753" s="58">
        <v>0.152</v>
      </c>
      <c r="V753" s="58">
        <v>0.13500000000000001</v>
      </c>
      <c r="W753" s="58">
        <v>0.18</v>
      </c>
      <c r="X753" s="58">
        <v>0.215</v>
      </c>
      <c r="Y753" s="58">
        <v>0.21099999999999999</v>
      </c>
      <c r="Z753" s="58">
        <v>0.27200000000000002</v>
      </c>
      <c r="AA753" s="949">
        <v>0.23599999999999999</v>
      </c>
      <c r="AB753" s="949">
        <v>0.26600000000000001</v>
      </c>
      <c r="AC753" s="949">
        <v>0.29299999999999998</v>
      </c>
      <c r="AD753" s="58"/>
      <c r="AE753" s="58"/>
      <c r="AF753" s="58"/>
      <c r="AG753" s="58"/>
      <c r="AH753" s="58"/>
      <c r="AI753" s="58"/>
      <c r="AJ753" s="58"/>
      <c r="AK753" s="58"/>
      <c r="AL753" s="58"/>
      <c r="AM753" s="58"/>
      <c r="AN753" s="58"/>
      <c r="AO753" s="58"/>
      <c r="AP753" s="58"/>
      <c r="AQ753" s="58"/>
      <c r="AR753" s="58"/>
      <c r="AS753" s="58"/>
      <c r="AT753" s="58"/>
      <c r="AU753" s="58"/>
      <c r="AV753" s="58"/>
      <c r="AW753" s="58"/>
      <c r="AX753" s="58"/>
      <c r="AY753" s="5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58"/>
      <c r="CS753" s="58"/>
      <c r="CT753" s="58"/>
      <c r="CU753" s="58"/>
      <c r="CV753" s="58"/>
      <c r="CW753" s="58"/>
      <c r="CX753" s="58"/>
      <c r="CY753" s="58"/>
      <c r="CZ753" s="58"/>
      <c r="DA753" s="58"/>
      <c r="DB753" s="58"/>
      <c r="DC753" s="58"/>
      <c r="DD753" s="58"/>
      <c r="DE753" s="58"/>
      <c r="DF753" s="58"/>
      <c r="DG753" s="58"/>
      <c r="DH753" s="58"/>
      <c r="DI753" s="58"/>
      <c r="DJ753" s="58"/>
      <c r="DK753" s="58"/>
      <c r="DL753" s="58"/>
      <c r="DM753" s="58"/>
      <c r="DN753" s="58"/>
      <c r="DO753" s="58"/>
      <c r="DP753" s="58"/>
      <c r="DQ753" s="58"/>
      <c r="DR753" s="58"/>
      <c r="DS753" s="58"/>
      <c r="DT753" s="58"/>
      <c r="DU753" s="58"/>
      <c r="DV753" s="58"/>
      <c r="DW753" s="58"/>
      <c r="DX753" s="58"/>
      <c r="DY753" s="58"/>
      <c r="DZ753" s="58"/>
      <c r="EA753" s="58"/>
      <c r="EB753" s="58"/>
      <c r="EC753" s="58"/>
      <c r="ED753" s="58"/>
      <c r="EE753" s="58"/>
      <c r="EF753" s="58"/>
      <c r="EG753" s="58"/>
      <c r="EH753" s="58"/>
      <c r="EI753" s="58"/>
      <c r="EJ753" s="58"/>
      <c r="EK753" s="58"/>
      <c r="EL753" s="58"/>
      <c r="EM753" s="58"/>
      <c r="EN753" s="58"/>
      <c r="EO753" s="58"/>
      <c r="EP753" s="58"/>
      <c r="EQ753" s="58"/>
      <c r="ER753" s="58"/>
      <c r="ES753" s="58"/>
      <c r="ET753" s="58"/>
      <c r="EU753" s="58"/>
      <c r="EV753" s="58"/>
      <c r="EW753" s="58"/>
      <c r="EX753" s="58"/>
      <c r="EY753" s="58"/>
      <c r="EZ753" s="58"/>
      <c r="FA753" s="58"/>
      <c r="FB753" s="58"/>
      <c r="FC753" s="58"/>
      <c r="FD753" s="58"/>
      <c r="FE753" s="58"/>
      <c r="FF753" s="58"/>
      <c r="FG753" s="58"/>
      <c r="FH753" s="58"/>
      <c r="FI753" s="58"/>
      <c r="FJ753" s="58"/>
      <c r="FK753" s="58"/>
      <c r="FL753" s="58"/>
      <c r="FM753" s="58"/>
      <c r="FN753" s="58"/>
      <c r="FO753" s="58"/>
      <c r="FP753" s="58"/>
      <c r="FQ753" s="58"/>
      <c r="FR753" s="58"/>
      <c r="FS753" s="58"/>
      <c r="FT753" s="58"/>
      <c r="FU753" s="58"/>
      <c r="FV753" s="58"/>
      <c r="FW753" s="58"/>
      <c r="FX753" s="58"/>
      <c r="FY753" s="58"/>
      <c r="FZ753" s="58"/>
      <c r="GA753" s="58"/>
      <c r="GB753" s="58"/>
      <c r="GC753" s="58"/>
      <c r="GD753" s="58"/>
      <c r="GE753" s="58"/>
      <c r="GF753" s="58"/>
      <c r="GG753" s="58"/>
      <c r="GH753" s="58"/>
      <c r="GI753" s="58"/>
      <c r="GJ753" s="58"/>
      <c r="GK753" s="58"/>
      <c r="GL753" s="58"/>
      <c r="GM753" s="58"/>
      <c r="GN753" s="58"/>
      <c r="GO753" s="58"/>
      <c r="GP753" s="58"/>
      <c r="GQ753" s="58"/>
      <c r="GR753" s="58"/>
      <c r="GS753" s="58"/>
      <c r="GT753" s="58"/>
      <c r="GU753" s="58"/>
      <c r="GV753" s="58"/>
      <c r="GW753" s="58"/>
      <c r="GX753" s="58"/>
      <c r="GY753" s="58"/>
      <c r="GZ753" s="58"/>
      <c r="HA753" s="58"/>
      <c r="HB753" s="58"/>
      <c r="HC753" s="58"/>
      <c r="HD753" s="58"/>
      <c r="HE753" s="58"/>
      <c r="HF753" s="58"/>
      <c r="HG753" s="58"/>
      <c r="HH753" s="58"/>
      <c r="HI753" s="58"/>
      <c r="HJ753" s="58"/>
      <c r="HK753" s="58"/>
      <c r="HL753" s="58"/>
      <c r="HM753" s="58"/>
      <c r="HN753" s="58"/>
      <c r="HO753" s="58"/>
      <c r="HP753" s="58"/>
      <c r="HQ753" s="58"/>
      <c r="HR753" s="58"/>
      <c r="HS753" s="58"/>
      <c r="HT753" s="58"/>
      <c r="HU753" s="58"/>
      <c r="HV753" s="58"/>
      <c r="HW753" s="58"/>
      <c r="HX753" s="58"/>
      <c r="HY753" s="58"/>
      <c r="HZ753" s="58"/>
      <c r="IA753" s="58"/>
      <c r="IB753" s="58"/>
      <c r="IC753" s="58"/>
      <c r="ID753" s="58"/>
      <c r="IE753" s="58"/>
      <c r="IF753" s="58"/>
      <c r="IG753" s="58"/>
      <c r="IH753" s="58"/>
      <c r="II753" s="58"/>
      <c r="IJ753" s="58"/>
      <c r="IK753" s="58"/>
      <c r="IL753" s="58"/>
      <c r="IM753" s="58"/>
      <c r="IN753" s="58"/>
      <c r="IO753" s="58"/>
      <c r="IP753" s="58"/>
      <c r="IQ753" s="58"/>
      <c r="IR753" s="58"/>
      <c r="IS753" s="58"/>
      <c r="IT753" s="58"/>
      <c r="IU753" s="58"/>
    </row>
    <row r="754" spans="1:255" s="840" customFormat="1">
      <c r="A754" s="78" t="s">
        <v>486</v>
      </c>
      <c r="B754" s="58">
        <v>0.255</v>
      </c>
      <c r="C754" s="58">
        <v>0.23599999999999999</v>
      </c>
      <c r="D754" s="58">
        <v>0.23</v>
      </c>
      <c r="E754" s="58">
        <v>0.23300000000000001</v>
      </c>
      <c r="F754" s="58">
        <v>0.314</v>
      </c>
      <c r="G754" s="58">
        <v>0.33500000000000002</v>
      </c>
      <c r="H754" s="58">
        <v>0.46</v>
      </c>
      <c r="I754" s="58">
        <v>0.61899999999999999</v>
      </c>
      <c r="J754" s="58">
        <v>0.63600000000000001</v>
      </c>
      <c r="K754" s="58">
        <v>0.59399999999999997</v>
      </c>
      <c r="L754" s="58">
        <v>0.69299999999999995</v>
      </c>
      <c r="M754" s="58">
        <v>0.76500000000000001</v>
      </c>
      <c r="N754" s="58">
        <v>0.83099999999999996</v>
      </c>
      <c r="O754" s="58">
        <v>1</v>
      </c>
      <c r="P754" s="58">
        <v>1.0609999999999999</v>
      </c>
      <c r="Q754" s="58">
        <v>1.004</v>
      </c>
      <c r="R754" s="58">
        <v>0.96599999999999997</v>
      </c>
      <c r="S754" s="58">
        <v>0.94699999999999995</v>
      </c>
      <c r="T754" s="58">
        <v>0.88500000000000001</v>
      </c>
      <c r="U754" s="58">
        <v>0.86799999999999999</v>
      </c>
      <c r="V754" s="58">
        <v>0.80800000000000005</v>
      </c>
      <c r="W754" s="58">
        <v>0.78900000000000003</v>
      </c>
      <c r="X754" s="58">
        <v>0.81499999999999995</v>
      </c>
      <c r="Y754" s="58">
        <v>0.82199999999999995</v>
      </c>
      <c r="Z754" s="58">
        <v>0.93100000000000005</v>
      </c>
      <c r="AA754" s="949">
        <v>0.93600000000000005</v>
      </c>
      <c r="AB754" s="949">
        <v>0.99</v>
      </c>
      <c r="AC754" s="949">
        <v>0.98199999999999998</v>
      </c>
      <c r="AD754" s="58"/>
      <c r="AE754" s="58"/>
      <c r="AF754" s="58"/>
      <c r="AG754" s="58"/>
      <c r="AH754" s="58"/>
      <c r="AI754" s="58"/>
      <c r="AJ754" s="58"/>
      <c r="AK754" s="58"/>
      <c r="AL754" s="58"/>
      <c r="AM754" s="58"/>
      <c r="AN754" s="58"/>
      <c r="AO754" s="58"/>
      <c r="AP754" s="58"/>
      <c r="AQ754" s="58"/>
      <c r="AR754" s="58"/>
      <c r="AS754" s="58"/>
      <c r="AT754" s="58"/>
      <c r="AU754" s="58"/>
      <c r="AV754" s="58"/>
      <c r="AW754" s="58"/>
      <c r="AX754" s="58"/>
      <c r="AY754" s="5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58"/>
      <c r="CS754" s="58"/>
      <c r="CT754" s="58"/>
      <c r="CU754" s="58"/>
      <c r="CV754" s="58"/>
      <c r="CW754" s="58"/>
      <c r="CX754" s="58"/>
      <c r="CY754" s="58"/>
      <c r="CZ754" s="58"/>
      <c r="DA754" s="58"/>
      <c r="DB754" s="58"/>
      <c r="DC754" s="58"/>
      <c r="DD754" s="58"/>
      <c r="DE754" s="58"/>
      <c r="DF754" s="58"/>
      <c r="DG754" s="58"/>
      <c r="DH754" s="58"/>
      <c r="DI754" s="58"/>
      <c r="DJ754" s="58"/>
      <c r="DK754" s="58"/>
      <c r="DL754" s="58"/>
      <c r="DM754" s="58"/>
      <c r="DN754" s="58"/>
      <c r="DO754" s="58"/>
      <c r="DP754" s="58"/>
      <c r="DQ754" s="58"/>
      <c r="DR754" s="58"/>
      <c r="DS754" s="58"/>
      <c r="DT754" s="58"/>
      <c r="DU754" s="58"/>
      <c r="DV754" s="58"/>
      <c r="DW754" s="58"/>
      <c r="DX754" s="58"/>
      <c r="DY754" s="58"/>
      <c r="DZ754" s="58"/>
      <c r="EA754" s="58"/>
      <c r="EB754" s="58"/>
      <c r="EC754" s="58"/>
      <c r="ED754" s="58"/>
      <c r="EE754" s="58"/>
      <c r="EF754" s="58"/>
      <c r="EG754" s="58"/>
      <c r="EH754" s="58"/>
      <c r="EI754" s="58"/>
      <c r="EJ754" s="58"/>
      <c r="EK754" s="58"/>
      <c r="EL754" s="58"/>
      <c r="EM754" s="58"/>
      <c r="EN754" s="58"/>
      <c r="EO754" s="58"/>
      <c r="EP754" s="58"/>
      <c r="EQ754" s="58"/>
      <c r="ER754" s="58"/>
      <c r="ES754" s="58"/>
      <c r="ET754" s="58"/>
      <c r="EU754" s="58"/>
      <c r="EV754" s="58"/>
      <c r="EW754" s="58"/>
      <c r="EX754" s="58"/>
      <c r="EY754" s="58"/>
      <c r="EZ754" s="58"/>
      <c r="FA754" s="58"/>
      <c r="FB754" s="58"/>
      <c r="FC754" s="58"/>
      <c r="FD754" s="58"/>
      <c r="FE754" s="58"/>
      <c r="FF754" s="58"/>
      <c r="FG754" s="58"/>
      <c r="FH754" s="58"/>
      <c r="FI754" s="58"/>
      <c r="FJ754" s="58"/>
      <c r="FK754" s="58"/>
      <c r="FL754" s="58"/>
      <c r="FM754" s="58"/>
      <c r="FN754" s="58"/>
      <c r="FO754" s="58"/>
      <c r="FP754" s="58"/>
      <c r="FQ754" s="58"/>
      <c r="FR754" s="58"/>
      <c r="FS754" s="58"/>
      <c r="FT754" s="58"/>
      <c r="FU754" s="58"/>
      <c r="FV754" s="58"/>
      <c r="FW754" s="58"/>
      <c r="FX754" s="58"/>
      <c r="FY754" s="58"/>
      <c r="FZ754" s="58"/>
      <c r="GA754" s="58"/>
      <c r="GB754" s="58"/>
      <c r="GC754" s="58"/>
      <c r="GD754" s="58"/>
      <c r="GE754" s="58"/>
      <c r="GF754" s="58"/>
      <c r="GG754" s="58"/>
      <c r="GH754" s="58"/>
      <c r="GI754" s="58"/>
      <c r="GJ754" s="58"/>
      <c r="GK754" s="58"/>
      <c r="GL754" s="58"/>
      <c r="GM754" s="58"/>
      <c r="GN754" s="58"/>
      <c r="GO754" s="58"/>
      <c r="GP754" s="58"/>
      <c r="GQ754" s="58"/>
      <c r="GR754" s="58"/>
      <c r="GS754" s="58"/>
      <c r="GT754" s="58"/>
      <c r="GU754" s="58"/>
      <c r="GV754" s="58"/>
      <c r="GW754" s="58"/>
      <c r="GX754" s="58"/>
      <c r="GY754" s="58"/>
      <c r="GZ754" s="58"/>
      <c r="HA754" s="58"/>
      <c r="HB754" s="58"/>
      <c r="HC754" s="58"/>
      <c r="HD754" s="58"/>
      <c r="HE754" s="58"/>
      <c r="HF754" s="58"/>
      <c r="HG754" s="58"/>
      <c r="HH754" s="58"/>
      <c r="HI754" s="58"/>
      <c r="HJ754" s="58"/>
      <c r="HK754" s="58"/>
      <c r="HL754" s="58"/>
      <c r="HM754" s="58"/>
      <c r="HN754" s="58"/>
      <c r="HO754" s="58"/>
      <c r="HP754" s="58"/>
      <c r="HQ754" s="58"/>
      <c r="HR754" s="58"/>
      <c r="HS754" s="58"/>
      <c r="HT754" s="58"/>
      <c r="HU754" s="58"/>
      <c r="HV754" s="58"/>
      <c r="HW754" s="58"/>
      <c r="HX754" s="58"/>
      <c r="HY754" s="58"/>
      <c r="HZ754" s="58"/>
      <c r="IA754" s="58"/>
      <c r="IB754" s="58"/>
      <c r="IC754" s="58"/>
      <c r="ID754" s="58"/>
      <c r="IE754" s="58"/>
      <c r="IF754" s="58"/>
      <c r="IG754" s="58"/>
      <c r="IH754" s="58"/>
      <c r="II754" s="58"/>
      <c r="IJ754" s="58"/>
      <c r="IK754" s="58"/>
      <c r="IL754" s="58"/>
      <c r="IM754" s="58"/>
      <c r="IN754" s="58"/>
      <c r="IO754" s="58"/>
      <c r="IP754" s="58"/>
      <c r="IQ754" s="58"/>
      <c r="IR754" s="58"/>
      <c r="IS754" s="58"/>
      <c r="IT754" s="58"/>
      <c r="IU754" s="58"/>
    </row>
    <row r="755" spans="1:255" s="840" customFormat="1">
      <c r="A755" s="78" t="s">
        <v>487</v>
      </c>
      <c r="B755" s="58">
        <v>1E-3</v>
      </c>
      <c r="C755" s="58">
        <v>1E-3</v>
      </c>
      <c r="D755" s="58">
        <v>1E-3</v>
      </c>
      <c r="E755" s="58">
        <v>1E-3</v>
      </c>
      <c r="F755" s="58">
        <v>1E-3</v>
      </c>
      <c r="G755" s="58">
        <v>1E-3</v>
      </c>
      <c r="H755" s="58">
        <v>1E-3</v>
      </c>
      <c r="I755" s="58">
        <v>1E-3</v>
      </c>
      <c r="J755" s="58">
        <v>1E-3</v>
      </c>
      <c r="K755" s="58">
        <v>1E-3</v>
      </c>
      <c r="L755" s="58">
        <v>1E-3</v>
      </c>
      <c r="M755" s="58">
        <v>2E-3</v>
      </c>
      <c r="N755" s="58">
        <v>2E-3</v>
      </c>
      <c r="O755" s="58">
        <v>2E-3</v>
      </c>
      <c r="P755" s="58">
        <v>2E-3</v>
      </c>
      <c r="Q755" s="58">
        <v>4.0000000000000001E-3</v>
      </c>
      <c r="R755" s="58">
        <v>4.0000000000000001E-3</v>
      </c>
      <c r="S755" s="58">
        <v>2E-3</v>
      </c>
      <c r="T755" s="58">
        <v>3.0000000000000001E-3</v>
      </c>
      <c r="U755" s="58">
        <v>4.0000000000000001E-3</v>
      </c>
      <c r="V755" s="58">
        <v>3.0000000000000001E-3</v>
      </c>
      <c r="W755" s="58">
        <v>2E-3</v>
      </c>
      <c r="X755" s="58">
        <v>2E-3</v>
      </c>
      <c r="Y755" s="58">
        <v>2E-3</v>
      </c>
      <c r="Z755" s="58">
        <v>3.0000000000000001E-3</v>
      </c>
      <c r="AA755" s="949">
        <v>3.0000000000000001E-3</v>
      </c>
      <c r="AB755" s="949">
        <v>2E-3</v>
      </c>
      <c r="AC755" s="949">
        <v>3.0000000000000001E-3</v>
      </c>
      <c r="AD755" s="58"/>
      <c r="AE755" s="58"/>
      <c r="AF755" s="58"/>
      <c r="AG755" s="58"/>
      <c r="AH755" s="58"/>
      <c r="AI755" s="58"/>
      <c r="AJ755" s="58"/>
      <c r="AK755" s="58"/>
      <c r="AL755" s="58"/>
      <c r="AM755" s="58"/>
      <c r="AN755" s="58"/>
      <c r="AO755" s="58"/>
      <c r="AP755" s="58"/>
      <c r="AQ755" s="58"/>
      <c r="AR755" s="58"/>
      <c r="AS755" s="58"/>
      <c r="AT755" s="58"/>
      <c r="AU755" s="58"/>
      <c r="AV755" s="58"/>
      <c r="AW755" s="58"/>
      <c r="AX755" s="58"/>
      <c r="AY755" s="5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58"/>
      <c r="CS755" s="58"/>
      <c r="CT755" s="58"/>
      <c r="CU755" s="58"/>
      <c r="CV755" s="58"/>
      <c r="CW755" s="58"/>
      <c r="CX755" s="58"/>
      <c r="CY755" s="58"/>
      <c r="CZ755" s="58"/>
      <c r="DA755" s="58"/>
      <c r="DB755" s="58"/>
      <c r="DC755" s="58"/>
      <c r="DD755" s="58"/>
      <c r="DE755" s="58"/>
      <c r="DF755" s="58"/>
      <c r="DG755" s="58"/>
      <c r="DH755" s="58"/>
      <c r="DI755" s="58"/>
      <c r="DJ755" s="58"/>
      <c r="DK755" s="58"/>
      <c r="DL755" s="58"/>
      <c r="DM755" s="58"/>
      <c r="DN755" s="58"/>
      <c r="DO755" s="58"/>
      <c r="DP755" s="58"/>
      <c r="DQ755" s="58"/>
      <c r="DR755" s="58"/>
      <c r="DS755" s="58"/>
      <c r="DT755" s="58"/>
      <c r="DU755" s="58"/>
      <c r="DV755" s="58"/>
      <c r="DW755" s="58"/>
      <c r="DX755" s="58"/>
      <c r="DY755" s="58"/>
      <c r="DZ755" s="58"/>
      <c r="EA755" s="58"/>
      <c r="EB755" s="58"/>
      <c r="EC755" s="58"/>
      <c r="ED755" s="58"/>
      <c r="EE755" s="58"/>
      <c r="EF755" s="58"/>
      <c r="EG755" s="58"/>
      <c r="EH755" s="58"/>
      <c r="EI755" s="58"/>
      <c r="EJ755" s="58"/>
      <c r="EK755" s="58"/>
      <c r="EL755" s="58"/>
      <c r="EM755" s="58"/>
      <c r="EN755" s="58"/>
      <c r="EO755" s="58"/>
      <c r="EP755" s="58"/>
      <c r="EQ755" s="58"/>
      <c r="ER755" s="58"/>
      <c r="ES755" s="58"/>
      <c r="ET755" s="58"/>
      <c r="EU755" s="58"/>
      <c r="EV755" s="58"/>
      <c r="EW755" s="58"/>
      <c r="EX755" s="58"/>
      <c r="EY755" s="58"/>
      <c r="EZ755" s="58"/>
      <c r="FA755" s="58"/>
      <c r="FB755" s="58"/>
      <c r="FC755" s="58"/>
      <c r="FD755" s="58"/>
      <c r="FE755" s="58"/>
      <c r="FF755" s="58"/>
      <c r="FG755" s="58"/>
      <c r="FH755" s="58"/>
      <c r="FI755" s="58"/>
      <c r="FJ755" s="58"/>
      <c r="FK755" s="58"/>
      <c r="FL755" s="58"/>
      <c r="FM755" s="58"/>
      <c r="FN755" s="58"/>
      <c r="FO755" s="58"/>
      <c r="FP755" s="58"/>
      <c r="FQ755" s="58"/>
      <c r="FR755" s="58"/>
      <c r="FS755" s="58"/>
      <c r="FT755" s="58"/>
      <c r="FU755" s="58"/>
      <c r="FV755" s="58"/>
      <c r="FW755" s="58"/>
      <c r="FX755" s="58"/>
      <c r="FY755" s="58"/>
      <c r="FZ755" s="58"/>
      <c r="GA755" s="58"/>
      <c r="GB755" s="58"/>
      <c r="GC755" s="58"/>
      <c r="GD755" s="58"/>
      <c r="GE755" s="58"/>
      <c r="GF755" s="58"/>
      <c r="GG755" s="58"/>
      <c r="GH755" s="58"/>
      <c r="GI755" s="58"/>
      <c r="GJ755" s="58"/>
      <c r="GK755" s="58"/>
      <c r="GL755" s="58"/>
      <c r="GM755" s="58"/>
      <c r="GN755" s="58"/>
      <c r="GO755" s="58"/>
      <c r="GP755" s="58"/>
      <c r="GQ755" s="58"/>
      <c r="GR755" s="58"/>
      <c r="GS755" s="58"/>
      <c r="GT755" s="58"/>
      <c r="GU755" s="58"/>
      <c r="GV755" s="58"/>
      <c r="GW755" s="58"/>
      <c r="GX755" s="58"/>
      <c r="GY755" s="58"/>
      <c r="GZ755" s="58"/>
      <c r="HA755" s="58"/>
      <c r="HB755" s="58"/>
      <c r="HC755" s="58"/>
      <c r="HD755" s="58"/>
      <c r="HE755" s="58"/>
      <c r="HF755" s="58"/>
      <c r="HG755" s="58"/>
      <c r="HH755" s="58"/>
      <c r="HI755" s="58"/>
      <c r="HJ755" s="58"/>
      <c r="HK755" s="58"/>
      <c r="HL755" s="58"/>
      <c r="HM755" s="58"/>
      <c r="HN755" s="58"/>
      <c r="HO755" s="58"/>
      <c r="HP755" s="58"/>
      <c r="HQ755" s="58"/>
      <c r="HR755" s="58"/>
      <c r="HS755" s="58"/>
      <c r="HT755" s="58"/>
      <c r="HU755" s="58"/>
      <c r="HV755" s="58"/>
      <c r="HW755" s="58"/>
      <c r="HX755" s="58"/>
      <c r="HY755" s="58"/>
      <c r="HZ755" s="58"/>
      <c r="IA755" s="58"/>
      <c r="IB755" s="58"/>
      <c r="IC755" s="58"/>
      <c r="ID755" s="58"/>
      <c r="IE755" s="58"/>
      <c r="IF755" s="58"/>
      <c r="IG755" s="58"/>
      <c r="IH755" s="58"/>
      <c r="II755" s="58"/>
      <c r="IJ755" s="58"/>
      <c r="IK755" s="58"/>
      <c r="IL755" s="58"/>
      <c r="IM755" s="58"/>
      <c r="IN755" s="58"/>
      <c r="IO755" s="58"/>
      <c r="IP755" s="58"/>
      <c r="IQ755" s="58"/>
      <c r="IR755" s="58"/>
      <c r="IS755" s="58"/>
      <c r="IT755" s="58"/>
      <c r="IU755" s="58"/>
    </row>
    <row r="756" spans="1:255" s="840" customFormat="1">
      <c r="A756" s="78" t="s">
        <v>488</v>
      </c>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c r="AB756"/>
      <c r="AC756"/>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58"/>
      <c r="CS756" s="58"/>
      <c r="CT756" s="58"/>
      <c r="CU756" s="58"/>
      <c r="CV756" s="58"/>
      <c r="CW756" s="58"/>
      <c r="CX756" s="58"/>
      <c r="CY756" s="58"/>
      <c r="CZ756" s="58"/>
      <c r="DA756" s="58"/>
      <c r="DB756" s="58"/>
      <c r="DC756" s="58"/>
      <c r="DD756" s="58"/>
      <c r="DE756" s="58"/>
      <c r="DF756" s="58"/>
      <c r="DG756" s="58"/>
      <c r="DH756" s="58"/>
      <c r="DI756" s="58"/>
      <c r="DJ756" s="58"/>
      <c r="DK756" s="58"/>
      <c r="DL756" s="58"/>
      <c r="DM756" s="58"/>
      <c r="DN756" s="58"/>
      <c r="DO756" s="58"/>
      <c r="DP756" s="58"/>
      <c r="DQ756" s="58"/>
      <c r="DR756" s="58"/>
      <c r="DS756" s="58"/>
      <c r="DT756" s="58"/>
      <c r="DU756" s="58"/>
      <c r="DV756" s="58"/>
      <c r="DW756" s="58"/>
      <c r="DX756" s="58"/>
      <c r="DY756" s="58"/>
      <c r="DZ756" s="58"/>
      <c r="EA756" s="58"/>
      <c r="EB756" s="58"/>
      <c r="EC756" s="58"/>
      <c r="ED756" s="58"/>
      <c r="EE756" s="58"/>
      <c r="EF756" s="58"/>
      <c r="EG756" s="58"/>
      <c r="EH756" s="58"/>
      <c r="EI756" s="58"/>
      <c r="EJ756" s="58"/>
      <c r="EK756" s="58"/>
      <c r="EL756" s="58"/>
      <c r="EM756" s="58"/>
      <c r="EN756" s="58"/>
      <c r="EO756" s="58"/>
      <c r="EP756" s="58"/>
      <c r="EQ756" s="58"/>
      <c r="ER756" s="58"/>
      <c r="ES756" s="58"/>
      <c r="ET756" s="58"/>
      <c r="EU756" s="58"/>
      <c r="EV756" s="58"/>
      <c r="EW756" s="58"/>
      <c r="EX756" s="58"/>
      <c r="EY756" s="58"/>
      <c r="EZ756" s="58"/>
      <c r="FA756" s="58"/>
      <c r="FB756" s="58"/>
      <c r="FC756" s="58"/>
      <c r="FD756" s="58"/>
      <c r="FE756" s="58"/>
      <c r="FF756" s="58"/>
      <c r="FG756" s="58"/>
      <c r="FH756" s="58"/>
      <c r="FI756" s="58"/>
      <c r="FJ756" s="58"/>
      <c r="FK756" s="58"/>
      <c r="FL756" s="58"/>
      <c r="FM756" s="58"/>
      <c r="FN756" s="58"/>
      <c r="FO756" s="58"/>
      <c r="FP756" s="58"/>
      <c r="FQ756" s="58"/>
      <c r="FR756" s="58"/>
      <c r="FS756" s="58"/>
      <c r="FT756" s="58"/>
      <c r="FU756" s="58"/>
      <c r="FV756" s="58"/>
      <c r="FW756" s="58"/>
      <c r="FX756" s="58"/>
      <c r="FY756" s="58"/>
      <c r="FZ756" s="58"/>
      <c r="GA756" s="58"/>
      <c r="GB756" s="58"/>
      <c r="GC756" s="58"/>
      <c r="GD756" s="58"/>
      <c r="GE756" s="58"/>
      <c r="GF756" s="58"/>
      <c r="GG756" s="58"/>
      <c r="GH756" s="58"/>
      <c r="GI756" s="58"/>
      <c r="GJ756" s="58"/>
      <c r="GK756" s="58"/>
      <c r="GL756" s="58"/>
      <c r="GM756" s="58"/>
      <c r="GN756" s="58"/>
      <c r="GO756" s="58"/>
      <c r="GP756" s="58"/>
      <c r="GQ756" s="58"/>
      <c r="GR756" s="58"/>
      <c r="GS756" s="58"/>
      <c r="GT756" s="58"/>
      <c r="GU756" s="58"/>
      <c r="GV756" s="58"/>
      <c r="GW756" s="58"/>
      <c r="GX756" s="58"/>
      <c r="GY756" s="58"/>
      <c r="GZ756" s="58"/>
      <c r="HA756" s="58"/>
      <c r="HB756" s="58"/>
      <c r="HC756" s="58"/>
      <c r="HD756" s="58"/>
      <c r="HE756" s="58"/>
      <c r="HF756" s="58"/>
      <c r="HG756" s="58"/>
      <c r="HH756" s="58"/>
      <c r="HI756" s="58"/>
      <c r="HJ756" s="58"/>
      <c r="HK756" s="58"/>
      <c r="HL756" s="58"/>
      <c r="HM756" s="58"/>
      <c r="HN756" s="58"/>
      <c r="HO756" s="58"/>
      <c r="HP756" s="58"/>
      <c r="HQ756" s="58"/>
      <c r="HR756" s="58"/>
      <c r="HS756" s="58"/>
      <c r="HT756" s="58"/>
      <c r="HU756" s="58"/>
      <c r="HV756" s="58"/>
      <c r="HW756" s="58"/>
      <c r="HX756" s="58"/>
      <c r="HY756" s="58"/>
      <c r="HZ756" s="58"/>
      <c r="IA756" s="58"/>
      <c r="IB756" s="58"/>
      <c r="IC756" s="58"/>
      <c r="ID756" s="58"/>
      <c r="IE756" s="58"/>
      <c r="IF756" s="58"/>
      <c r="IG756" s="58"/>
      <c r="IH756" s="58"/>
      <c r="II756" s="58"/>
      <c r="IJ756" s="58"/>
      <c r="IK756" s="58"/>
      <c r="IL756" s="58"/>
      <c r="IM756" s="58"/>
      <c r="IN756" s="58"/>
      <c r="IO756" s="58"/>
      <c r="IP756" s="58"/>
      <c r="IQ756" s="58"/>
      <c r="IR756" s="58"/>
      <c r="IS756" s="58"/>
      <c r="IT756" s="58"/>
      <c r="IU756" s="58"/>
    </row>
    <row r="757" spans="1:255" s="840" customFormat="1">
      <c r="A757" s="78" t="s">
        <v>489</v>
      </c>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c r="AB757"/>
      <c r="AC757"/>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58"/>
      <c r="CS757" s="58"/>
      <c r="CT757" s="58"/>
      <c r="CU757" s="58"/>
      <c r="CV757" s="58"/>
      <c r="CW757" s="58"/>
      <c r="CX757" s="58"/>
      <c r="CY757" s="58"/>
      <c r="CZ757" s="58"/>
      <c r="DA757" s="58"/>
      <c r="DB757" s="58"/>
      <c r="DC757" s="58"/>
      <c r="DD757" s="58"/>
      <c r="DE757" s="58"/>
      <c r="DF757" s="58"/>
      <c r="DG757" s="58"/>
      <c r="DH757" s="58"/>
      <c r="DI757" s="58"/>
      <c r="DJ757" s="58"/>
      <c r="DK757" s="58"/>
      <c r="DL757" s="58"/>
      <c r="DM757" s="58"/>
      <c r="DN757" s="58"/>
      <c r="DO757" s="58"/>
      <c r="DP757" s="58"/>
      <c r="DQ757" s="58"/>
      <c r="DR757" s="58"/>
      <c r="DS757" s="58"/>
      <c r="DT757" s="58"/>
      <c r="DU757" s="58"/>
      <c r="DV757" s="58"/>
      <c r="DW757" s="58"/>
      <c r="DX757" s="58"/>
      <c r="DY757" s="58"/>
      <c r="DZ757" s="58"/>
      <c r="EA757" s="58"/>
      <c r="EB757" s="58"/>
      <c r="EC757" s="58"/>
      <c r="ED757" s="58"/>
      <c r="EE757" s="58"/>
      <c r="EF757" s="58"/>
      <c r="EG757" s="58"/>
      <c r="EH757" s="58"/>
      <c r="EI757" s="58"/>
      <c r="EJ757" s="58"/>
      <c r="EK757" s="58"/>
      <c r="EL757" s="58"/>
      <c r="EM757" s="58"/>
      <c r="EN757" s="58"/>
      <c r="EO757" s="58"/>
      <c r="EP757" s="58"/>
      <c r="EQ757" s="58"/>
      <c r="ER757" s="58"/>
      <c r="ES757" s="58"/>
      <c r="ET757" s="58"/>
      <c r="EU757" s="58"/>
      <c r="EV757" s="58"/>
      <c r="EW757" s="58"/>
      <c r="EX757" s="58"/>
      <c r="EY757" s="58"/>
      <c r="EZ757" s="58"/>
      <c r="FA757" s="58"/>
      <c r="FB757" s="58"/>
      <c r="FC757" s="58"/>
      <c r="FD757" s="58"/>
      <c r="FE757" s="58"/>
      <c r="FF757" s="58"/>
      <c r="FG757" s="58"/>
      <c r="FH757" s="58"/>
      <c r="FI757" s="58"/>
      <c r="FJ757" s="58"/>
      <c r="FK757" s="58"/>
      <c r="FL757" s="58"/>
      <c r="FM757" s="58"/>
      <c r="FN757" s="58"/>
      <c r="FO757" s="58"/>
      <c r="FP757" s="58"/>
      <c r="FQ757" s="58"/>
      <c r="FR757" s="58"/>
      <c r="FS757" s="58"/>
      <c r="FT757" s="58"/>
      <c r="FU757" s="58"/>
      <c r="FV757" s="58"/>
      <c r="FW757" s="58"/>
      <c r="FX757" s="58"/>
      <c r="FY757" s="58"/>
      <c r="FZ757" s="58"/>
      <c r="GA757" s="58"/>
      <c r="GB757" s="58"/>
      <c r="GC757" s="58"/>
      <c r="GD757" s="58"/>
      <c r="GE757" s="58"/>
      <c r="GF757" s="58"/>
      <c r="GG757" s="58"/>
      <c r="GH757" s="58"/>
      <c r="GI757" s="58"/>
      <c r="GJ757" s="58"/>
      <c r="GK757" s="58"/>
      <c r="GL757" s="58"/>
      <c r="GM757" s="58"/>
      <c r="GN757" s="58"/>
      <c r="GO757" s="58"/>
      <c r="GP757" s="58"/>
      <c r="GQ757" s="58"/>
      <c r="GR757" s="58"/>
      <c r="GS757" s="58"/>
      <c r="GT757" s="58"/>
      <c r="GU757" s="58"/>
      <c r="GV757" s="58"/>
      <c r="GW757" s="58"/>
      <c r="GX757" s="58"/>
      <c r="GY757" s="58"/>
      <c r="GZ757" s="58"/>
      <c r="HA757" s="58"/>
      <c r="HB757" s="58"/>
      <c r="HC757" s="58"/>
      <c r="HD757" s="58"/>
      <c r="HE757" s="58"/>
      <c r="HF757" s="58"/>
      <c r="HG757" s="58"/>
      <c r="HH757" s="58"/>
      <c r="HI757" s="58"/>
      <c r="HJ757" s="58"/>
      <c r="HK757" s="58"/>
      <c r="HL757" s="58"/>
      <c r="HM757" s="58"/>
      <c r="HN757" s="58"/>
      <c r="HO757" s="58"/>
      <c r="HP757" s="58"/>
      <c r="HQ757" s="58"/>
      <c r="HR757" s="58"/>
      <c r="HS757" s="58"/>
      <c r="HT757" s="58"/>
      <c r="HU757" s="58"/>
      <c r="HV757" s="58"/>
      <c r="HW757" s="58"/>
      <c r="HX757" s="58"/>
      <c r="HY757" s="58"/>
      <c r="HZ757" s="58"/>
      <c r="IA757" s="58"/>
      <c r="IB757" s="58"/>
      <c r="IC757" s="58"/>
      <c r="ID757" s="58"/>
      <c r="IE757" s="58"/>
      <c r="IF757" s="58"/>
      <c r="IG757" s="58"/>
      <c r="IH757" s="58"/>
      <c r="II757" s="58"/>
      <c r="IJ757" s="58"/>
      <c r="IK757" s="58"/>
      <c r="IL757" s="58"/>
      <c r="IM757" s="58"/>
      <c r="IN757" s="58"/>
      <c r="IO757" s="58"/>
      <c r="IP757" s="58"/>
      <c r="IQ757" s="58"/>
      <c r="IR757" s="58"/>
      <c r="IS757" s="58"/>
      <c r="IT757" s="58"/>
      <c r="IU757" s="58"/>
    </row>
    <row r="758" spans="1:255" s="840" customFormat="1">
      <c r="A758" s="78" t="s">
        <v>490</v>
      </c>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c r="AB758"/>
      <c r="AC758"/>
      <c r="AD758" s="58"/>
      <c r="AE758" s="58"/>
      <c r="AF758" s="58"/>
      <c r="AG758" s="58"/>
      <c r="AH758" s="58"/>
      <c r="AI758" s="58"/>
      <c r="AJ758" s="58"/>
      <c r="AK758" s="58"/>
      <c r="AL758" s="58"/>
      <c r="AM758" s="58"/>
      <c r="AN758" s="58"/>
      <c r="AO758" s="58"/>
      <c r="AP758" s="58"/>
      <c r="AQ758" s="58"/>
      <c r="AR758" s="58"/>
      <c r="AS758" s="58"/>
      <c r="AT758" s="58"/>
      <c r="AU758" s="58"/>
      <c r="AV758" s="58"/>
      <c r="AW758" s="58"/>
      <c r="AX758" s="58"/>
      <c r="AY758" s="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58"/>
      <c r="CS758" s="58"/>
      <c r="CT758" s="58"/>
      <c r="CU758" s="58"/>
      <c r="CV758" s="58"/>
      <c r="CW758" s="58"/>
      <c r="CX758" s="58"/>
      <c r="CY758" s="58"/>
      <c r="CZ758" s="58"/>
      <c r="DA758" s="58"/>
      <c r="DB758" s="58"/>
      <c r="DC758" s="58"/>
      <c r="DD758" s="58"/>
      <c r="DE758" s="58"/>
      <c r="DF758" s="58"/>
      <c r="DG758" s="58"/>
      <c r="DH758" s="58"/>
      <c r="DI758" s="58"/>
      <c r="DJ758" s="58"/>
      <c r="DK758" s="58"/>
      <c r="DL758" s="58"/>
      <c r="DM758" s="58"/>
      <c r="DN758" s="58"/>
      <c r="DO758" s="58"/>
      <c r="DP758" s="58"/>
      <c r="DQ758" s="58"/>
      <c r="DR758" s="58"/>
      <c r="DS758" s="58"/>
      <c r="DT758" s="58"/>
      <c r="DU758" s="58"/>
      <c r="DV758" s="58"/>
      <c r="DW758" s="58"/>
      <c r="DX758" s="58"/>
      <c r="DY758" s="58"/>
      <c r="DZ758" s="58"/>
      <c r="EA758" s="58"/>
      <c r="EB758" s="58"/>
      <c r="EC758" s="58"/>
      <c r="ED758" s="58"/>
      <c r="EE758" s="58"/>
      <c r="EF758" s="58"/>
      <c r="EG758" s="58"/>
      <c r="EH758" s="58"/>
      <c r="EI758" s="58"/>
      <c r="EJ758" s="58"/>
      <c r="EK758" s="58"/>
      <c r="EL758" s="58"/>
      <c r="EM758" s="58"/>
      <c r="EN758" s="58"/>
      <c r="EO758" s="58"/>
      <c r="EP758" s="58"/>
      <c r="EQ758" s="58"/>
      <c r="ER758" s="58"/>
      <c r="ES758" s="58"/>
      <c r="ET758" s="58"/>
      <c r="EU758" s="58"/>
      <c r="EV758" s="58"/>
      <c r="EW758" s="58"/>
      <c r="EX758" s="58"/>
      <c r="EY758" s="58"/>
      <c r="EZ758" s="58"/>
      <c r="FA758" s="58"/>
      <c r="FB758" s="58"/>
      <c r="FC758" s="58"/>
      <c r="FD758" s="58"/>
      <c r="FE758" s="58"/>
      <c r="FF758" s="58"/>
      <c r="FG758" s="58"/>
      <c r="FH758" s="58"/>
      <c r="FI758" s="58"/>
      <c r="FJ758" s="58"/>
      <c r="FK758" s="58"/>
      <c r="FL758" s="58"/>
      <c r="FM758" s="58"/>
      <c r="FN758" s="58"/>
      <c r="FO758" s="58"/>
      <c r="FP758" s="58"/>
      <c r="FQ758" s="58"/>
      <c r="FR758" s="58"/>
      <c r="FS758" s="58"/>
      <c r="FT758" s="58"/>
      <c r="FU758" s="58"/>
      <c r="FV758" s="58"/>
      <c r="FW758" s="58"/>
      <c r="FX758" s="58"/>
      <c r="FY758" s="58"/>
      <c r="FZ758" s="58"/>
      <c r="GA758" s="58"/>
      <c r="GB758" s="58"/>
      <c r="GC758" s="58"/>
      <c r="GD758" s="58"/>
      <c r="GE758" s="58"/>
      <c r="GF758" s="58"/>
      <c r="GG758" s="58"/>
      <c r="GH758" s="58"/>
      <c r="GI758" s="58"/>
      <c r="GJ758" s="58"/>
      <c r="GK758" s="58"/>
      <c r="GL758" s="58"/>
      <c r="GM758" s="58"/>
      <c r="GN758" s="58"/>
      <c r="GO758" s="58"/>
      <c r="GP758" s="58"/>
      <c r="GQ758" s="58"/>
      <c r="GR758" s="58"/>
      <c r="GS758" s="58"/>
      <c r="GT758" s="58"/>
      <c r="GU758" s="58"/>
      <c r="GV758" s="58"/>
      <c r="GW758" s="58"/>
      <c r="GX758" s="58"/>
      <c r="GY758" s="58"/>
      <c r="GZ758" s="58"/>
      <c r="HA758" s="58"/>
      <c r="HB758" s="58"/>
      <c r="HC758" s="58"/>
      <c r="HD758" s="58"/>
      <c r="HE758" s="58"/>
      <c r="HF758" s="58"/>
      <c r="HG758" s="58"/>
      <c r="HH758" s="58"/>
      <c r="HI758" s="58"/>
      <c r="HJ758" s="58"/>
      <c r="HK758" s="58"/>
      <c r="HL758" s="58"/>
      <c r="HM758" s="58"/>
      <c r="HN758" s="58"/>
      <c r="HO758" s="58"/>
      <c r="HP758" s="58"/>
      <c r="HQ758" s="58"/>
      <c r="HR758" s="58"/>
      <c r="HS758" s="58"/>
      <c r="HT758" s="58"/>
      <c r="HU758" s="58"/>
      <c r="HV758" s="58"/>
      <c r="HW758" s="58"/>
      <c r="HX758" s="58"/>
      <c r="HY758" s="58"/>
      <c r="HZ758" s="58"/>
      <c r="IA758" s="58"/>
      <c r="IB758" s="58"/>
      <c r="IC758" s="58"/>
      <c r="ID758" s="58"/>
      <c r="IE758" s="58"/>
      <c r="IF758" s="58"/>
      <c r="IG758" s="58"/>
      <c r="IH758" s="58"/>
      <c r="II758" s="58"/>
      <c r="IJ758" s="58"/>
      <c r="IK758" s="58"/>
      <c r="IL758" s="58"/>
      <c r="IM758" s="58"/>
      <c r="IN758" s="58"/>
      <c r="IO758" s="58"/>
      <c r="IP758" s="58"/>
      <c r="IQ758" s="58"/>
      <c r="IR758" s="58"/>
      <c r="IS758" s="58"/>
      <c r="IT758" s="58"/>
      <c r="IU758" s="58"/>
    </row>
    <row r="759" spans="1:255" s="840" customFormat="1">
      <c r="A759" s="78" t="s">
        <v>491</v>
      </c>
      <c r="B759" s="58">
        <v>12.895</v>
      </c>
      <c r="C759" s="58">
        <v>13.464</v>
      </c>
      <c r="D759" s="58">
        <v>12.366</v>
      </c>
      <c r="E759" s="58">
        <v>12.345000000000001</v>
      </c>
      <c r="F759" s="58">
        <v>11.515000000000001</v>
      </c>
      <c r="G759" s="58">
        <v>14.369</v>
      </c>
      <c r="H759" s="58">
        <v>12.955</v>
      </c>
      <c r="I759" s="58">
        <v>11.673</v>
      </c>
      <c r="J759" s="58">
        <v>12.93</v>
      </c>
      <c r="K759" s="58">
        <v>13.587999999999999</v>
      </c>
      <c r="L759" s="58">
        <v>14.542</v>
      </c>
      <c r="M759" s="58">
        <v>15.308</v>
      </c>
      <c r="N759" s="58">
        <v>16.545000000000002</v>
      </c>
      <c r="O759" s="58">
        <v>16.175000000000001</v>
      </c>
      <c r="P759" s="58">
        <v>14.632</v>
      </c>
      <c r="Q759" s="58">
        <v>14.284000000000001</v>
      </c>
      <c r="R759" s="58">
        <v>14.808999999999999</v>
      </c>
      <c r="S759" s="58">
        <v>15.522</v>
      </c>
      <c r="T759" s="58">
        <v>16.149999999999999</v>
      </c>
      <c r="U759" s="58">
        <v>14.523</v>
      </c>
      <c r="V759" s="58">
        <v>13.420999999999999</v>
      </c>
      <c r="W759" s="58">
        <v>12.436</v>
      </c>
      <c r="X759" s="58">
        <v>13.967000000000001</v>
      </c>
      <c r="Y759" s="58">
        <v>15.804</v>
      </c>
      <c r="Z759" s="58">
        <v>17.693000000000001</v>
      </c>
      <c r="AA759" s="949">
        <v>16.693000000000001</v>
      </c>
      <c r="AB759" s="949">
        <v>17.257999999999999</v>
      </c>
      <c r="AC759" s="949">
        <v>17.408000000000001</v>
      </c>
      <c r="AD759" s="58"/>
      <c r="AE759" s="58"/>
      <c r="AF759" s="58"/>
      <c r="AG759" s="58"/>
      <c r="AH759" s="58"/>
      <c r="AI759" s="58"/>
      <c r="AJ759" s="58"/>
      <c r="AK759" s="58"/>
      <c r="AL759" s="58"/>
      <c r="AM759" s="58"/>
      <c r="AN759" s="58"/>
      <c r="AO759" s="58"/>
      <c r="AP759" s="58"/>
      <c r="AQ759" s="58"/>
      <c r="AR759" s="58"/>
      <c r="AS759" s="58"/>
      <c r="AT759" s="58"/>
      <c r="AU759" s="58"/>
      <c r="AV759" s="58"/>
      <c r="AW759" s="58"/>
      <c r="AX759" s="58"/>
      <c r="AY759" s="5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D759" s="58"/>
      <c r="CE759" s="58"/>
      <c r="CF759" s="58"/>
      <c r="CG759" s="58"/>
      <c r="CH759" s="58"/>
      <c r="CI759" s="58"/>
      <c r="CJ759" s="58"/>
      <c r="CK759" s="58"/>
      <c r="CL759" s="58"/>
      <c r="CM759" s="58"/>
      <c r="CN759" s="58"/>
      <c r="CO759" s="58"/>
      <c r="CP759" s="58"/>
      <c r="CQ759" s="58"/>
      <c r="CR759" s="58"/>
      <c r="CS759" s="58"/>
      <c r="CT759" s="58"/>
      <c r="CU759" s="58"/>
      <c r="CV759" s="58"/>
      <c r="CW759" s="58"/>
      <c r="CX759" s="58"/>
      <c r="CY759" s="58"/>
      <c r="CZ759" s="58"/>
      <c r="DA759" s="58"/>
      <c r="DB759" s="58"/>
      <c r="DC759" s="58"/>
      <c r="DD759" s="58"/>
      <c r="DE759" s="58"/>
      <c r="DF759" s="58"/>
      <c r="DG759" s="58"/>
      <c r="DH759" s="58"/>
      <c r="DI759" s="58"/>
      <c r="DJ759" s="58"/>
      <c r="DK759" s="58"/>
      <c r="DL759" s="58"/>
      <c r="DM759" s="58"/>
      <c r="DN759" s="58"/>
      <c r="DO759" s="58"/>
      <c r="DP759" s="58"/>
      <c r="DQ759" s="58"/>
      <c r="DR759" s="58"/>
      <c r="DS759" s="58"/>
      <c r="DT759" s="58"/>
      <c r="DU759" s="58"/>
      <c r="DV759" s="58"/>
      <c r="DW759" s="58"/>
      <c r="DX759" s="58"/>
      <c r="DY759" s="58"/>
      <c r="DZ759" s="58"/>
      <c r="EA759" s="58"/>
      <c r="EB759" s="58"/>
      <c r="EC759" s="58"/>
      <c r="ED759" s="58"/>
      <c r="EE759" s="58"/>
      <c r="EF759" s="58"/>
      <c r="EG759" s="58"/>
      <c r="EH759" s="58"/>
      <c r="EI759" s="58"/>
      <c r="EJ759" s="58"/>
      <c r="EK759" s="58"/>
      <c r="EL759" s="58"/>
      <c r="EM759" s="58"/>
      <c r="EN759" s="58"/>
      <c r="EO759" s="58"/>
      <c r="EP759" s="58"/>
      <c r="EQ759" s="58"/>
      <c r="ER759" s="58"/>
      <c r="ES759" s="58"/>
      <c r="ET759" s="58"/>
      <c r="EU759" s="58"/>
      <c r="EV759" s="58"/>
      <c r="EW759" s="58"/>
      <c r="EX759" s="58"/>
      <c r="EY759" s="58"/>
      <c r="EZ759" s="58"/>
      <c r="FA759" s="58"/>
      <c r="FB759" s="58"/>
      <c r="FC759" s="58"/>
      <c r="FD759" s="58"/>
      <c r="FE759" s="58"/>
      <c r="FF759" s="58"/>
      <c r="FG759" s="58"/>
      <c r="FH759" s="58"/>
      <c r="FI759" s="58"/>
      <c r="FJ759" s="58"/>
      <c r="FK759" s="58"/>
      <c r="FL759" s="58"/>
      <c r="FM759" s="58"/>
      <c r="FN759" s="58"/>
      <c r="FO759" s="58"/>
      <c r="FP759" s="58"/>
      <c r="FQ759" s="58"/>
      <c r="FR759" s="58"/>
      <c r="FS759" s="58"/>
      <c r="FT759" s="58"/>
      <c r="FU759" s="58"/>
      <c r="FV759" s="58"/>
      <c r="FW759" s="58"/>
      <c r="FX759" s="58"/>
      <c r="FY759" s="58"/>
      <c r="FZ759" s="58"/>
      <c r="GA759" s="58"/>
      <c r="GB759" s="58"/>
      <c r="GC759" s="58"/>
      <c r="GD759" s="58"/>
      <c r="GE759" s="58"/>
      <c r="GF759" s="58"/>
      <c r="GG759" s="58"/>
      <c r="GH759" s="58"/>
      <c r="GI759" s="58"/>
      <c r="GJ759" s="58"/>
      <c r="GK759" s="58"/>
      <c r="GL759" s="58"/>
      <c r="GM759" s="58"/>
      <c r="GN759" s="58"/>
      <c r="GO759" s="58"/>
      <c r="GP759" s="58"/>
      <c r="GQ759" s="58"/>
      <c r="GR759" s="58"/>
      <c r="GS759" s="58"/>
      <c r="GT759" s="58"/>
      <c r="GU759" s="58"/>
      <c r="GV759" s="58"/>
      <c r="GW759" s="58"/>
      <c r="GX759" s="58"/>
      <c r="GY759" s="58"/>
      <c r="GZ759" s="58"/>
      <c r="HA759" s="58"/>
      <c r="HB759" s="58"/>
      <c r="HC759" s="58"/>
      <c r="HD759" s="58"/>
      <c r="HE759" s="58"/>
      <c r="HF759" s="58"/>
      <c r="HG759" s="58"/>
      <c r="HH759" s="58"/>
      <c r="HI759" s="58"/>
      <c r="HJ759" s="58"/>
      <c r="HK759" s="58"/>
      <c r="HL759" s="58"/>
      <c r="HM759" s="58"/>
      <c r="HN759" s="58"/>
      <c r="HO759" s="58"/>
      <c r="HP759" s="58"/>
      <c r="HQ759" s="58"/>
      <c r="HR759" s="58"/>
      <c r="HS759" s="58"/>
      <c r="HT759" s="58"/>
      <c r="HU759" s="58"/>
      <c r="HV759" s="58"/>
      <c r="HW759" s="58"/>
      <c r="HX759" s="58"/>
      <c r="HY759" s="58"/>
      <c r="HZ759" s="58"/>
      <c r="IA759" s="58"/>
      <c r="IB759" s="58"/>
      <c r="IC759" s="58"/>
      <c r="ID759" s="58"/>
      <c r="IE759" s="58"/>
      <c r="IF759" s="58"/>
      <c r="IG759" s="58"/>
      <c r="IH759" s="58"/>
      <c r="II759" s="58"/>
      <c r="IJ759" s="58"/>
      <c r="IK759" s="58"/>
      <c r="IL759" s="58"/>
      <c r="IM759" s="58"/>
      <c r="IN759" s="58"/>
      <c r="IO759" s="58"/>
      <c r="IP759" s="58"/>
      <c r="IQ759" s="58"/>
      <c r="IR759" s="58"/>
      <c r="IS759" s="58"/>
      <c r="IT759" s="58"/>
      <c r="IU759" s="58"/>
    </row>
    <row r="760" spans="1:255" s="840" customFormat="1">
      <c r="A760" s="78" t="s">
        <v>492</v>
      </c>
      <c r="B760" s="58">
        <v>0.41399999999999998</v>
      </c>
      <c r="C760" s="58">
        <v>0.439</v>
      </c>
      <c r="D760" s="58">
        <v>0.43</v>
      </c>
      <c r="E760" s="58">
        <v>0.42899999999999999</v>
      </c>
      <c r="F760" s="58">
        <v>0.39500000000000002</v>
      </c>
      <c r="G760" s="58">
        <v>0.5</v>
      </c>
      <c r="H760" s="58">
        <v>0.44</v>
      </c>
      <c r="I760" s="58">
        <v>0.39900000000000002</v>
      </c>
      <c r="J760" s="58">
        <v>0.44600000000000001</v>
      </c>
      <c r="K760" s="58">
        <v>0.47599999999999998</v>
      </c>
      <c r="L760" s="58">
        <v>0.50700000000000001</v>
      </c>
      <c r="M760" s="58">
        <v>0.52900000000000003</v>
      </c>
      <c r="N760" s="58">
        <v>0.56899999999999995</v>
      </c>
      <c r="O760" s="58">
        <v>0.57699999999999996</v>
      </c>
      <c r="P760" s="58">
        <v>0.55000000000000004</v>
      </c>
      <c r="Q760" s="58">
        <v>0.441</v>
      </c>
      <c r="R760" s="58">
        <v>0.52500000000000002</v>
      </c>
      <c r="S760" s="58">
        <v>0.97499999999999998</v>
      </c>
      <c r="T760" s="58">
        <v>0.98899999999999999</v>
      </c>
      <c r="U760" s="58">
        <v>0.90700000000000003</v>
      </c>
      <c r="V760" s="58">
        <v>0.79700000000000004</v>
      </c>
      <c r="W760" s="58">
        <v>0.56799999999999995</v>
      </c>
      <c r="X760" s="58">
        <v>0.55600000000000005</v>
      </c>
      <c r="Y760" s="58">
        <v>0.49</v>
      </c>
      <c r="Z760" s="58">
        <v>0.75800000000000001</v>
      </c>
      <c r="AA760" s="949">
        <v>0.56499999999999995</v>
      </c>
      <c r="AB760" s="949">
        <v>0.66300000000000003</v>
      </c>
      <c r="AC760" s="949">
        <v>0.621</v>
      </c>
      <c r="AD760" s="58"/>
      <c r="AE760" s="58"/>
      <c r="AF760" s="58"/>
      <c r="AG760" s="58"/>
      <c r="AH760" s="58"/>
      <c r="AI760" s="58"/>
      <c r="AJ760" s="58"/>
      <c r="AK760" s="58"/>
      <c r="AL760" s="58"/>
      <c r="AM760" s="58"/>
      <c r="AN760" s="58"/>
      <c r="AO760" s="58"/>
      <c r="AP760" s="58"/>
      <c r="AQ760" s="58"/>
      <c r="AR760" s="58"/>
      <c r="AS760" s="58"/>
      <c r="AT760" s="58"/>
      <c r="AU760" s="58"/>
      <c r="AV760" s="58"/>
      <c r="AW760" s="58"/>
      <c r="AX760" s="58"/>
      <c r="AY760" s="5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58"/>
      <c r="CS760" s="58"/>
      <c r="CT760" s="58"/>
      <c r="CU760" s="58"/>
      <c r="CV760" s="58"/>
      <c r="CW760" s="58"/>
      <c r="CX760" s="58"/>
      <c r="CY760" s="58"/>
      <c r="CZ760" s="58"/>
      <c r="DA760" s="58"/>
      <c r="DB760" s="58"/>
      <c r="DC760" s="58"/>
      <c r="DD760" s="58"/>
      <c r="DE760" s="58"/>
      <c r="DF760" s="58"/>
      <c r="DG760" s="58"/>
      <c r="DH760" s="58"/>
      <c r="DI760" s="58"/>
      <c r="DJ760" s="58"/>
      <c r="DK760" s="58"/>
      <c r="DL760" s="58"/>
      <c r="DM760" s="58"/>
      <c r="DN760" s="58"/>
      <c r="DO760" s="58"/>
      <c r="DP760" s="58"/>
      <c r="DQ760" s="58"/>
      <c r="DR760" s="58"/>
      <c r="DS760" s="58"/>
      <c r="DT760" s="58"/>
      <c r="DU760" s="58"/>
      <c r="DV760" s="58"/>
      <c r="DW760" s="58"/>
      <c r="DX760" s="58"/>
      <c r="DY760" s="58"/>
      <c r="DZ760" s="58"/>
      <c r="EA760" s="58"/>
      <c r="EB760" s="58"/>
      <c r="EC760" s="58"/>
      <c r="ED760" s="58"/>
      <c r="EE760" s="58"/>
      <c r="EF760" s="58"/>
      <c r="EG760" s="58"/>
      <c r="EH760" s="58"/>
      <c r="EI760" s="58"/>
      <c r="EJ760" s="58"/>
      <c r="EK760" s="58"/>
      <c r="EL760" s="58"/>
      <c r="EM760" s="58"/>
      <c r="EN760" s="58"/>
      <c r="EO760" s="58"/>
      <c r="EP760" s="58"/>
      <c r="EQ760" s="58"/>
      <c r="ER760" s="58"/>
      <c r="ES760" s="58"/>
      <c r="ET760" s="58"/>
      <c r="EU760" s="58"/>
      <c r="EV760" s="58"/>
      <c r="EW760" s="58"/>
      <c r="EX760" s="58"/>
      <c r="EY760" s="58"/>
      <c r="EZ760" s="58"/>
      <c r="FA760" s="58"/>
      <c r="FB760" s="58"/>
      <c r="FC760" s="58"/>
      <c r="FD760" s="58"/>
      <c r="FE760" s="58"/>
      <c r="FF760" s="58"/>
      <c r="FG760" s="58"/>
      <c r="FH760" s="58"/>
      <c r="FI760" s="58"/>
      <c r="FJ760" s="58"/>
      <c r="FK760" s="58"/>
      <c r="FL760" s="58"/>
      <c r="FM760" s="58"/>
      <c r="FN760" s="58"/>
      <c r="FO760" s="58"/>
      <c r="FP760" s="58"/>
      <c r="FQ760" s="58"/>
      <c r="FR760" s="58"/>
      <c r="FS760" s="58"/>
      <c r="FT760" s="58"/>
      <c r="FU760" s="58"/>
      <c r="FV760" s="58"/>
      <c r="FW760" s="58"/>
      <c r="FX760" s="58"/>
      <c r="FY760" s="58"/>
      <c r="FZ760" s="58"/>
      <c r="GA760" s="58"/>
      <c r="GB760" s="58"/>
      <c r="GC760" s="58"/>
      <c r="GD760" s="58"/>
      <c r="GE760" s="58"/>
      <c r="GF760" s="58"/>
      <c r="GG760" s="58"/>
      <c r="GH760" s="58"/>
      <c r="GI760" s="58"/>
      <c r="GJ760" s="58"/>
      <c r="GK760" s="58"/>
      <c r="GL760" s="58"/>
      <c r="GM760" s="58"/>
      <c r="GN760" s="58"/>
      <c r="GO760" s="58"/>
      <c r="GP760" s="58"/>
      <c r="GQ760" s="58"/>
      <c r="GR760" s="58"/>
      <c r="GS760" s="58"/>
      <c r="GT760" s="58"/>
      <c r="GU760" s="58"/>
      <c r="GV760" s="58"/>
      <c r="GW760" s="58"/>
      <c r="GX760" s="58"/>
      <c r="GY760" s="58"/>
      <c r="GZ760" s="58"/>
      <c r="HA760" s="58"/>
      <c r="HB760" s="58"/>
      <c r="HC760" s="58"/>
      <c r="HD760" s="58"/>
      <c r="HE760" s="58"/>
      <c r="HF760" s="58"/>
      <c r="HG760" s="58"/>
      <c r="HH760" s="58"/>
      <c r="HI760" s="58"/>
      <c r="HJ760" s="58"/>
      <c r="HK760" s="58"/>
      <c r="HL760" s="58"/>
      <c r="HM760" s="58"/>
      <c r="HN760" s="58"/>
      <c r="HO760" s="58"/>
      <c r="HP760" s="58"/>
      <c r="HQ760" s="58"/>
      <c r="HR760" s="58"/>
      <c r="HS760" s="58"/>
      <c r="HT760" s="58"/>
      <c r="HU760" s="58"/>
      <c r="HV760" s="58"/>
      <c r="HW760" s="58"/>
      <c r="HX760" s="58"/>
      <c r="HY760" s="58"/>
      <c r="HZ760" s="58"/>
      <c r="IA760" s="58"/>
      <c r="IB760" s="58"/>
      <c r="IC760" s="58"/>
      <c r="ID760" s="58"/>
      <c r="IE760" s="58"/>
      <c r="IF760" s="58"/>
      <c r="IG760" s="58"/>
      <c r="IH760" s="58"/>
      <c r="II760" s="58"/>
      <c r="IJ760" s="58"/>
      <c r="IK760" s="58"/>
      <c r="IL760" s="58"/>
      <c r="IM760" s="58"/>
      <c r="IN760" s="58"/>
      <c r="IO760" s="58"/>
      <c r="IP760" s="58"/>
      <c r="IQ760" s="58"/>
      <c r="IR760" s="58"/>
      <c r="IS760" s="58"/>
      <c r="IT760" s="58"/>
      <c r="IU760" s="58"/>
    </row>
    <row r="761" spans="1:255" s="840" customFormat="1">
      <c r="A761" s="78" t="s">
        <v>493</v>
      </c>
      <c r="B761" s="58">
        <v>0.56100000000000005</v>
      </c>
      <c r="C761" s="58">
        <v>0.58399999999999996</v>
      </c>
      <c r="D761" s="58">
        <v>0.53200000000000003</v>
      </c>
      <c r="E761" s="58">
        <v>0.53100000000000003</v>
      </c>
      <c r="F761" s="58">
        <v>0.496</v>
      </c>
      <c r="G761" s="58">
        <v>0.61799999999999999</v>
      </c>
      <c r="H761" s="58">
        <v>0.55800000000000005</v>
      </c>
      <c r="I761" s="58">
        <v>0.503</v>
      </c>
      <c r="J761" s="58">
        <v>0.55600000000000005</v>
      </c>
      <c r="K761" s="58">
        <v>0.58299999999999996</v>
      </c>
      <c r="L761" s="58">
        <v>0.624</v>
      </c>
      <c r="M761" s="58">
        <v>0.65800000000000003</v>
      </c>
      <c r="N761" s="58">
        <v>0.71199999999999997</v>
      </c>
      <c r="O761" s="58">
        <v>0.69199999999999995</v>
      </c>
      <c r="P761" s="58">
        <v>0.621</v>
      </c>
      <c r="Q761" s="58">
        <v>0.626</v>
      </c>
      <c r="R761" s="58">
        <v>0.67</v>
      </c>
      <c r="S761" s="58">
        <v>0.23599999999999999</v>
      </c>
      <c r="T761" s="58">
        <v>0.24</v>
      </c>
      <c r="U761" s="58">
        <v>0.253</v>
      </c>
      <c r="V761" s="58">
        <v>0.27800000000000002</v>
      </c>
      <c r="W761" s="58">
        <v>0.20399999999999999</v>
      </c>
      <c r="X761" s="58">
        <v>0.19</v>
      </c>
      <c r="Y761" s="58">
        <v>0.39500000000000002</v>
      </c>
      <c r="Z761" s="58">
        <v>0.251</v>
      </c>
      <c r="AA761" s="949">
        <v>0.191</v>
      </c>
      <c r="AB761" s="949">
        <v>0.23200000000000001</v>
      </c>
      <c r="AC761" s="949">
        <v>0.20399999999999999</v>
      </c>
      <c r="AD761" s="58"/>
      <c r="AE761" s="58"/>
      <c r="AF761" s="58"/>
      <c r="AG761" s="58"/>
      <c r="AH761" s="58"/>
      <c r="AI761" s="58"/>
      <c r="AJ761" s="58"/>
      <c r="AK761" s="58"/>
      <c r="AL761" s="58"/>
      <c r="AM761" s="58"/>
      <c r="AN761" s="58"/>
      <c r="AO761" s="58"/>
      <c r="AP761" s="58"/>
      <c r="AQ761" s="58"/>
      <c r="AR761" s="58"/>
      <c r="AS761" s="58"/>
      <c r="AT761" s="58"/>
      <c r="AU761" s="58"/>
      <c r="AV761" s="58"/>
      <c r="AW761" s="58"/>
      <c r="AX761" s="58"/>
      <c r="AY761" s="5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c r="EK761" s="58"/>
      <c r="EL761" s="58"/>
      <c r="EM761" s="58"/>
      <c r="EN761" s="58"/>
      <c r="EO761" s="58"/>
      <c r="EP761" s="58"/>
      <c r="EQ761" s="58"/>
      <c r="ER761" s="58"/>
      <c r="ES761" s="58"/>
      <c r="ET761" s="58"/>
      <c r="EU761" s="58"/>
      <c r="EV761" s="58"/>
      <c r="EW761" s="58"/>
      <c r="EX761" s="58"/>
      <c r="EY761" s="58"/>
      <c r="EZ761" s="58"/>
      <c r="FA761" s="58"/>
      <c r="FB761" s="58"/>
      <c r="FC761" s="58"/>
      <c r="FD761" s="58"/>
      <c r="FE761" s="58"/>
      <c r="FF761" s="58"/>
      <c r="FG761" s="58"/>
      <c r="FH761" s="58"/>
      <c r="FI761" s="58"/>
      <c r="FJ761" s="58"/>
      <c r="FK761" s="58"/>
      <c r="FL761" s="58"/>
      <c r="FM761" s="58"/>
      <c r="FN761" s="58"/>
      <c r="FO761" s="58"/>
      <c r="FP761" s="58"/>
      <c r="FQ761" s="58"/>
      <c r="FR761" s="58"/>
      <c r="FS761" s="58"/>
      <c r="FT761" s="58"/>
      <c r="FU761" s="58"/>
      <c r="FV761" s="58"/>
      <c r="FW761" s="58"/>
      <c r="FX761" s="58"/>
      <c r="FY761" s="58"/>
      <c r="FZ761" s="58"/>
      <c r="GA761" s="58"/>
      <c r="GB761" s="58"/>
      <c r="GC761" s="58"/>
      <c r="GD761" s="58"/>
      <c r="GE761" s="58"/>
      <c r="GF761" s="58"/>
      <c r="GG761" s="58"/>
      <c r="GH761" s="58"/>
      <c r="GI761" s="58"/>
      <c r="GJ761" s="58"/>
      <c r="GK761" s="58"/>
      <c r="GL761" s="58"/>
      <c r="GM761" s="58"/>
      <c r="GN761" s="58"/>
      <c r="GO761" s="58"/>
      <c r="GP761" s="58"/>
      <c r="GQ761" s="58"/>
      <c r="GR761" s="58"/>
      <c r="GS761" s="58"/>
      <c r="GT761" s="58"/>
      <c r="GU761" s="58"/>
      <c r="GV761" s="58"/>
      <c r="GW761" s="58"/>
      <c r="GX761" s="58"/>
      <c r="GY761" s="58"/>
      <c r="GZ761" s="58"/>
      <c r="HA761" s="58"/>
      <c r="HB761" s="58"/>
      <c r="HC761" s="58"/>
      <c r="HD761" s="58"/>
      <c r="HE761" s="58"/>
      <c r="HF761" s="58"/>
      <c r="HG761" s="58"/>
      <c r="HH761" s="58"/>
      <c r="HI761" s="58"/>
      <c r="HJ761" s="58"/>
      <c r="HK761" s="58"/>
      <c r="HL761" s="58"/>
      <c r="HM761" s="58"/>
      <c r="HN761" s="58"/>
      <c r="HO761" s="58"/>
      <c r="HP761" s="58"/>
      <c r="HQ761" s="58"/>
      <c r="HR761" s="58"/>
      <c r="HS761" s="58"/>
      <c r="HT761" s="58"/>
      <c r="HU761" s="58"/>
      <c r="HV761" s="58"/>
      <c r="HW761" s="58"/>
      <c r="HX761" s="58"/>
      <c r="HY761" s="58"/>
      <c r="HZ761" s="58"/>
      <c r="IA761" s="58"/>
      <c r="IB761" s="58"/>
      <c r="IC761" s="58"/>
      <c r="ID761" s="58"/>
      <c r="IE761" s="58"/>
      <c r="IF761" s="58"/>
      <c r="IG761" s="58"/>
      <c r="IH761" s="58"/>
      <c r="II761" s="58"/>
      <c r="IJ761" s="58"/>
      <c r="IK761" s="58"/>
      <c r="IL761" s="58"/>
      <c r="IM761" s="58"/>
      <c r="IN761" s="58"/>
      <c r="IO761" s="58"/>
      <c r="IP761" s="58"/>
      <c r="IQ761" s="58"/>
      <c r="IR761" s="58"/>
      <c r="IS761" s="58"/>
      <c r="IT761" s="58"/>
      <c r="IU761" s="58"/>
    </row>
    <row r="762" spans="1:255" s="840" customFormat="1">
      <c r="A762" s="78" t="s">
        <v>494</v>
      </c>
      <c r="B762" s="58">
        <v>1.105</v>
      </c>
      <c r="C762" s="58">
        <v>1.1559999999999999</v>
      </c>
      <c r="D762" s="58">
        <v>1.0409999999999999</v>
      </c>
      <c r="E762" s="58">
        <v>1.0369999999999999</v>
      </c>
      <c r="F762" s="58">
        <v>0.95099999999999996</v>
      </c>
      <c r="G762" s="58">
        <v>1.208</v>
      </c>
      <c r="H762" s="58">
        <v>1.07</v>
      </c>
      <c r="I762" s="58">
        <v>0.94299999999999995</v>
      </c>
      <c r="J762" s="58">
        <v>1.0589999999999999</v>
      </c>
      <c r="K762" s="58">
        <v>1.1100000000000001</v>
      </c>
      <c r="L762" s="58">
        <v>1.1970000000000001</v>
      </c>
      <c r="M762" s="58">
        <v>1.2589999999999999</v>
      </c>
      <c r="N762" s="58">
        <v>1.369</v>
      </c>
      <c r="O762" s="58">
        <v>1.327</v>
      </c>
      <c r="P762" s="58">
        <v>1.167</v>
      </c>
      <c r="Q762" s="58">
        <v>1.228</v>
      </c>
      <c r="R762" s="58">
        <v>1.3460000000000001</v>
      </c>
      <c r="S762" s="58">
        <v>1.36</v>
      </c>
      <c r="T762" s="58">
        <v>1.4279999999999999</v>
      </c>
      <c r="U762" s="58">
        <v>1.405</v>
      </c>
      <c r="V762" s="58">
        <v>1.3540000000000001</v>
      </c>
      <c r="W762" s="58">
        <v>1.292</v>
      </c>
      <c r="X762" s="58">
        <v>1.337</v>
      </c>
      <c r="Y762" s="58">
        <v>1.4279999999999999</v>
      </c>
      <c r="Z762" s="58">
        <v>1.5049999999999999</v>
      </c>
      <c r="AA762" s="949">
        <v>1.4390000000000001</v>
      </c>
      <c r="AB762" s="949">
        <v>1.532</v>
      </c>
      <c r="AC762" s="949">
        <v>1.6379999999999999</v>
      </c>
      <c r="AD762" s="58"/>
      <c r="AE762" s="58"/>
      <c r="AF762" s="58"/>
      <c r="AG762" s="58"/>
      <c r="AH762" s="58"/>
      <c r="AI762" s="58"/>
      <c r="AJ762" s="58"/>
      <c r="AK762" s="58"/>
      <c r="AL762" s="58"/>
      <c r="AM762" s="58"/>
      <c r="AN762" s="58"/>
      <c r="AO762" s="58"/>
      <c r="AP762" s="58"/>
      <c r="AQ762" s="58"/>
      <c r="AR762" s="58"/>
      <c r="AS762" s="58"/>
      <c r="AT762" s="58"/>
      <c r="AU762" s="58"/>
      <c r="AV762" s="58"/>
      <c r="AW762" s="58"/>
      <c r="AX762" s="58"/>
      <c r="AY762" s="5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58"/>
      <c r="CS762" s="58"/>
      <c r="CT762" s="58"/>
      <c r="CU762" s="58"/>
      <c r="CV762" s="58"/>
      <c r="CW762" s="58"/>
      <c r="CX762" s="58"/>
      <c r="CY762" s="58"/>
      <c r="CZ762" s="58"/>
      <c r="DA762" s="58"/>
      <c r="DB762" s="58"/>
      <c r="DC762" s="58"/>
      <c r="DD762" s="58"/>
      <c r="DE762" s="58"/>
      <c r="DF762" s="58"/>
      <c r="DG762" s="58"/>
      <c r="DH762" s="58"/>
      <c r="DI762" s="58"/>
      <c r="DJ762" s="58"/>
      <c r="DK762" s="58"/>
      <c r="DL762" s="58"/>
      <c r="DM762" s="58"/>
      <c r="DN762" s="58"/>
      <c r="DO762" s="58"/>
      <c r="DP762" s="58"/>
      <c r="DQ762" s="58"/>
      <c r="DR762" s="58"/>
      <c r="DS762" s="58"/>
      <c r="DT762" s="58"/>
      <c r="DU762" s="58"/>
      <c r="DV762" s="58"/>
      <c r="DW762" s="58"/>
      <c r="DX762" s="58"/>
      <c r="DY762" s="58"/>
      <c r="DZ762" s="58"/>
      <c r="EA762" s="58"/>
      <c r="EB762" s="58"/>
      <c r="EC762" s="58"/>
      <c r="ED762" s="58"/>
      <c r="EE762" s="58"/>
      <c r="EF762" s="58"/>
      <c r="EG762" s="58"/>
      <c r="EH762" s="58"/>
      <c r="EI762" s="58"/>
      <c r="EJ762" s="58"/>
      <c r="EK762" s="58"/>
      <c r="EL762" s="58"/>
      <c r="EM762" s="58"/>
      <c r="EN762" s="58"/>
      <c r="EO762" s="58"/>
      <c r="EP762" s="58"/>
      <c r="EQ762" s="58"/>
      <c r="ER762" s="58"/>
      <c r="ES762" s="58"/>
      <c r="ET762" s="58"/>
      <c r="EU762" s="58"/>
      <c r="EV762" s="58"/>
      <c r="EW762" s="58"/>
      <c r="EX762" s="58"/>
      <c r="EY762" s="58"/>
      <c r="EZ762" s="58"/>
      <c r="FA762" s="58"/>
      <c r="FB762" s="58"/>
      <c r="FC762" s="58"/>
      <c r="FD762" s="58"/>
      <c r="FE762" s="58"/>
      <c r="FF762" s="58"/>
      <c r="FG762" s="58"/>
      <c r="FH762" s="58"/>
      <c r="FI762" s="58"/>
      <c r="FJ762" s="58"/>
      <c r="FK762" s="58"/>
      <c r="FL762" s="58"/>
      <c r="FM762" s="58"/>
      <c r="FN762" s="58"/>
      <c r="FO762" s="58"/>
      <c r="FP762" s="58"/>
      <c r="FQ762" s="58"/>
      <c r="FR762" s="58"/>
      <c r="FS762" s="58"/>
      <c r="FT762" s="58"/>
      <c r="FU762" s="58"/>
      <c r="FV762" s="58"/>
      <c r="FW762" s="58"/>
      <c r="FX762" s="58"/>
      <c r="FY762" s="58"/>
      <c r="FZ762" s="58"/>
      <c r="GA762" s="58"/>
      <c r="GB762" s="58"/>
      <c r="GC762" s="58"/>
      <c r="GD762" s="58"/>
      <c r="GE762" s="58"/>
      <c r="GF762" s="58"/>
      <c r="GG762" s="58"/>
      <c r="GH762" s="58"/>
      <c r="GI762" s="58"/>
      <c r="GJ762" s="58"/>
      <c r="GK762" s="58"/>
      <c r="GL762" s="58"/>
      <c r="GM762" s="58"/>
      <c r="GN762" s="58"/>
      <c r="GO762" s="58"/>
      <c r="GP762" s="58"/>
      <c r="GQ762" s="58"/>
      <c r="GR762" s="58"/>
      <c r="GS762" s="58"/>
      <c r="GT762" s="58"/>
      <c r="GU762" s="58"/>
      <c r="GV762" s="58"/>
      <c r="GW762" s="58"/>
      <c r="GX762" s="58"/>
      <c r="GY762" s="58"/>
      <c r="GZ762" s="58"/>
      <c r="HA762" s="58"/>
      <c r="HB762" s="58"/>
      <c r="HC762" s="58"/>
      <c r="HD762" s="58"/>
      <c r="HE762" s="58"/>
      <c r="HF762" s="58"/>
      <c r="HG762" s="58"/>
      <c r="HH762" s="58"/>
      <c r="HI762" s="58"/>
      <c r="HJ762" s="58"/>
      <c r="HK762" s="58"/>
      <c r="HL762" s="58"/>
      <c r="HM762" s="58"/>
      <c r="HN762" s="58"/>
      <c r="HO762" s="58"/>
      <c r="HP762" s="58"/>
      <c r="HQ762" s="58"/>
      <c r="HR762" s="58"/>
      <c r="HS762" s="58"/>
      <c r="HT762" s="58"/>
      <c r="HU762" s="58"/>
      <c r="HV762" s="58"/>
      <c r="HW762" s="58"/>
      <c r="HX762" s="58"/>
      <c r="HY762" s="58"/>
      <c r="HZ762" s="58"/>
      <c r="IA762" s="58"/>
      <c r="IB762" s="58"/>
      <c r="IC762" s="58"/>
      <c r="ID762" s="58"/>
      <c r="IE762" s="58"/>
      <c r="IF762" s="58"/>
      <c r="IG762" s="58"/>
      <c r="IH762" s="58"/>
      <c r="II762" s="58"/>
      <c r="IJ762" s="58"/>
      <c r="IK762" s="58"/>
      <c r="IL762" s="58"/>
      <c r="IM762" s="58"/>
      <c r="IN762" s="58"/>
      <c r="IO762" s="58"/>
      <c r="IP762" s="58"/>
      <c r="IQ762" s="58"/>
      <c r="IR762" s="58"/>
      <c r="IS762" s="58"/>
      <c r="IT762" s="58"/>
      <c r="IU762" s="58"/>
    </row>
    <row r="763" spans="1:255" s="840" customFormat="1">
      <c r="A763" s="78" t="s">
        <v>495</v>
      </c>
      <c r="B763" s="58">
        <v>0.01</v>
      </c>
      <c r="C763" s="58">
        <v>1.0999999999999999E-2</v>
      </c>
      <c r="D763" s="58">
        <v>0.01</v>
      </c>
      <c r="E763" s="58">
        <v>0.01</v>
      </c>
      <c r="F763" s="58">
        <v>8.9999999999999993E-3</v>
      </c>
      <c r="G763" s="58">
        <v>1.2E-2</v>
      </c>
      <c r="H763" s="58">
        <v>0.01</v>
      </c>
      <c r="I763" s="58">
        <v>0.01</v>
      </c>
      <c r="J763" s="58">
        <v>1.0999999999999999E-2</v>
      </c>
      <c r="K763" s="58">
        <v>1.0999999999999999E-2</v>
      </c>
      <c r="L763" s="58">
        <v>1.2E-2</v>
      </c>
      <c r="M763" s="58">
        <v>1.2E-2</v>
      </c>
      <c r="N763" s="58">
        <v>1.2999999999999999E-2</v>
      </c>
      <c r="O763" s="58">
        <v>1.2999999999999999E-2</v>
      </c>
      <c r="P763" s="58">
        <v>1.0999999999999999E-2</v>
      </c>
      <c r="Q763" s="58">
        <v>1.4E-2</v>
      </c>
      <c r="R763" s="58">
        <v>8.0000000000000002E-3</v>
      </c>
      <c r="S763" s="58">
        <v>1.0999999999999999E-2</v>
      </c>
      <c r="T763" s="58">
        <v>7.0000000000000001E-3</v>
      </c>
      <c r="U763" s="58">
        <v>6.0000000000000001E-3</v>
      </c>
      <c r="V763" s="58">
        <v>3.0000000000000001E-3</v>
      </c>
      <c r="W763" s="58">
        <v>7.0000000000000001E-3</v>
      </c>
      <c r="X763" s="58">
        <v>7.0000000000000001E-3</v>
      </c>
      <c r="Y763" s="58">
        <v>7.0000000000000001E-3</v>
      </c>
      <c r="Z763" s="58">
        <v>7.0000000000000001E-3</v>
      </c>
      <c r="AA763" s="949">
        <v>8.0000000000000002E-3</v>
      </c>
      <c r="AB763" s="949">
        <v>7.0000000000000001E-3</v>
      </c>
      <c r="AC763" s="949">
        <v>8.0000000000000002E-3</v>
      </c>
      <c r="AD763" s="58"/>
      <c r="AE763" s="58"/>
      <c r="AF763" s="58"/>
      <c r="AG763" s="58"/>
      <c r="AH763" s="58"/>
      <c r="AI763" s="58"/>
      <c r="AJ763" s="58"/>
      <c r="AK763" s="58"/>
      <c r="AL763" s="58"/>
      <c r="AM763" s="58"/>
      <c r="AN763" s="58"/>
      <c r="AO763" s="58"/>
      <c r="AP763" s="58"/>
      <c r="AQ763" s="58"/>
      <c r="AR763" s="58"/>
      <c r="AS763" s="58"/>
      <c r="AT763" s="58"/>
      <c r="AU763" s="58"/>
      <c r="AV763" s="58"/>
      <c r="AW763" s="58"/>
      <c r="AX763" s="58"/>
      <c r="AY763" s="5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58"/>
      <c r="CS763" s="58"/>
      <c r="CT763" s="58"/>
      <c r="CU763" s="58"/>
      <c r="CV763" s="58"/>
      <c r="CW763" s="58"/>
      <c r="CX763" s="58"/>
      <c r="CY763" s="58"/>
      <c r="CZ763" s="58"/>
      <c r="DA763" s="58"/>
      <c r="DB763" s="58"/>
      <c r="DC763" s="58"/>
      <c r="DD763" s="58"/>
      <c r="DE763" s="58"/>
      <c r="DF763" s="58"/>
      <c r="DG763" s="58"/>
      <c r="DH763" s="58"/>
      <c r="DI763" s="58"/>
      <c r="DJ763" s="58"/>
      <c r="DK763" s="58"/>
      <c r="DL763" s="58"/>
      <c r="DM763" s="58"/>
      <c r="DN763" s="58"/>
      <c r="DO763" s="58"/>
      <c r="DP763" s="58"/>
      <c r="DQ763" s="58"/>
      <c r="DR763" s="58"/>
      <c r="DS763" s="58"/>
      <c r="DT763" s="58"/>
      <c r="DU763" s="58"/>
      <c r="DV763" s="58"/>
      <c r="DW763" s="58"/>
      <c r="DX763" s="58"/>
      <c r="DY763" s="58"/>
      <c r="DZ763" s="58"/>
      <c r="EA763" s="58"/>
      <c r="EB763" s="58"/>
      <c r="EC763" s="58"/>
      <c r="ED763" s="58"/>
      <c r="EE763" s="58"/>
      <c r="EF763" s="58"/>
      <c r="EG763" s="58"/>
      <c r="EH763" s="58"/>
      <c r="EI763" s="58"/>
      <c r="EJ763" s="58"/>
      <c r="EK763" s="58"/>
      <c r="EL763" s="58"/>
      <c r="EM763" s="58"/>
      <c r="EN763" s="58"/>
      <c r="EO763" s="58"/>
      <c r="EP763" s="58"/>
      <c r="EQ763" s="58"/>
      <c r="ER763" s="58"/>
      <c r="ES763" s="58"/>
      <c r="ET763" s="58"/>
      <c r="EU763" s="58"/>
      <c r="EV763" s="58"/>
      <c r="EW763" s="58"/>
      <c r="EX763" s="58"/>
      <c r="EY763" s="58"/>
      <c r="EZ763" s="58"/>
      <c r="FA763" s="58"/>
      <c r="FB763" s="58"/>
      <c r="FC763" s="58"/>
      <c r="FD763" s="58"/>
      <c r="FE763" s="58"/>
      <c r="FF763" s="58"/>
      <c r="FG763" s="58"/>
      <c r="FH763" s="58"/>
      <c r="FI763" s="58"/>
      <c r="FJ763" s="58"/>
      <c r="FK763" s="58"/>
      <c r="FL763" s="58"/>
      <c r="FM763" s="58"/>
      <c r="FN763" s="58"/>
      <c r="FO763" s="58"/>
      <c r="FP763" s="58"/>
      <c r="FQ763" s="58"/>
      <c r="FR763" s="58"/>
      <c r="FS763" s="58"/>
      <c r="FT763" s="58"/>
      <c r="FU763" s="58"/>
      <c r="FV763" s="58"/>
      <c r="FW763" s="58"/>
      <c r="FX763" s="58"/>
      <c r="FY763" s="58"/>
      <c r="FZ763" s="58"/>
      <c r="GA763" s="58"/>
      <c r="GB763" s="58"/>
      <c r="GC763" s="58"/>
      <c r="GD763" s="58"/>
      <c r="GE763" s="58"/>
      <c r="GF763" s="58"/>
      <c r="GG763" s="58"/>
      <c r="GH763" s="58"/>
      <c r="GI763" s="58"/>
      <c r="GJ763" s="58"/>
      <c r="GK763" s="58"/>
      <c r="GL763" s="58"/>
      <c r="GM763" s="58"/>
      <c r="GN763" s="58"/>
      <c r="GO763" s="58"/>
      <c r="GP763" s="58"/>
      <c r="GQ763" s="58"/>
      <c r="GR763" s="58"/>
      <c r="GS763" s="58"/>
      <c r="GT763" s="58"/>
      <c r="GU763" s="58"/>
      <c r="GV763" s="58"/>
      <c r="GW763" s="58"/>
      <c r="GX763" s="58"/>
      <c r="GY763" s="58"/>
      <c r="GZ763" s="58"/>
      <c r="HA763" s="58"/>
      <c r="HB763" s="58"/>
      <c r="HC763" s="58"/>
      <c r="HD763" s="58"/>
      <c r="HE763" s="58"/>
      <c r="HF763" s="58"/>
      <c r="HG763" s="58"/>
      <c r="HH763" s="58"/>
      <c r="HI763" s="58"/>
      <c r="HJ763" s="58"/>
      <c r="HK763" s="58"/>
      <c r="HL763" s="58"/>
      <c r="HM763" s="58"/>
      <c r="HN763" s="58"/>
      <c r="HO763" s="58"/>
      <c r="HP763" s="58"/>
      <c r="HQ763" s="58"/>
      <c r="HR763" s="58"/>
      <c r="HS763" s="58"/>
      <c r="HT763" s="58"/>
      <c r="HU763" s="58"/>
      <c r="HV763" s="58"/>
      <c r="HW763" s="58"/>
      <c r="HX763" s="58"/>
      <c r="HY763" s="58"/>
      <c r="HZ763" s="58"/>
      <c r="IA763" s="58"/>
      <c r="IB763" s="58"/>
      <c r="IC763" s="58"/>
      <c r="ID763" s="58"/>
      <c r="IE763" s="58"/>
      <c r="IF763" s="58"/>
      <c r="IG763" s="58"/>
      <c r="IH763" s="58"/>
      <c r="II763" s="58"/>
      <c r="IJ763" s="58"/>
      <c r="IK763" s="58"/>
      <c r="IL763" s="58"/>
      <c r="IM763" s="58"/>
      <c r="IN763" s="58"/>
      <c r="IO763" s="58"/>
      <c r="IP763" s="58"/>
      <c r="IQ763" s="58"/>
      <c r="IR763" s="58"/>
      <c r="IS763" s="58"/>
      <c r="IT763" s="58"/>
      <c r="IU763" s="58"/>
    </row>
    <row r="764" spans="1:255" s="840" customFormat="1">
      <c r="A764" s="78" t="s">
        <v>496</v>
      </c>
      <c r="B764" s="58">
        <v>9.6579999999999995</v>
      </c>
      <c r="C764" s="58">
        <v>10.07</v>
      </c>
      <c r="D764" s="58">
        <v>9.2249999999999996</v>
      </c>
      <c r="E764" s="58">
        <v>9.2149999999999999</v>
      </c>
      <c r="F764" s="58">
        <v>8.6229999999999993</v>
      </c>
      <c r="G764" s="58">
        <v>10.723000000000001</v>
      </c>
      <c r="H764" s="58">
        <v>9.7119999999999997</v>
      </c>
      <c r="I764" s="58">
        <v>8.7690000000000001</v>
      </c>
      <c r="J764" s="58">
        <v>9.69</v>
      </c>
      <c r="K764" s="58">
        <v>10.173999999999999</v>
      </c>
      <c r="L764" s="58">
        <v>10.882</v>
      </c>
      <c r="M764" s="58">
        <v>11.464</v>
      </c>
      <c r="N764" s="58">
        <v>12.385</v>
      </c>
      <c r="O764" s="58">
        <v>12.086</v>
      </c>
      <c r="P764" s="58">
        <v>10.929</v>
      </c>
      <c r="Q764" s="58">
        <v>10.494</v>
      </c>
      <c r="R764" s="58">
        <v>11.233000000000001</v>
      </c>
      <c r="S764" s="58">
        <v>11.78</v>
      </c>
      <c r="T764" s="58">
        <v>12.234</v>
      </c>
      <c r="U764" s="58">
        <v>10.664999999999999</v>
      </c>
      <c r="V764" s="58">
        <v>9.6999999999999993</v>
      </c>
      <c r="W764" s="58">
        <v>8.9979999999999993</v>
      </c>
      <c r="X764" s="58">
        <v>10.436</v>
      </c>
      <c r="Y764" s="58">
        <v>11.826000000000001</v>
      </c>
      <c r="Z764" s="58">
        <v>13.093</v>
      </c>
      <c r="AA764" s="949">
        <v>12.326000000000001</v>
      </c>
      <c r="AB764" s="949">
        <v>12.412000000000001</v>
      </c>
      <c r="AC764" s="949">
        <v>12.433999999999999</v>
      </c>
      <c r="AD764" s="58"/>
      <c r="AE764" s="58"/>
      <c r="AF764" s="58"/>
      <c r="AG764" s="58"/>
      <c r="AH764" s="58"/>
      <c r="AI764" s="58"/>
      <c r="AJ764" s="58"/>
      <c r="AK764" s="58"/>
      <c r="AL764" s="58"/>
      <c r="AM764" s="58"/>
      <c r="AN764" s="58"/>
      <c r="AO764" s="58"/>
      <c r="AP764" s="58"/>
      <c r="AQ764" s="58"/>
      <c r="AR764" s="58"/>
      <c r="AS764" s="58"/>
      <c r="AT764" s="58"/>
      <c r="AU764" s="58"/>
      <c r="AV764" s="58"/>
      <c r="AW764" s="58"/>
      <c r="AX764" s="58"/>
      <c r="AY764" s="58"/>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58"/>
      <c r="CS764" s="58"/>
      <c r="CT764" s="58"/>
      <c r="CU764" s="58"/>
      <c r="CV764" s="58"/>
      <c r="CW764" s="58"/>
      <c r="CX764" s="58"/>
      <c r="CY764" s="58"/>
      <c r="CZ764" s="58"/>
      <c r="DA764" s="58"/>
      <c r="DB764" s="58"/>
      <c r="DC764" s="58"/>
      <c r="DD764" s="58"/>
      <c r="DE764" s="58"/>
      <c r="DF764" s="58"/>
      <c r="DG764" s="58"/>
      <c r="DH764" s="58"/>
      <c r="DI764" s="58"/>
      <c r="DJ764" s="58"/>
      <c r="DK764" s="58"/>
      <c r="DL764" s="58"/>
      <c r="DM764" s="58"/>
      <c r="DN764" s="58"/>
      <c r="DO764" s="58"/>
      <c r="DP764" s="58"/>
      <c r="DQ764" s="58"/>
      <c r="DR764" s="58"/>
      <c r="DS764" s="58"/>
      <c r="DT764" s="58"/>
      <c r="DU764" s="58"/>
      <c r="DV764" s="58"/>
      <c r="DW764" s="58"/>
      <c r="DX764" s="58"/>
      <c r="DY764" s="58"/>
      <c r="DZ764" s="58"/>
      <c r="EA764" s="58"/>
      <c r="EB764" s="58"/>
      <c r="EC764" s="58"/>
      <c r="ED764" s="58"/>
      <c r="EE764" s="58"/>
      <c r="EF764" s="58"/>
      <c r="EG764" s="58"/>
      <c r="EH764" s="58"/>
      <c r="EI764" s="58"/>
      <c r="EJ764" s="58"/>
      <c r="EK764" s="58"/>
      <c r="EL764" s="58"/>
      <c r="EM764" s="58"/>
      <c r="EN764" s="58"/>
      <c r="EO764" s="58"/>
      <c r="EP764" s="58"/>
      <c r="EQ764" s="58"/>
      <c r="ER764" s="58"/>
      <c r="ES764" s="58"/>
      <c r="ET764" s="58"/>
      <c r="EU764" s="58"/>
      <c r="EV764" s="58"/>
      <c r="EW764" s="58"/>
      <c r="EX764" s="58"/>
      <c r="EY764" s="58"/>
      <c r="EZ764" s="58"/>
      <c r="FA764" s="58"/>
      <c r="FB764" s="58"/>
      <c r="FC764" s="58"/>
      <c r="FD764" s="58"/>
      <c r="FE764" s="58"/>
      <c r="FF764" s="58"/>
      <c r="FG764" s="58"/>
      <c r="FH764" s="58"/>
      <c r="FI764" s="58"/>
      <c r="FJ764" s="58"/>
      <c r="FK764" s="58"/>
      <c r="FL764" s="58"/>
      <c r="FM764" s="58"/>
      <c r="FN764" s="58"/>
      <c r="FO764" s="58"/>
      <c r="FP764" s="58"/>
      <c r="FQ764" s="58"/>
      <c r="FR764" s="58"/>
      <c r="FS764" s="58"/>
      <c r="FT764" s="58"/>
      <c r="FU764" s="58"/>
      <c r="FV764" s="58"/>
      <c r="FW764" s="58"/>
      <c r="FX764" s="58"/>
      <c r="FY764" s="58"/>
      <c r="FZ764" s="58"/>
      <c r="GA764" s="58"/>
      <c r="GB764" s="58"/>
      <c r="GC764" s="58"/>
      <c r="GD764" s="58"/>
      <c r="GE764" s="58"/>
      <c r="GF764" s="58"/>
      <c r="GG764" s="58"/>
      <c r="GH764" s="58"/>
      <c r="GI764" s="58"/>
      <c r="GJ764" s="58"/>
      <c r="GK764" s="58"/>
      <c r="GL764" s="58"/>
      <c r="GM764" s="58"/>
      <c r="GN764" s="58"/>
      <c r="GO764" s="58"/>
      <c r="GP764" s="58"/>
      <c r="GQ764" s="58"/>
      <c r="GR764" s="58"/>
      <c r="GS764" s="58"/>
      <c r="GT764" s="58"/>
      <c r="GU764" s="58"/>
      <c r="GV764" s="58"/>
      <c r="GW764" s="58"/>
      <c r="GX764" s="58"/>
      <c r="GY764" s="58"/>
      <c r="GZ764" s="58"/>
      <c r="HA764" s="58"/>
      <c r="HB764" s="58"/>
      <c r="HC764" s="58"/>
      <c r="HD764" s="58"/>
      <c r="HE764" s="58"/>
      <c r="HF764" s="58"/>
      <c r="HG764" s="58"/>
      <c r="HH764" s="58"/>
      <c r="HI764" s="58"/>
      <c r="HJ764" s="58"/>
      <c r="HK764" s="58"/>
      <c r="HL764" s="58"/>
      <c r="HM764" s="58"/>
      <c r="HN764" s="58"/>
      <c r="HO764" s="58"/>
      <c r="HP764" s="58"/>
      <c r="HQ764" s="58"/>
      <c r="HR764" s="58"/>
      <c r="HS764" s="58"/>
      <c r="HT764" s="58"/>
      <c r="HU764" s="58"/>
      <c r="HV764" s="58"/>
      <c r="HW764" s="58"/>
      <c r="HX764" s="58"/>
      <c r="HY764" s="58"/>
      <c r="HZ764" s="58"/>
      <c r="IA764" s="58"/>
      <c r="IB764" s="58"/>
      <c r="IC764" s="58"/>
      <c r="ID764" s="58"/>
      <c r="IE764" s="58"/>
      <c r="IF764" s="58"/>
      <c r="IG764" s="58"/>
      <c r="IH764" s="58"/>
      <c r="II764" s="58"/>
      <c r="IJ764" s="58"/>
      <c r="IK764" s="58"/>
      <c r="IL764" s="58"/>
      <c r="IM764" s="58"/>
      <c r="IN764" s="58"/>
      <c r="IO764" s="58"/>
      <c r="IP764" s="58"/>
      <c r="IQ764" s="58"/>
      <c r="IR764" s="58"/>
      <c r="IS764" s="58"/>
      <c r="IT764" s="58"/>
      <c r="IU764" s="58"/>
    </row>
    <row r="765" spans="1:255" s="840" customFormat="1">
      <c r="A765" s="78" t="s">
        <v>497</v>
      </c>
      <c r="B765" s="58">
        <v>6.0000000000000001E-3</v>
      </c>
      <c r="C765" s="58">
        <v>6.0000000000000001E-3</v>
      </c>
      <c r="D765" s="58">
        <v>5.0000000000000001E-3</v>
      </c>
      <c r="E765" s="58">
        <v>5.0000000000000001E-3</v>
      </c>
      <c r="F765" s="58">
        <v>6.0000000000000001E-3</v>
      </c>
      <c r="G765" s="58">
        <v>6.0000000000000001E-3</v>
      </c>
      <c r="H765" s="58">
        <v>6.0000000000000001E-3</v>
      </c>
      <c r="I765" s="58">
        <v>5.0000000000000001E-3</v>
      </c>
      <c r="J765" s="58">
        <v>6.0000000000000001E-3</v>
      </c>
      <c r="K765" s="58">
        <v>6.0000000000000001E-3</v>
      </c>
      <c r="L765" s="58">
        <v>6.0000000000000001E-3</v>
      </c>
      <c r="M765" s="58">
        <v>7.0000000000000001E-3</v>
      </c>
      <c r="N765" s="58">
        <v>7.0000000000000001E-3</v>
      </c>
      <c r="O765" s="58">
        <v>7.0000000000000001E-3</v>
      </c>
      <c r="P765" s="58">
        <v>6.0000000000000001E-3</v>
      </c>
      <c r="Q765" s="58">
        <v>8.0000000000000002E-3</v>
      </c>
      <c r="R765" s="58">
        <v>4.0000000000000001E-3</v>
      </c>
      <c r="S765" s="58">
        <v>3.0000000000000001E-3</v>
      </c>
      <c r="T765" s="58">
        <v>8.9999999999999993E-3</v>
      </c>
      <c r="U765" s="58">
        <v>4.0000000000000001E-3</v>
      </c>
      <c r="V765" s="58">
        <v>3.1E-2</v>
      </c>
      <c r="W765" s="58">
        <v>9.2999999999999999E-2</v>
      </c>
      <c r="X765" s="58">
        <v>0.14099999999999999</v>
      </c>
      <c r="Y765" s="58">
        <v>0.2</v>
      </c>
      <c r="Z765" s="58">
        <v>0.249</v>
      </c>
      <c r="AA765" s="949">
        <v>0.38100000000000001</v>
      </c>
      <c r="AB765" s="949">
        <v>0.67600000000000005</v>
      </c>
      <c r="AC765" s="949">
        <v>0.72</v>
      </c>
      <c r="AD765" s="58"/>
      <c r="AE765" s="58"/>
      <c r="AF765" s="58"/>
      <c r="AG765" s="58"/>
      <c r="AH765" s="58"/>
      <c r="AI765" s="58"/>
      <c r="AJ765" s="58"/>
      <c r="AK765" s="58"/>
      <c r="AL765" s="58"/>
      <c r="AM765" s="58"/>
      <c r="AN765" s="58"/>
      <c r="AO765" s="58"/>
      <c r="AP765" s="58"/>
      <c r="AQ765" s="58"/>
      <c r="AR765" s="58"/>
      <c r="AS765" s="58"/>
      <c r="AT765" s="58"/>
      <c r="AU765" s="58"/>
      <c r="AV765" s="58"/>
      <c r="AW765" s="58"/>
      <c r="AX765" s="58"/>
      <c r="AY765" s="58"/>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58"/>
      <c r="CS765" s="58"/>
      <c r="CT765" s="58"/>
      <c r="CU765" s="58"/>
      <c r="CV765" s="58"/>
      <c r="CW765" s="58"/>
      <c r="CX765" s="58"/>
      <c r="CY765" s="58"/>
      <c r="CZ765" s="58"/>
      <c r="DA765" s="58"/>
      <c r="DB765" s="58"/>
      <c r="DC765" s="58"/>
      <c r="DD765" s="58"/>
      <c r="DE765" s="58"/>
      <c r="DF765" s="58"/>
      <c r="DG765" s="58"/>
      <c r="DH765" s="58"/>
      <c r="DI765" s="58"/>
      <c r="DJ765" s="58"/>
      <c r="DK765" s="58"/>
      <c r="DL765" s="58"/>
      <c r="DM765" s="58"/>
      <c r="DN765" s="58"/>
      <c r="DO765" s="58"/>
      <c r="DP765" s="58"/>
      <c r="DQ765" s="58"/>
      <c r="DR765" s="58"/>
      <c r="DS765" s="58"/>
      <c r="DT765" s="58"/>
      <c r="DU765" s="58"/>
      <c r="DV765" s="58"/>
      <c r="DW765" s="58"/>
      <c r="DX765" s="58"/>
      <c r="DY765" s="58"/>
      <c r="DZ765" s="58"/>
      <c r="EA765" s="58"/>
      <c r="EB765" s="58"/>
      <c r="EC765" s="58"/>
      <c r="ED765" s="58"/>
      <c r="EE765" s="58"/>
      <c r="EF765" s="58"/>
      <c r="EG765" s="58"/>
      <c r="EH765" s="58"/>
      <c r="EI765" s="58"/>
      <c r="EJ765" s="58"/>
      <c r="EK765" s="58"/>
      <c r="EL765" s="58"/>
      <c r="EM765" s="58"/>
      <c r="EN765" s="58"/>
      <c r="EO765" s="58"/>
      <c r="EP765" s="58"/>
      <c r="EQ765" s="58"/>
      <c r="ER765" s="58"/>
      <c r="ES765" s="58"/>
      <c r="ET765" s="58"/>
      <c r="EU765" s="58"/>
      <c r="EV765" s="58"/>
      <c r="EW765" s="58"/>
      <c r="EX765" s="58"/>
      <c r="EY765" s="58"/>
      <c r="EZ765" s="58"/>
      <c r="FA765" s="58"/>
      <c r="FB765" s="58"/>
      <c r="FC765" s="58"/>
      <c r="FD765" s="58"/>
      <c r="FE765" s="58"/>
      <c r="FF765" s="58"/>
      <c r="FG765" s="58"/>
      <c r="FH765" s="58"/>
      <c r="FI765" s="58"/>
      <c r="FJ765" s="58"/>
      <c r="FK765" s="58"/>
      <c r="FL765" s="58"/>
      <c r="FM765" s="58"/>
      <c r="FN765" s="58"/>
      <c r="FO765" s="58"/>
      <c r="FP765" s="58"/>
      <c r="FQ765" s="58"/>
      <c r="FR765" s="58"/>
      <c r="FS765" s="58"/>
      <c r="FT765" s="58"/>
      <c r="FU765" s="58"/>
      <c r="FV765" s="58"/>
      <c r="FW765" s="58"/>
      <c r="FX765" s="58"/>
      <c r="FY765" s="58"/>
      <c r="FZ765" s="58"/>
      <c r="GA765" s="58"/>
      <c r="GB765" s="58"/>
      <c r="GC765" s="58"/>
      <c r="GD765" s="58"/>
      <c r="GE765" s="58"/>
      <c r="GF765" s="58"/>
      <c r="GG765" s="58"/>
      <c r="GH765" s="58"/>
      <c r="GI765" s="58"/>
      <c r="GJ765" s="58"/>
      <c r="GK765" s="58"/>
      <c r="GL765" s="58"/>
      <c r="GM765" s="58"/>
      <c r="GN765" s="58"/>
      <c r="GO765" s="58"/>
      <c r="GP765" s="58"/>
      <c r="GQ765" s="58"/>
      <c r="GR765" s="58"/>
      <c r="GS765" s="58"/>
      <c r="GT765" s="58"/>
      <c r="GU765" s="58"/>
      <c r="GV765" s="58"/>
      <c r="GW765" s="58"/>
      <c r="GX765" s="58"/>
      <c r="GY765" s="58"/>
      <c r="GZ765" s="58"/>
      <c r="HA765" s="58"/>
      <c r="HB765" s="58"/>
      <c r="HC765" s="58"/>
      <c r="HD765" s="58"/>
      <c r="HE765" s="58"/>
      <c r="HF765" s="58"/>
      <c r="HG765" s="58"/>
      <c r="HH765" s="58"/>
      <c r="HI765" s="58"/>
      <c r="HJ765" s="58"/>
      <c r="HK765" s="58"/>
      <c r="HL765" s="58"/>
      <c r="HM765" s="58"/>
      <c r="HN765" s="58"/>
      <c r="HO765" s="58"/>
      <c r="HP765" s="58"/>
      <c r="HQ765" s="58"/>
      <c r="HR765" s="58"/>
      <c r="HS765" s="58"/>
      <c r="HT765" s="58"/>
      <c r="HU765" s="58"/>
      <c r="HV765" s="58"/>
      <c r="HW765" s="58"/>
      <c r="HX765" s="58"/>
      <c r="HY765" s="58"/>
      <c r="HZ765" s="58"/>
      <c r="IA765" s="58"/>
      <c r="IB765" s="58"/>
      <c r="IC765" s="58"/>
      <c r="ID765" s="58"/>
      <c r="IE765" s="58"/>
      <c r="IF765" s="58"/>
      <c r="IG765" s="58"/>
      <c r="IH765" s="58"/>
      <c r="II765" s="58"/>
      <c r="IJ765" s="58"/>
      <c r="IK765" s="58"/>
      <c r="IL765" s="58"/>
      <c r="IM765" s="58"/>
      <c r="IN765" s="58"/>
      <c r="IO765" s="58"/>
      <c r="IP765" s="58"/>
      <c r="IQ765" s="58"/>
      <c r="IR765" s="58"/>
      <c r="IS765" s="58"/>
      <c r="IT765" s="58"/>
      <c r="IU765" s="58"/>
    </row>
    <row r="766" spans="1:255" s="840" customFormat="1">
      <c r="A766" s="78" t="s">
        <v>498</v>
      </c>
      <c r="B766" s="58">
        <v>1.069</v>
      </c>
      <c r="C766" s="58">
        <v>1.1240000000000001</v>
      </c>
      <c r="D766" s="58">
        <v>1.0549999999999999</v>
      </c>
      <c r="E766" s="58">
        <v>1.0509999999999999</v>
      </c>
      <c r="F766" s="58">
        <v>0.97299999999999998</v>
      </c>
      <c r="G766" s="58">
        <v>1.224</v>
      </c>
      <c r="H766" s="58">
        <v>1.091</v>
      </c>
      <c r="I766" s="58">
        <v>0.98199999999999998</v>
      </c>
      <c r="J766" s="58">
        <v>1.0920000000000001</v>
      </c>
      <c r="K766" s="58">
        <v>1.1559999999999999</v>
      </c>
      <c r="L766" s="58">
        <v>1.2350000000000001</v>
      </c>
      <c r="M766" s="58">
        <v>1.296</v>
      </c>
      <c r="N766" s="58">
        <v>1.401</v>
      </c>
      <c r="O766" s="58">
        <v>1.3859999999999999</v>
      </c>
      <c r="P766" s="58">
        <v>1.274</v>
      </c>
      <c r="Q766" s="58">
        <v>1.4</v>
      </c>
      <c r="R766" s="58">
        <v>0.92400000000000004</v>
      </c>
      <c r="S766" s="58">
        <v>1.0369999999999999</v>
      </c>
      <c r="T766" s="58">
        <v>1.105</v>
      </c>
      <c r="U766" s="58">
        <v>1.1339999999999999</v>
      </c>
      <c r="V766" s="58">
        <v>1.1220000000000001</v>
      </c>
      <c r="W766" s="58">
        <v>1.163</v>
      </c>
      <c r="X766" s="58">
        <v>1.1890000000000001</v>
      </c>
      <c r="Y766" s="58">
        <v>1.3320000000000001</v>
      </c>
      <c r="Z766" s="58">
        <v>1.714</v>
      </c>
      <c r="AA766" s="949">
        <v>1.639</v>
      </c>
      <c r="AB766" s="949">
        <v>1.607</v>
      </c>
      <c r="AC766" s="949">
        <v>1.681</v>
      </c>
      <c r="AD766" s="58"/>
      <c r="AE766" s="58"/>
      <c r="AF766" s="58"/>
      <c r="AG766" s="58"/>
      <c r="AH766" s="58"/>
      <c r="AI766" s="58"/>
      <c r="AJ766" s="58"/>
      <c r="AK766" s="58"/>
      <c r="AL766" s="58"/>
      <c r="AM766" s="58"/>
      <c r="AN766" s="58"/>
      <c r="AO766" s="58"/>
      <c r="AP766" s="58"/>
      <c r="AQ766" s="58"/>
      <c r="AR766" s="58"/>
      <c r="AS766" s="58"/>
      <c r="AT766" s="58"/>
      <c r="AU766" s="58"/>
      <c r="AV766" s="58"/>
      <c r="AW766" s="58"/>
      <c r="AX766" s="58"/>
      <c r="AY766" s="58"/>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58"/>
      <c r="CS766" s="58"/>
      <c r="CT766" s="58"/>
      <c r="CU766" s="58"/>
      <c r="CV766" s="58"/>
      <c r="CW766" s="58"/>
      <c r="CX766" s="58"/>
      <c r="CY766" s="58"/>
      <c r="CZ766" s="58"/>
      <c r="DA766" s="58"/>
      <c r="DB766" s="58"/>
      <c r="DC766" s="58"/>
      <c r="DD766" s="58"/>
      <c r="DE766" s="58"/>
      <c r="DF766" s="58"/>
      <c r="DG766" s="58"/>
      <c r="DH766" s="58"/>
      <c r="DI766" s="58"/>
      <c r="DJ766" s="58"/>
      <c r="DK766" s="58"/>
      <c r="DL766" s="58"/>
      <c r="DM766" s="58"/>
      <c r="DN766" s="58"/>
      <c r="DO766" s="58"/>
      <c r="DP766" s="58"/>
      <c r="DQ766" s="58"/>
      <c r="DR766" s="58"/>
      <c r="DS766" s="58"/>
      <c r="DT766" s="58"/>
      <c r="DU766" s="58"/>
      <c r="DV766" s="58"/>
      <c r="DW766" s="58"/>
      <c r="DX766" s="58"/>
      <c r="DY766" s="58"/>
      <c r="DZ766" s="58"/>
      <c r="EA766" s="58"/>
      <c r="EB766" s="58"/>
      <c r="EC766" s="58"/>
      <c r="ED766" s="58"/>
      <c r="EE766" s="58"/>
      <c r="EF766" s="58"/>
      <c r="EG766" s="58"/>
      <c r="EH766" s="58"/>
      <c r="EI766" s="58"/>
      <c r="EJ766" s="58"/>
      <c r="EK766" s="58"/>
      <c r="EL766" s="58"/>
      <c r="EM766" s="58"/>
      <c r="EN766" s="58"/>
      <c r="EO766" s="58"/>
      <c r="EP766" s="58"/>
      <c r="EQ766" s="58"/>
      <c r="ER766" s="58"/>
      <c r="ES766" s="58"/>
      <c r="ET766" s="58"/>
      <c r="EU766" s="58"/>
      <c r="EV766" s="58"/>
      <c r="EW766" s="58"/>
      <c r="EX766" s="58"/>
      <c r="EY766" s="58"/>
      <c r="EZ766" s="58"/>
      <c r="FA766" s="58"/>
      <c r="FB766" s="58"/>
      <c r="FC766" s="58"/>
      <c r="FD766" s="58"/>
      <c r="FE766" s="58"/>
      <c r="FF766" s="58"/>
      <c r="FG766" s="58"/>
      <c r="FH766" s="58"/>
      <c r="FI766" s="58"/>
      <c r="FJ766" s="58"/>
      <c r="FK766" s="58"/>
      <c r="FL766" s="58"/>
      <c r="FM766" s="58"/>
      <c r="FN766" s="58"/>
      <c r="FO766" s="58"/>
      <c r="FP766" s="58"/>
      <c r="FQ766" s="58"/>
      <c r="FR766" s="58"/>
      <c r="FS766" s="58"/>
      <c r="FT766" s="58"/>
      <c r="FU766" s="58"/>
      <c r="FV766" s="58"/>
      <c r="FW766" s="58"/>
      <c r="FX766" s="58"/>
      <c r="FY766" s="58"/>
      <c r="FZ766" s="58"/>
      <c r="GA766" s="58"/>
      <c r="GB766" s="58"/>
      <c r="GC766" s="58"/>
      <c r="GD766" s="58"/>
      <c r="GE766" s="58"/>
      <c r="GF766" s="58"/>
      <c r="GG766" s="58"/>
      <c r="GH766" s="58"/>
      <c r="GI766" s="58"/>
      <c r="GJ766" s="58"/>
      <c r="GK766" s="58"/>
      <c r="GL766" s="58"/>
      <c r="GM766" s="58"/>
      <c r="GN766" s="58"/>
      <c r="GO766" s="58"/>
      <c r="GP766" s="58"/>
      <c r="GQ766" s="58"/>
      <c r="GR766" s="58"/>
      <c r="GS766" s="58"/>
      <c r="GT766" s="58"/>
      <c r="GU766" s="58"/>
      <c r="GV766" s="58"/>
      <c r="GW766" s="58"/>
      <c r="GX766" s="58"/>
      <c r="GY766" s="58"/>
      <c r="GZ766" s="58"/>
      <c r="HA766" s="58"/>
      <c r="HB766" s="58"/>
      <c r="HC766" s="58"/>
      <c r="HD766" s="58"/>
      <c r="HE766" s="58"/>
      <c r="HF766" s="58"/>
      <c r="HG766" s="58"/>
      <c r="HH766" s="58"/>
      <c r="HI766" s="58"/>
      <c r="HJ766" s="58"/>
      <c r="HK766" s="58"/>
      <c r="HL766" s="58"/>
      <c r="HM766" s="58"/>
      <c r="HN766" s="58"/>
      <c r="HO766" s="58"/>
      <c r="HP766" s="58"/>
      <c r="HQ766" s="58"/>
      <c r="HR766" s="58"/>
      <c r="HS766" s="58"/>
      <c r="HT766" s="58"/>
      <c r="HU766" s="58"/>
      <c r="HV766" s="58"/>
      <c r="HW766" s="58"/>
      <c r="HX766" s="58"/>
      <c r="HY766" s="58"/>
      <c r="HZ766" s="58"/>
      <c r="IA766" s="58"/>
      <c r="IB766" s="58"/>
      <c r="IC766" s="58"/>
      <c r="ID766" s="58"/>
      <c r="IE766" s="58"/>
      <c r="IF766" s="58"/>
      <c r="IG766" s="58"/>
      <c r="IH766" s="58"/>
      <c r="II766" s="58"/>
      <c r="IJ766" s="58"/>
      <c r="IK766" s="58"/>
      <c r="IL766" s="58"/>
      <c r="IM766" s="58"/>
      <c r="IN766" s="58"/>
      <c r="IO766" s="58"/>
      <c r="IP766" s="58"/>
      <c r="IQ766" s="58"/>
      <c r="IR766" s="58"/>
      <c r="IS766" s="58"/>
      <c r="IT766" s="58"/>
      <c r="IU766" s="58"/>
    </row>
    <row r="767" spans="1:255" s="840" customFormat="1">
      <c r="A767" s="78" t="s">
        <v>499</v>
      </c>
      <c r="B767" s="58"/>
      <c r="C767" s="58"/>
      <c r="D767" s="58"/>
      <c r="E767" s="58"/>
      <c r="F767" s="58"/>
      <c r="G767" s="58"/>
      <c r="H767" s="58"/>
      <c r="I767" s="58"/>
      <c r="J767" s="58"/>
      <c r="K767" s="58"/>
      <c r="L767" s="58"/>
      <c r="M767" s="58"/>
      <c r="N767" s="58"/>
      <c r="O767" s="58"/>
      <c r="P767" s="58"/>
      <c r="Q767" s="58"/>
      <c r="R767" s="58"/>
      <c r="S767" s="58"/>
      <c r="T767" s="58">
        <v>4.0000000000000001E-3</v>
      </c>
      <c r="U767" s="58">
        <v>6.0000000000000001E-3</v>
      </c>
      <c r="V767" s="58">
        <v>6.0000000000000001E-3</v>
      </c>
      <c r="W767" s="58">
        <v>8.9999999999999993E-3</v>
      </c>
      <c r="X767" s="58">
        <v>1.2999999999999999E-2</v>
      </c>
      <c r="Y767" s="58">
        <v>2.5000000000000001E-2</v>
      </c>
      <c r="Z767" s="58">
        <v>1.2999999999999999E-2</v>
      </c>
      <c r="AA767" s="949">
        <v>2.1000000000000001E-2</v>
      </c>
      <c r="AB767" s="949">
        <v>2.8000000000000001E-2</v>
      </c>
      <c r="AC767" s="949">
        <v>1.4999999999999999E-2</v>
      </c>
      <c r="AD767" s="58"/>
      <c r="AE767" s="58"/>
      <c r="AF767" s="58"/>
      <c r="AG767" s="58"/>
      <c r="AH767" s="58"/>
      <c r="AI767" s="58"/>
      <c r="AJ767" s="58"/>
      <c r="AK767" s="58"/>
      <c r="AL767" s="58"/>
      <c r="AM767" s="58"/>
      <c r="AN767" s="58"/>
      <c r="AO767" s="58"/>
      <c r="AP767" s="58"/>
      <c r="AQ767" s="58"/>
      <c r="AR767" s="58"/>
      <c r="AS767" s="58"/>
      <c r="AT767" s="58"/>
      <c r="AU767" s="58"/>
      <c r="AV767" s="58"/>
      <c r="AW767" s="58"/>
      <c r="AX767" s="58"/>
      <c r="AY767" s="58"/>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58"/>
      <c r="CS767" s="58"/>
      <c r="CT767" s="58"/>
      <c r="CU767" s="58"/>
      <c r="CV767" s="58"/>
      <c r="CW767" s="58"/>
      <c r="CX767" s="58"/>
      <c r="CY767" s="58"/>
      <c r="CZ767" s="58"/>
      <c r="DA767" s="58"/>
      <c r="DB767" s="58"/>
      <c r="DC767" s="58"/>
      <c r="DD767" s="58"/>
      <c r="DE767" s="58"/>
      <c r="DF767" s="58"/>
      <c r="DG767" s="58"/>
      <c r="DH767" s="58"/>
      <c r="DI767" s="58"/>
      <c r="DJ767" s="58"/>
      <c r="DK767" s="58"/>
      <c r="DL767" s="58"/>
      <c r="DM767" s="58"/>
      <c r="DN767" s="58"/>
      <c r="DO767" s="58"/>
      <c r="DP767" s="58"/>
      <c r="DQ767" s="58"/>
      <c r="DR767" s="58"/>
      <c r="DS767" s="58"/>
      <c r="DT767" s="58"/>
      <c r="DU767" s="58"/>
      <c r="DV767" s="58"/>
      <c r="DW767" s="58"/>
      <c r="DX767" s="58"/>
      <c r="DY767" s="58"/>
      <c r="DZ767" s="58"/>
      <c r="EA767" s="58"/>
      <c r="EB767" s="58"/>
      <c r="EC767" s="58"/>
      <c r="ED767" s="58"/>
      <c r="EE767" s="58"/>
      <c r="EF767" s="58"/>
      <c r="EG767" s="58"/>
      <c r="EH767" s="58"/>
      <c r="EI767" s="58"/>
      <c r="EJ767" s="58"/>
      <c r="EK767" s="58"/>
      <c r="EL767" s="58"/>
      <c r="EM767" s="58"/>
      <c r="EN767" s="58"/>
      <c r="EO767" s="58"/>
      <c r="EP767" s="58"/>
      <c r="EQ767" s="58"/>
      <c r="ER767" s="58"/>
      <c r="ES767" s="58"/>
      <c r="ET767" s="58"/>
      <c r="EU767" s="58"/>
      <c r="EV767" s="58"/>
      <c r="EW767" s="58"/>
      <c r="EX767" s="58"/>
      <c r="EY767" s="58"/>
      <c r="EZ767" s="58"/>
      <c r="FA767" s="58"/>
      <c r="FB767" s="58"/>
      <c r="FC767" s="58"/>
      <c r="FD767" s="58"/>
      <c r="FE767" s="58"/>
      <c r="FF767" s="58"/>
      <c r="FG767" s="58"/>
      <c r="FH767" s="58"/>
      <c r="FI767" s="58"/>
      <c r="FJ767" s="58"/>
      <c r="FK767" s="58"/>
      <c r="FL767" s="58"/>
      <c r="FM767" s="58"/>
      <c r="FN767" s="58"/>
      <c r="FO767" s="58"/>
      <c r="FP767" s="58"/>
      <c r="FQ767" s="58"/>
      <c r="FR767" s="58"/>
      <c r="FS767" s="58"/>
      <c r="FT767" s="58"/>
      <c r="FU767" s="58"/>
      <c r="FV767" s="58"/>
      <c r="FW767" s="58"/>
      <c r="FX767" s="58"/>
      <c r="FY767" s="58"/>
      <c r="FZ767" s="58"/>
      <c r="GA767" s="58"/>
      <c r="GB767" s="58"/>
      <c r="GC767" s="58"/>
      <c r="GD767" s="58"/>
      <c r="GE767" s="58"/>
      <c r="GF767" s="58"/>
      <c r="GG767" s="58"/>
      <c r="GH767" s="58"/>
      <c r="GI767" s="58"/>
      <c r="GJ767" s="58"/>
      <c r="GK767" s="58"/>
      <c r="GL767" s="58"/>
      <c r="GM767" s="58"/>
      <c r="GN767" s="58"/>
      <c r="GO767" s="58"/>
      <c r="GP767" s="58"/>
      <c r="GQ767" s="58"/>
      <c r="GR767" s="58"/>
      <c r="GS767" s="58"/>
      <c r="GT767" s="58"/>
      <c r="GU767" s="58"/>
      <c r="GV767" s="58"/>
      <c r="GW767" s="58"/>
      <c r="GX767" s="58"/>
      <c r="GY767" s="58"/>
      <c r="GZ767" s="58"/>
      <c r="HA767" s="58"/>
      <c r="HB767" s="58"/>
      <c r="HC767" s="58"/>
      <c r="HD767" s="58"/>
      <c r="HE767" s="58"/>
      <c r="HF767" s="58"/>
      <c r="HG767" s="58"/>
      <c r="HH767" s="58"/>
      <c r="HI767" s="58"/>
      <c r="HJ767" s="58"/>
      <c r="HK767" s="58"/>
      <c r="HL767" s="58"/>
      <c r="HM767" s="58"/>
      <c r="HN767" s="58"/>
      <c r="HO767" s="58"/>
      <c r="HP767" s="58"/>
      <c r="HQ767" s="58"/>
      <c r="HR767" s="58"/>
      <c r="HS767" s="58"/>
      <c r="HT767" s="58"/>
      <c r="HU767" s="58"/>
      <c r="HV767" s="58"/>
      <c r="HW767" s="58"/>
      <c r="HX767" s="58"/>
      <c r="HY767" s="58"/>
      <c r="HZ767" s="58"/>
      <c r="IA767" s="58"/>
      <c r="IB767" s="58"/>
      <c r="IC767" s="58"/>
      <c r="ID767" s="58"/>
      <c r="IE767" s="58"/>
      <c r="IF767" s="58"/>
      <c r="IG767" s="58"/>
      <c r="IH767" s="58"/>
      <c r="II767" s="58"/>
      <c r="IJ767" s="58"/>
      <c r="IK767" s="58"/>
      <c r="IL767" s="58"/>
      <c r="IM767" s="58"/>
      <c r="IN767" s="58"/>
      <c r="IO767" s="58"/>
      <c r="IP767" s="58"/>
      <c r="IQ767" s="58"/>
      <c r="IR767" s="58"/>
      <c r="IS767" s="58"/>
      <c r="IT767" s="58"/>
      <c r="IU767" s="58"/>
    </row>
    <row r="768" spans="1:255" s="840" customFormat="1">
      <c r="A768" s="78" t="s">
        <v>500</v>
      </c>
      <c r="B768" s="58">
        <v>7.1999999999999995E-2</v>
      </c>
      <c r="C768" s="58">
        <v>7.4999999999999997E-2</v>
      </c>
      <c r="D768" s="58">
        <v>6.8000000000000005E-2</v>
      </c>
      <c r="E768" s="58">
        <v>6.7000000000000004E-2</v>
      </c>
      <c r="F768" s="58">
        <v>6.2E-2</v>
      </c>
      <c r="G768" s="58">
        <v>7.9000000000000001E-2</v>
      </c>
      <c r="H768" s="58">
        <v>6.9000000000000006E-2</v>
      </c>
      <c r="I768" s="58">
        <v>6.2E-2</v>
      </c>
      <c r="J768" s="58">
        <v>7.0000000000000007E-2</v>
      </c>
      <c r="K768" s="58">
        <v>7.1999999999999995E-2</v>
      </c>
      <c r="L768" s="58">
        <v>7.9000000000000001E-2</v>
      </c>
      <c r="M768" s="58">
        <v>8.3000000000000004E-2</v>
      </c>
      <c r="N768" s="58">
        <v>0.09</v>
      </c>
      <c r="O768" s="58">
        <v>8.6999999999999994E-2</v>
      </c>
      <c r="P768" s="58">
        <v>7.5999999999999998E-2</v>
      </c>
      <c r="Q768" s="58">
        <v>7.2999999999999995E-2</v>
      </c>
      <c r="R768" s="58">
        <v>0.10100000000000001</v>
      </c>
      <c r="S768" s="58">
        <v>0.11899999999999999</v>
      </c>
      <c r="T768" s="58">
        <v>0.13400000000000001</v>
      </c>
      <c r="U768" s="58">
        <v>0.14299999999999999</v>
      </c>
      <c r="V768" s="58">
        <v>0.13</v>
      </c>
      <c r="W768" s="58">
        <v>0.10100000000000001</v>
      </c>
      <c r="X768" s="58">
        <v>9.8000000000000004E-2</v>
      </c>
      <c r="Y768" s="58">
        <v>0.10100000000000001</v>
      </c>
      <c r="Z768" s="58">
        <v>0.10299999999999999</v>
      </c>
      <c r="AA768" s="949">
        <v>0.123</v>
      </c>
      <c r="AB768" s="949">
        <v>0.10100000000000001</v>
      </c>
      <c r="AC768" s="949">
        <v>8.6999999999999994E-2</v>
      </c>
      <c r="AD768" s="58"/>
      <c r="AE768" s="58"/>
      <c r="AF768" s="58"/>
      <c r="AG768" s="58"/>
      <c r="AH768" s="58"/>
      <c r="AI768" s="58"/>
      <c r="AJ768" s="58"/>
      <c r="AK768" s="58"/>
      <c r="AL768" s="58"/>
      <c r="AM768" s="58"/>
      <c r="AN768" s="58"/>
      <c r="AO768" s="58"/>
      <c r="AP768" s="58"/>
      <c r="AQ768" s="58"/>
      <c r="AR768" s="58"/>
      <c r="AS768" s="58"/>
      <c r="AT768" s="58"/>
      <c r="AU768" s="58"/>
      <c r="AV768" s="58"/>
      <c r="AW768" s="58"/>
      <c r="AX768" s="58"/>
      <c r="AY768" s="5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58"/>
      <c r="CS768" s="58"/>
      <c r="CT768" s="58"/>
      <c r="CU768" s="58"/>
      <c r="CV768" s="58"/>
      <c r="CW768" s="58"/>
      <c r="CX768" s="58"/>
      <c r="CY768" s="58"/>
      <c r="CZ768" s="58"/>
      <c r="DA768" s="58"/>
      <c r="DB768" s="58"/>
      <c r="DC768" s="58"/>
      <c r="DD768" s="58"/>
      <c r="DE768" s="58"/>
      <c r="DF768" s="58"/>
      <c r="DG768" s="58"/>
      <c r="DH768" s="58"/>
      <c r="DI768" s="58"/>
      <c r="DJ768" s="58"/>
      <c r="DK768" s="58"/>
      <c r="DL768" s="58"/>
      <c r="DM768" s="58"/>
      <c r="DN768" s="58"/>
      <c r="DO768" s="58"/>
      <c r="DP768" s="58"/>
      <c r="DQ768" s="58"/>
      <c r="DR768" s="58"/>
      <c r="DS768" s="58"/>
      <c r="DT768" s="58"/>
      <c r="DU768" s="58"/>
      <c r="DV768" s="58"/>
      <c r="DW768" s="58"/>
      <c r="DX768" s="58"/>
      <c r="DY768" s="58"/>
      <c r="DZ768" s="58"/>
      <c r="EA768" s="58"/>
      <c r="EB768" s="58"/>
      <c r="EC768" s="58"/>
      <c r="ED768" s="58"/>
      <c r="EE768" s="58"/>
      <c r="EF768" s="58"/>
      <c r="EG768" s="58"/>
      <c r="EH768" s="58"/>
      <c r="EI768" s="58"/>
      <c r="EJ768" s="58"/>
      <c r="EK768" s="58"/>
      <c r="EL768" s="58"/>
      <c r="EM768" s="58"/>
      <c r="EN768" s="58"/>
      <c r="EO768" s="58"/>
      <c r="EP768" s="58"/>
      <c r="EQ768" s="58"/>
      <c r="ER768" s="58"/>
      <c r="ES768" s="58"/>
      <c r="ET768" s="58"/>
      <c r="EU768" s="58"/>
      <c r="EV768" s="58"/>
      <c r="EW768" s="58"/>
      <c r="EX768" s="58"/>
      <c r="EY768" s="58"/>
      <c r="EZ768" s="58"/>
      <c r="FA768" s="58"/>
      <c r="FB768" s="58"/>
      <c r="FC768" s="58"/>
      <c r="FD768" s="58"/>
      <c r="FE768" s="58"/>
      <c r="FF768" s="58"/>
      <c r="FG768" s="58"/>
      <c r="FH768" s="58"/>
      <c r="FI768" s="58"/>
      <c r="FJ768" s="58"/>
      <c r="FK768" s="58"/>
      <c r="FL768" s="58"/>
      <c r="FM768" s="58"/>
      <c r="FN768" s="58"/>
      <c r="FO768" s="58"/>
      <c r="FP768" s="58"/>
      <c r="FQ768" s="58"/>
      <c r="FR768" s="58"/>
      <c r="FS768" s="58"/>
      <c r="FT768" s="58"/>
      <c r="FU768" s="58"/>
      <c r="FV768" s="58"/>
      <c r="FW768" s="58"/>
      <c r="FX768" s="58"/>
      <c r="FY768" s="58"/>
      <c r="FZ768" s="58"/>
      <c r="GA768" s="58"/>
      <c r="GB768" s="58"/>
      <c r="GC768" s="58"/>
      <c r="GD768" s="58"/>
      <c r="GE768" s="58"/>
      <c r="GF768" s="58"/>
      <c r="GG768" s="58"/>
      <c r="GH768" s="58"/>
      <c r="GI768" s="58"/>
      <c r="GJ768" s="58"/>
      <c r="GK768" s="58"/>
      <c r="GL768" s="58"/>
      <c r="GM768" s="58"/>
      <c r="GN768" s="58"/>
      <c r="GO768" s="58"/>
      <c r="GP768" s="58"/>
      <c r="GQ768" s="58"/>
      <c r="GR768" s="58"/>
      <c r="GS768" s="58"/>
      <c r="GT768" s="58"/>
      <c r="GU768" s="58"/>
      <c r="GV768" s="58"/>
      <c r="GW768" s="58"/>
      <c r="GX768" s="58"/>
      <c r="GY768" s="58"/>
      <c r="GZ768" s="58"/>
      <c r="HA768" s="58"/>
      <c r="HB768" s="58"/>
      <c r="HC768" s="58"/>
      <c r="HD768" s="58"/>
      <c r="HE768" s="58"/>
      <c r="HF768" s="58"/>
      <c r="HG768" s="58"/>
      <c r="HH768" s="58"/>
      <c r="HI768" s="58"/>
      <c r="HJ768" s="58"/>
      <c r="HK768" s="58"/>
      <c r="HL768" s="58"/>
      <c r="HM768" s="58"/>
      <c r="HN768" s="58"/>
      <c r="HO768" s="58"/>
      <c r="HP768" s="58"/>
      <c r="HQ768" s="58"/>
      <c r="HR768" s="58"/>
      <c r="HS768" s="58"/>
      <c r="HT768" s="58"/>
      <c r="HU768" s="58"/>
      <c r="HV768" s="58"/>
      <c r="HW768" s="58"/>
      <c r="HX768" s="58"/>
      <c r="HY768" s="58"/>
      <c r="HZ768" s="58"/>
      <c r="IA768" s="58"/>
      <c r="IB768" s="58"/>
      <c r="IC768" s="58"/>
      <c r="ID768" s="58"/>
      <c r="IE768" s="58"/>
      <c r="IF768" s="58"/>
      <c r="IG768" s="58"/>
      <c r="IH768" s="58"/>
      <c r="II768" s="58"/>
      <c r="IJ768" s="58"/>
      <c r="IK768" s="58"/>
      <c r="IL768" s="58"/>
      <c r="IM768" s="58"/>
      <c r="IN768" s="58"/>
      <c r="IO768" s="58"/>
      <c r="IP768" s="58"/>
      <c r="IQ768" s="58"/>
      <c r="IR768" s="58"/>
      <c r="IS768" s="58"/>
      <c r="IT768" s="58"/>
      <c r="IU768" s="58"/>
    </row>
    <row r="769" spans="1:255" s="840" customFormat="1">
      <c r="A769" s="78" t="s">
        <v>501</v>
      </c>
      <c r="B769" s="58">
        <v>1.9690000000000001</v>
      </c>
      <c r="C769" s="58">
        <v>1.8049999999999999</v>
      </c>
      <c r="D769" s="58">
        <v>1.9730000000000001</v>
      </c>
      <c r="E769" s="58">
        <v>2.1059999999999999</v>
      </c>
      <c r="F769" s="58">
        <v>2.4870000000000001</v>
      </c>
      <c r="G769" s="58">
        <v>2.8420000000000001</v>
      </c>
      <c r="H769" s="58">
        <v>3.0819999999999999</v>
      </c>
      <c r="I769" s="58">
        <v>2.9380000000000002</v>
      </c>
      <c r="J769" s="58">
        <v>3.0550000000000002</v>
      </c>
      <c r="K769" s="58">
        <v>3.484</v>
      </c>
      <c r="L769" s="58">
        <v>4.1120000000000001</v>
      </c>
      <c r="M769" s="58">
        <v>4.2409999999999997</v>
      </c>
      <c r="N769" s="58">
        <v>4.6219999999999999</v>
      </c>
      <c r="O769" s="58">
        <v>4.8449999999999998</v>
      </c>
      <c r="P769" s="58">
        <v>4.95</v>
      </c>
      <c r="Q769" s="58">
        <v>5.0140000000000002</v>
      </c>
      <c r="R769" s="58">
        <v>5.306</v>
      </c>
      <c r="S769" s="58">
        <v>5.2409999999999997</v>
      </c>
      <c r="T769" s="58">
        <v>5.1319999999999997</v>
      </c>
      <c r="U769" s="58">
        <v>4.9219999999999997</v>
      </c>
      <c r="V769" s="58">
        <v>4.6719999999999997</v>
      </c>
      <c r="W769" s="58">
        <v>4.3390000000000004</v>
      </c>
      <c r="X769" s="58">
        <v>4.5979999999999999</v>
      </c>
      <c r="Y769" s="58">
        <v>4.9269999999999996</v>
      </c>
      <c r="Z769" s="58">
        <v>5.57</v>
      </c>
      <c r="AA769" s="949">
        <v>5.0330000000000004</v>
      </c>
      <c r="AB769" s="949">
        <v>5.41</v>
      </c>
      <c r="AC769" s="949">
        <v>6.0129999999999999</v>
      </c>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58"/>
      <c r="CS769" s="58"/>
      <c r="CT769" s="58"/>
      <c r="CU769" s="58"/>
      <c r="CV769" s="58"/>
      <c r="CW769" s="58"/>
      <c r="CX769" s="58"/>
      <c r="CY769" s="58"/>
      <c r="CZ769" s="58"/>
      <c r="DA769" s="58"/>
      <c r="DB769" s="58"/>
      <c r="DC769" s="58"/>
      <c r="DD769" s="58"/>
      <c r="DE769" s="58"/>
      <c r="DF769" s="58"/>
      <c r="DG769" s="58"/>
      <c r="DH769" s="58"/>
      <c r="DI769" s="58"/>
      <c r="DJ769" s="58"/>
      <c r="DK769" s="58"/>
      <c r="DL769" s="58"/>
      <c r="DM769" s="58"/>
      <c r="DN769" s="58"/>
      <c r="DO769" s="58"/>
      <c r="DP769" s="58"/>
      <c r="DQ769" s="58"/>
      <c r="DR769" s="58"/>
      <c r="DS769" s="58"/>
      <c r="DT769" s="58"/>
      <c r="DU769" s="58"/>
      <c r="DV769" s="58"/>
      <c r="DW769" s="58"/>
      <c r="DX769" s="58"/>
      <c r="DY769" s="58"/>
      <c r="DZ769" s="58"/>
      <c r="EA769" s="58"/>
      <c r="EB769" s="58"/>
      <c r="EC769" s="58"/>
      <c r="ED769" s="58"/>
      <c r="EE769" s="58"/>
      <c r="EF769" s="58"/>
      <c r="EG769" s="58"/>
      <c r="EH769" s="58"/>
      <c r="EI769" s="58"/>
      <c r="EJ769" s="58"/>
      <c r="EK769" s="58"/>
      <c r="EL769" s="58"/>
      <c r="EM769" s="58"/>
      <c r="EN769" s="58"/>
      <c r="EO769" s="58"/>
      <c r="EP769" s="58"/>
      <c r="EQ769" s="58"/>
      <c r="ER769" s="58"/>
      <c r="ES769" s="58"/>
      <c r="ET769" s="58"/>
      <c r="EU769" s="58"/>
      <c r="EV769" s="58"/>
      <c r="EW769" s="58"/>
      <c r="EX769" s="58"/>
      <c r="EY769" s="58"/>
      <c r="EZ769" s="58"/>
      <c r="FA769" s="58"/>
      <c r="FB769" s="58"/>
      <c r="FC769" s="58"/>
      <c r="FD769" s="58"/>
      <c r="FE769" s="58"/>
      <c r="FF769" s="58"/>
      <c r="FG769" s="58"/>
      <c r="FH769" s="58"/>
      <c r="FI769" s="58"/>
      <c r="FJ769" s="58"/>
      <c r="FK769" s="58"/>
      <c r="FL769" s="58"/>
      <c r="FM769" s="58"/>
      <c r="FN769" s="58"/>
      <c r="FO769" s="58"/>
      <c r="FP769" s="58"/>
      <c r="FQ769" s="58"/>
      <c r="FR769" s="58"/>
      <c r="FS769" s="58"/>
      <c r="FT769" s="58"/>
      <c r="FU769" s="58"/>
      <c r="FV769" s="58"/>
      <c r="FW769" s="58"/>
      <c r="FX769" s="58"/>
      <c r="FY769" s="58"/>
      <c r="FZ769" s="58"/>
      <c r="GA769" s="58"/>
      <c r="GB769" s="58"/>
      <c r="GC769" s="58"/>
      <c r="GD769" s="58"/>
      <c r="GE769" s="58"/>
      <c r="GF769" s="58"/>
      <c r="GG769" s="58"/>
      <c r="GH769" s="58"/>
      <c r="GI769" s="58"/>
      <c r="GJ769" s="58"/>
      <c r="GK769" s="58"/>
      <c r="GL769" s="58"/>
      <c r="GM769" s="58"/>
      <c r="GN769" s="58"/>
      <c r="GO769" s="58"/>
      <c r="GP769" s="58"/>
      <c r="GQ769" s="58"/>
      <c r="GR769" s="58"/>
      <c r="GS769" s="58"/>
      <c r="GT769" s="58"/>
      <c r="GU769" s="58"/>
      <c r="GV769" s="58"/>
      <c r="GW769" s="58"/>
      <c r="GX769" s="58"/>
      <c r="GY769" s="58"/>
      <c r="GZ769" s="58"/>
      <c r="HA769" s="58"/>
      <c r="HB769" s="58"/>
      <c r="HC769" s="58"/>
      <c r="HD769" s="58"/>
      <c r="HE769" s="58"/>
      <c r="HF769" s="58"/>
      <c r="HG769" s="58"/>
      <c r="HH769" s="58"/>
      <c r="HI769" s="58"/>
      <c r="HJ769" s="58"/>
      <c r="HK769" s="58"/>
      <c r="HL769" s="58"/>
      <c r="HM769" s="58"/>
      <c r="HN769" s="58"/>
      <c r="HO769" s="58"/>
      <c r="HP769" s="58"/>
      <c r="HQ769" s="58"/>
      <c r="HR769" s="58"/>
      <c r="HS769" s="58"/>
      <c r="HT769" s="58"/>
      <c r="HU769" s="58"/>
      <c r="HV769" s="58"/>
      <c r="HW769" s="58"/>
      <c r="HX769" s="58"/>
      <c r="HY769" s="58"/>
      <c r="HZ769" s="58"/>
      <c r="IA769" s="58"/>
      <c r="IB769" s="58"/>
      <c r="IC769" s="58"/>
      <c r="ID769" s="58"/>
      <c r="IE769" s="58"/>
      <c r="IF769" s="58"/>
      <c r="IG769" s="58"/>
      <c r="IH769" s="58"/>
      <c r="II769" s="58"/>
      <c r="IJ769" s="58"/>
      <c r="IK769" s="58"/>
      <c r="IL769" s="58"/>
      <c r="IM769" s="58"/>
      <c r="IN769" s="58"/>
      <c r="IO769" s="58"/>
      <c r="IP769" s="58"/>
      <c r="IQ769" s="58"/>
      <c r="IR769" s="58"/>
      <c r="IS769" s="58"/>
      <c r="IT769" s="58"/>
      <c r="IU769" s="58"/>
    </row>
    <row r="770" spans="1:255" s="840" customFormat="1">
      <c r="A770" s="78" t="s">
        <v>502</v>
      </c>
      <c r="B770" s="58">
        <v>0.54200000000000004</v>
      </c>
      <c r="C770" s="58">
        <v>0.504</v>
      </c>
      <c r="D770" s="58">
        <v>0.55000000000000004</v>
      </c>
      <c r="E770" s="58">
        <v>0.58299999999999996</v>
      </c>
      <c r="F770" s="58">
        <v>0.68300000000000005</v>
      </c>
      <c r="G770" s="58">
        <v>0.76600000000000001</v>
      </c>
      <c r="H770" s="58">
        <v>0.83599999999999997</v>
      </c>
      <c r="I770" s="58">
        <v>0.81399999999999995</v>
      </c>
      <c r="J770" s="58">
        <v>0.83599999999999997</v>
      </c>
      <c r="K770" s="58">
        <v>0.94199999999999995</v>
      </c>
      <c r="L770" s="58">
        <v>1.085</v>
      </c>
      <c r="M770" s="58">
        <v>1.125</v>
      </c>
      <c r="N770" s="58">
        <v>1.22</v>
      </c>
      <c r="O770" s="58">
        <v>1.2689999999999999</v>
      </c>
      <c r="P770" s="58">
        <v>1.3049999999999999</v>
      </c>
      <c r="Q770" s="58">
        <v>1.444</v>
      </c>
      <c r="R770" s="58">
        <v>1.5489999999999999</v>
      </c>
      <c r="S770" s="58">
        <v>1.4750000000000001</v>
      </c>
      <c r="T770" s="58">
        <v>1.52</v>
      </c>
      <c r="U770" s="58">
        <v>1.5389999999999999</v>
      </c>
      <c r="V770" s="58">
        <v>1.4610000000000001</v>
      </c>
      <c r="W770" s="58">
        <v>1.498</v>
      </c>
      <c r="X770" s="58">
        <v>1.548</v>
      </c>
      <c r="Y770" s="58">
        <v>1.6639999999999999</v>
      </c>
      <c r="Z770" s="58">
        <v>1.927</v>
      </c>
      <c r="AA770" s="949">
        <v>1.768</v>
      </c>
      <c r="AB770" s="949">
        <v>1.91</v>
      </c>
      <c r="AC770" s="949">
        <v>2.1440000000000001</v>
      </c>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58"/>
      <c r="CS770" s="58"/>
      <c r="CT770" s="58"/>
      <c r="CU770" s="58"/>
      <c r="CV770" s="58"/>
      <c r="CW770" s="58"/>
      <c r="CX770" s="58"/>
      <c r="CY770" s="58"/>
      <c r="CZ770" s="58"/>
      <c r="DA770" s="58"/>
      <c r="DB770" s="58"/>
      <c r="DC770" s="58"/>
      <c r="DD770" s="58"/>
      <c r="DE770" s="58"/>
      <c r="DF770" s="58"/>
      <c r="DG770" s="58"/>
      <c r="DH770" s="58"/>
      <c r="DI770" s="58"/>
      <c r="DJ770" s="58"/>
      <c r="DK770" s="58"/>
      <c r="DL770" s="58"/>
      <c r="DM770" s="58"/>
      <c r="DN770" s="58"/>
      <c r="DO770" s="58"/>
      <c r="DP770" s="58"/>
      <c r="DQ770" s="58"/>
      <c r="DR770" s="58"/>
      <c r="DS770" s="58"/>
      <c r="DT770" s="58"/>
      <c r="DU770" s="58"/>
      <c r="DV770" s="58"/>
      <c r="DW770" s="58"/>
      <c r="DX770" s="58"/>
      <c r="DY770" s="58"/>
      <c r="DZ770" s="58"/>
      <c r="EA770" s="58"/>
      <c r="EB770" s="58"/>
      <c r="EC770" s="58"/>
      <c r="ED770" s="58"/>
      <c r="EE770" s="58"/>
      <c r="EF770" s="58"/>
      <c r="EG770" s="58"/>
      <c r="EH770" s="58"/>
      <c r="EI770" s="58"/>
      <c r="EJ770" s="58"/>
      <c r="EK770" s="58"/>
      <c r="EL770" s="58"/>
      <c r="EM770" s="58"/>
      <c r="EN770" s="58"/>
      <c r="EO770" s="58"/>
      <c r="EP770" s="58"/>
      <c r="EQ770" s="58"/>
      <c r="ER770" s="58"/>
      <c r="ES770" s="58"/>
      <c r="ET770" s="58"/>
      <c r="EU770" s="58"/>
      <c r="EV770" s="58"/>
      <c r="EW770" s="58"/>
      <c r="EX770" s="58"/>
      <c r="EY770" s="58"/>
      <c r="EZ770" s="58"/>
      <c r="FA770" s="58"/>
      <c r="FB770" s="58"/>
      <c r="FC770" s="58"/>
      <c r="FD770" s="58"/>
      <c r="FE770" s="58"/>
      <c r="FF770" s="58"/>
      <c r="FG770" s="58"/>
      <c r="FH770" s="58"/>
      <c r="FI770" s="58"/>
      <c r="FJ770" s="58"/>
      <c r="FK770" s="58"/>
      <c r="FL770" s="58"/>
      <c r="FM770" s="58"/>
      <c r="FN770" s="58"/>
      <c r="FO770" s="58"/>
      <c r="FP770" s="58"/>
      <c r="FQ770" s="58"/>
      <c r="FR770" s="58"/>
      <c r="FS770" s="58"/>
      <c r="FT770" s="58"/>
      <c r="FU770" s="58"/>
      <c r="FV770" s="58"/>
      <c r="FW770" s="58"/>
      <c r="FX770" s="58"/>
      <c r="FY770" s="58"/>
      <c r="FZ770" s="58"/>
      <c r="GA770" s="58"/>
      <c r="GB770" s="58"/>
      <c r="GC770" s="58"/>
      <c r="GD770" s="58"/>
      <c r="GE770" s="58"/>
      <c r="GF770" s="58"/>
      <c r="GG770" s="58"/>
      <c r="GH770" s="58"/>
      <c r="GI770" s="58"/>
      <c r="GJ770" s="58"/>
      <c r="GK770" s="58"/>
      <c r="GL770" s="58"/>
      <c r="GM770" s="58"/>
      <c r="GN770" s="58"/>
      <c r="GO770" s="58"/>
      <c r="GP770" s="58"/>
      <c r="GQ770" s="58"/>
      <c r="GR770" s="58"/>
      <c r="GS770" s="58"/>
      <c r="GT770" s="58"/>
      <c r="GU770" s="58"/>
      <c r="GV770" s="58"/>
      <c r="GW770" s="58"/>
      <c r="GX770" s="58"/>
      <c r="GY770" s="58"/>
      <c r="GZ770" s="58"/>
      <c r="HA770" s="58"/>
      <c r="HB770" s="58"/>
      <c r="HC770" s="58"/>
      <c r="HD770" s="58"/>
      <c r="HE770" s="58"/>
      <c r="HF770" s="58"/>
      <c r="HG770" s="58"/>
      <c r="HH770" s="58"/>
      <c r="HI770" s="58"/>
      <c r="HJ770" s="58"/>
      <c r="HK770" s="58"/>
      <c r="HL770" s="58"/>
      <c r="HM770" s="58"/>
      <c r="HN770" s="58"/>
      <c r="HO770" s="58"/>
      <c r="HP770" s="58"/>
      <c r="HQ770" s="58"/>
      <c r="HR770" s="58"/>
      <c r="HS770" s="58"/>
      <c r="HT770" s="58"/>
      <c r="HU770" s="58"/>
      <c r="HV770" s="58"/>
      <c r="HW770" s="58"/>
      <c r="HX770" s="58"/>
      <c r="HY770" s="58"/>
      <c r="HZ770" s="58"/>
      <c r="IA770" s="58"/>
      <c r="IB770" s="58"/>
      <c r="IC770" s="58"/>
      <c r="ID770" s="58"/>
      <c r="IE770" s="58"/>
      <c r="IF770" s="58"/>
      <c r="IG770" s="58"/>
      <c r="IH770" s="58"/>
      <c r="II770" s="58"/>
      <c r="IJ770" s="58"/>
      <c r="IK770" s="58"/>
      <c r="IL770" s="58"/>
      <c r="IM770" s="58"/>
      <c r="IN770" s="58"/>
      <c r="IO770" s="58"/>
      <c r="IP770" s="58"/>
      <c r="IQ770" s="58"/>
      <c r="IR770" s="58"/>
      <c r="IS770" s="58"/>
      <c r="IT770" s="58"/>
      <c r="IU770" s="58"/>
    </row>
    <row r="771" spans="1:255" s="840" customFormat="1">
      <c r="A771" s="78" t="s">
        <v>503</v>
      </c>
      <c r="B771" s="58">
        <v>1.262</v>
      </c>
      <c r="C771" s="58">
        <v>1.143</v>
      </c>
      <c r="D771" s="58">
        <v>1.224</v>
      </c>
      <c r="E771" s="58">
        <v>1.3140000000000001</v>
      </c>
      <c r="F771" s="58">
        <v>1.5649999999999999</v>
      </c>
      <c r="G771" s="58">
        <v>1.796</v>
      </c>
      <c r="H771" s="58">
        <v>1.958</v>
      </c>
      <c r="I771" s="58">
        <v>1.8420000000000001</v>
      </c>
      <c r="J771" s="58">
        <v>1.9239999999999999</v>
      </c>
      <c r="K771" s="58">
        <v>2.2010000000000001</v>
      </c>
      <c r="L771" s="58">
        <v>2.6320000000000001</v>
      </c>
      <c r="M771" s="58">
        <v>2.7120000000000002</v>
      </c>
      <c r="N771" s="58">
        <v>2.9470000000000001</v>
      </c>
      <c r="O771" s="58">
        <v>3.1280000000000001</v>
      </c>
      <c r="P771" s="58">
        <v>3.1739999999999999</v>
      </c>
      <c r="Q771" s="58">
        <v>3.0640000000000001</v>
      </c>
      <c r="R771" s="58">
        <v>3.1589999999999998</v>
      </c>
      <c r="S771" s="58">
        <v>3.0539999999999998</v>
      </c>
      <c r="T771" s="58">
        <v>2.859</v>
      </c>
      <c r="U771" s="58">
        <v>2.64</v>
      </c>
      <c r="V771" s="58">
        <v>2.444</v>
      </c>
      <c r="W771" s="58">
        <v>2.202</v>
      </c>
      <c r="X771" s="58">
        <v>2.331</v>
      </c>
      <c r="Y771" s="58">
        <v>2.4340000000000002</v>
      </c>
      <c r="Z771" s="58">
        <v>2.74</v>
      </c>
      <c r="AA771" s="949">
        <v>2.3530000000000002</v>
      </c>
      <c r="AB771" s="949">
        <v>2.5510000000000002</v>
      </c>
      <c r="AC771" s="949">
        <v>2.8809999999999998</v>
      </c>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58"/>
      <c r="CS771" s="58"/>
      <c r="CT771" s="58"/>
      <c r="CU771" s="58"/>
      <c r="CV771" s="58"/>
      <c r="CW771" s="58"/>
      <c r="CX771" s="58"/>
      <c r="CY771" s="58"/>
      <c r="CZ771" s="58"/>
      <c r="DA771" s="58"/>
      <c r="DB771" s="58"/>
      <c r="DC771" s="58"/>
      <c r="DD771" s="58"/>
      <c r="DE771" s="58"/>
      <c r="DF771" s="58"/>
      <c r="DG771" s="58"/>
      <c r="DH771" s="58"/>
      <c r="DI771" s="58"/>
      <c r="DJ771" s="58"/>
      <c r="DK771" s="58"/>
      <c r="DL771" s="58"/>
      <c r="DM771" s="58"/>
      <c r="DN771" s="58"/>
      <c r="DO771" s="58"/>
      <c r="DP771" s="58"/>
      <c r="DQ771" s="58"/>
      <c r="DR771" s="58"/>
      <c r="DS771" s="58"/>
      <c r="DT771" s="58"/>
      <c r="DU771" s="58"/>
      <c r="DV771" s="58"/>
      <c r="DW771" s="58"/>
      <c r="DX771" s="58"/>
      <c r="DY771" s="58"/>
      <c r="DZ771" s="58"/>
      <c r="EA771" s="58"/>
      <c r="EB771" s="58"/>
      <c r="EC771" s="58"/>
      <c r="ED771" s="58"/>
      <c r="EE771" s="58"/>
      <c r="EF771" s="58"/>
      <c r="EG771" s="58"/>
      <c r="EH771" s="58"/>
      <c r="EI771" s="58"/>
      <c r="EJ771" s="58"/>
      <c r="EK771" s="58"/>
      <c r="EL771" s="58"/>
      <c r="EM771" s="58"/>
      <c r="EN771" s="58"/>
      <c r="EO771" s="58"/>
      <c r="EP771" s="58"/>
      <c r="EQ771" s="58"/>
      <c r="ER771" s="58"/>
      <c r="ES771" s="58"/>
      <c r="ET771" s="58"/>
      <c r="EU771" s="58"/>
      <c r="EV771" s="58"/>
      <c r="EW771" s="58"/>
      <c r="EX771" s="58"/>
      <c r="EY771" s="58"/>
      <c r="EZ771" s="58"/>
      <c r="FA771" s="58"/>
      <c r="FB771" s="58"/>
      <c r="FC771" s="58"/>
      <c r="FD771" s="58"/>
      <c r="FE771" s="58"/>
      <c r="FF771" s="58"/>
      <c r="FG771" s="58"/>
      <c r="FH771" s="58"/>
      <c r="FI771" s="58"/>
      <c r="FJ771" s="58"/>
      <c r="FK771" s="58"/>
      <c r="FL771" s="58"/>
      <c r="FM771" s="58"/>
      <c r="FN771" s="58"/>
      <c r="FO771" s="58"/>
      <c r="FP771" s="58"/>
      <c r="FQ771" s="58"/>
      <c r="FR771" s="58"/>
      <c r="FS771" s="58"/>
      <c r="FT771" s="58"/>
      <c r="FU771" s="58"/>
      <c r="FV771" s="58"/>
      <c r="FW771" s="58"/>
      <c r="FX771" s="58"/>
      <c r="FY771" s="58"/>
      <c r="FZ771" s="58"/>
      <c r="GA771" s="58"/>
      <c r="GB771" s="58"/>
      <c r="GC771" s="58"/>
      <c r="GD771" s="58"/>
      <c r="GE771" s="58"/>
      <c r="GF771" s="58"/>
      <c r="GG771" s="58"/>
      <c r="GH771" s="58"/>
      <c r="GI771" s="58"/>
      <c r="GJ771" s="58"/>
      <c r="GK771" s="58"/>
      <c r="GL771" s="58"/>
      <c r="GM771" s="58"/>
      <c r="GN771" s="58"/>
      <c r="GO771" s="58"/>
      <c r="GP771" s="58"/>
      <c r="GQ771" s="58"/>
      <c r="GR771" s="58"/>
      <c r="GS771" s="58"/>
      <c r="GT771" s="58"/>
      <c r="GU771" s="58"/>
      <c r="GV771" s="58"/>
      <c r="GW771" s="58"/>
      <c r="GX771" s="58"/>
      <c r="GY771" s="58"/>
      <c r="GZ771" s="58"/>
      <c r="HA771" s="58"/>
      <c r="HB771" s="58"/>
      <c r="HC771" s="58"/>
      <c r="HD771" s="58"/>
      <c r="HE771" s="58"/>
      <c r="HF771" s="58"/>
      <c r="HG771" s="58"/>
      <c r="HH771" s="58"/>
      <c r="HI771" s="58"/>
      <c r="HJ771" s="58"/>
      <c r="HK771" s="58"/>
      <c r="HL771" s="58"/>
      <c r="HM771" s="58"/>
      <c r="HN771" s="58"/>
      <c r="HO771" s="58"/>
      <c r="HP771" s="58"/>
      <c r="HQ771" s="58"/>
      <c r="HR771" s="58"/>
      <c r="HS771" s="58"/>
      <c r="HT771" s="58"/>
      <c r="HU771" s="58"/>
      <c r="HV771" s="58"/>
      <c r="HW771" s="58"/>
      <c r="HX771" s="58"/>
      <c r="HY771" s="58"/>
      <c r="HZ771" s="58"/>
      <c r="IA771" s="58"/>
      <c r="IB771" s="58"/>
      <c r="IC771" s="58"/>
      <c r="ID771" s="58"/>
      <c r="IE771" s="58"/>
      <c r="IF771" s="58"/>
      <c r="IG771" s="58"/>
      <c r="IH771" s="58"/>
      <c r="II771" s="58"/>
      <c r="IJ771" s="58"/>
      <c r="IK771" s="58"/>
      <c r="IL771" s="58"/>
      <c r="IM771" s="58"/>
      <c r="IN771" s="58"/>
      <c r="IO771" s="58"/>
      <c r="IP771" s="58"/>
      <c r="IQ771" s="58"/>
      <c r="IR771" s="58"/>
      <c r="IS771" s="58"/>
      <c r="IT771" s="58"/>
      <c r="IU771" s="58"/>
    </row>
    <row r="772" spans="1:255" s="840" customFormat="1">
      <c r="A772" s="78" t="s">
        <v>504</v>
      </c>
      <c r="B772" s="58">
        <v>1.7000000000000001E-2</v>
      </c>
      <c r="C772" s="58">
        <v>1.6E-2</v>
      </c>
      <c r="D772" s="58">
        <v>1.6E-2</v>
      </c>
      <c r="E772" s="58">
        <v>1.7999999999999999E-2</v>
      </c>
      <c r="F772" s="58">
        <v>2.1000000000000001E-2</v>
      </c>
      <c r="G772" s="58">
        <v>2.4E-2</v>
      </c>
      <c r="H772" s="58">
        <v>2.7E-2</v>
      </c>
      <c r="I772" s="58">
        <v>2.5000000000000001E-2</v>
      </c>
      <c r="J772" s="58">
        <v>2.5999999999999999E-2</v>
      </c>
      <c r="K772" s="58">
        <v>3.1E-2</v>
      </c>
      <c r="L772" s="58">
        <v>3.5999999999999997E-2</v>
      </c>
      <c r="M772" s="58">
        <v>3.6999999999999998E-2</v>
      </c>
      <c r="N772" s="58">
        <v>0.04</v>
      </c>
      <c r="O772" s="58">
        <v>4.2999999999999997E-2</v>
      </c>
      <c r="P772" s="58">
        <v>4.3999999999999997E-2</v>
      </c>
      <c r="Q772" s="58">
        <v>4.2000000000000003E-2</v>
      </c>
      <c r="R772" s="58">
        <v>6.3E-2</v>
      </c>
      <c r="S772" s="58">
        <v>5.7000000000000002E-2</v>
      </c>
      <c r="T772" s="58">
        <v>5.8999999999999997E-2</v>
      </c>
      <c r="U772" s="58">
        <v>4.5999999999999999E-2</v>
      </c>
      <c r="V772" s="58">
        <v>4.2999999999999997E-2</v>
      </c>
      <c r="W772" s="58">
        <v>8.4000000000000005E-2</v>
      </c>
      <c r="X772" s="58">
        <v>0.11600000000000001</v>
      </c>
      <c r="Y772" s="58">
        <v>0.122</v>
      </c>
      <c r="Z772" s="58">
        <v>0.121</v>
      </c>
      <c r="AA772" s="949">
        <v>0.13200000000000001</v>
      </c>
      <c r="AB772" s="949">
        <v>0.126</v>
      </c>
      <c r="AC772" s="949">
        <v>0.155</v>
      </c>
      <c r="AD772" s="58"/>
      <c r="AE772" s="58"/>
      <c r="AF772" s="58"/>
      <c r="AG772" s="58"/>
      <c r="AH772" s="58"/>
      <c r="AI772" s="58"/>
      <c r="AJ772" s="58"/>
      <c r="AK772" s="58"/>
      <c r="AL772" s="58"/>
      <c r="AM772" s="58"/>
      <c r="AN772" s="58"/>
      <c r="AO772" s="58"/>
      <c r="AP772" s="58"/>
      <c r="AQ772" s="58"/>
      <c r="AR772" s="58"/>
      <c r="AS772" s="58"/>
      <c r="AT772" s="58"/>
      <c r="AU772" s="58"/>
      <c r="AV772" s="58"/>
      <c r="AW772" s="58"/>
      <c r="AX772" s="58"/>
      <c r="AY772" s="5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58"/>
      <c r="CS772" s="58"/>
      <c r="CT772" s="58"/>
      <c r="CU772" s="58"/>
      <c r="CV772" s="58"/>
      <c r="CW772" s="58"/>
      <c r="CX772" s="58"/>
      <c r="CY772" s="58"/>
      <c r="CZ772" s="58"/>
      <c r="DA772" s="58"/>
      <c r="DB772" s="58"/>
      <c r="DC772" s="58"/>
      <c r="DD772" s="58"/>
      <c r="DE772" s="58"/>
      <c r="DF772" s="58"/>
      <c r="DG772" s="58"/>
      <c r="DH772" s="58"/>
      <c r="DI772" s="58"/>
      <c r="DJ772" s="58"/>
      <c r="DK772" s="58"/>
      <c r="DL772" s="58"/>
      <c r="DM772" s="58"/>
      <c r="DN772" s="58"/>
      <c r="DO772" s="58"/>
      <c r="DP772" s="58"/>
      <c r="DQ772" s="58"/>
      <c r="DR772" s="58"/>
      <c r="DS772" s="58"/>
      <c r="DT772" s="58"/>
      <c r="DU772" s="58"/>
      <c r="DV772" s="58"/>
      <c r="DW772" s="58"/>
      <c r="DX772" s="58"/>
      <c r="DY772" s="58"/>
      <c r="DZ772" s="58"/>
      <c r="EA772" s="58"/>
      <c r="EB772" s="58"/>
      <c r="EC772" s="58"/>
      <c r="ED772" s="58"/>
      <c r="EE772" s="58"/>
      <c r="EF772" s="58"/>
      <c r="EG772" s="58"/>
      <c r="EH772" s="58"/>
      <c r="EI772" s="58"/>
      <c r="EJ772" s="58"/>
      <c r="EK772" s="58"/>
      <c r="EL772" s="58"/>
      <c r="EM772" s="58"/>
      <c r="EN772" s="58"/>
      <c r="EO772" s="58"/>
      <c r="EP772" s="58"/>
      <c r="EQ772" s="58"/>
      <c r="ER772" s="58"/>
      <c r="ES772" s="58"/>
      <c r="ET772" s="58"/>
      <c r="EU772" s="58"/>
      <c r="EV772" s="58"/>
      <c r="EW772" s="58"/>
      <c r="EX772" s="58"/>
      <c r="EY772" s="58"/>
      <c r="EZ772" s="58"/>
      <c r="FA772" s="58"/>
      <c r="FB772" s="58"/>
      <c r="FC772" s="58"/>
      <c r="FD772" s="58"/>
      <c r="FE772" s="58"/>
      <c r="FF772" s="58"/>
      <c r="FG772" s="58"/>
      <c r="FH772" s="58"/>
      <c r="FI772" s="58"/>
      <c r="FJ772" s="58"/>
      <c r="FK772" s="58"/>
      <c r="FL772" s="58"/>
      <c r="FM772" s="58"/>
      <c r="FN772" s="58"/>
      <c r="FO772" s="58"/>
      <c r="FP772" s="58"/>
      <c r="FQ772" s="58"/>
      <c r="FR772" s="58"/>
      <c r="FS772" s="58"/>
      <c r="FT772" s="58"/>
      <c r="FU772" s="58"/>
      <c r="FV772" s="58"/>
      <c r="FW772" s="58"/>
      <c r="FX772" s="58"/>
      <c r="FY772" s="58"/>
      <c r="FZ772" s="58"/>
      <c r="GA772" s="58"/>
      <c r="GB772" s="58"/>
      <c r="GC772" s="58"/>
      <c r="GD772" s="58"/>
      <c r="GE772" s="58"/>
      <c r="GF772" s="58"/>
      <c r="GG772" s="58"/>
      <c r="GH772" s="58"/>
      <c r="GI772" s="58"/>
      <c r="GJ772" s="58"/>
      <c r="GK772" s="58"/>
      <c r="GL772" s="58"/>
      <c r="GM772" s="58"/>
      <c r="GN772" s="58"/>
      <c r="GO772" s="58"/>
      <c r="GP772" s="58"/>
      <c r="GQ772" s="58"/>
      <c r="GR772" s="58"/>
      <c r="GS772" s="58"/>
      <c r="GT772" s="58"/>
      <c r="GU772" s="58"/>
      <c r="GV772" s="58"/>
      <c r="GW772" s="58"/>
      <c r="GX772" s="58"/>
      <c r="GY772" s="58"/>
      <c r="GZ772" s="58"/>
      <c r="HA772" s="58"/>
      <c r="HB772" s="58"/>
      <c r="HC772" s="58"/>
      <c r="HD772" s="58"/>
      <c r="HE772" s="58"/>
      <c r="HF772" s="58"/>
      <c r="HG772" s="58"/>
      <c r="HH772" s="58"/>
      <c r="HI772" s="58"/>
      <c r="HJ772" s="58"/>
      <c r="HK772" s="58"/>
      <c r="HL772" s="58"/>
      <c r="HM772" s="58"/>
      <c r="HN772" s="58"/>
      <c r="HO772" s="58"/>
      <c r="HP772" s="58"/>
      <c r="HQ772" s="58"/>
      <c r="HR772" s="58"/>
      <c r="HS772" s="58"/>
      <c r="HT772" s="58"/>
      <c r="HU772" s="58"/>
      <c r="HV772" s="58"/>
      <c r="HW772" s="58"/>
      <c r="HX772" s="58"/>
      <c r="HY772" s="58"/>
      <c r="HZ772" s="58"/>
      <c r="IA772" s="58"/>
      <c r="IB772" s="58"/>
      <c r="IC772" s="58"/>
      <c r="ID772" s="58"/>
      <c r="IE772" s="58"/>
      <c r="IF772" s="58"/>
      <c r="IG772" s="58"/>
      <c r="IH772" s="58"/>
      <c r="II772" s="58"/>
      <c r="IJ772" s="58"/>
      <c r="IK772" s="58"/>
      <c r="IL772" s="58"/>
      <c r="IM772" s="58"/>
      <c r="IN772" s="58"/>
      <c r="IO772" s="58"/>
      <c r="IP772" s="58"/>
      <c r="IQ772" s="58"/>
      <c r="IR772" s="58"/>
      <c r="IS772" s="58"/>
      <c r="IT772" s="58"/>
      <c r="IU772" s="58"/>
    </row>
    <row r="773" spans="1:255" s="840" customFormat="1">
      <c r="A773" s="78" t="s">
        <v>505</v>
      </c>
      <c r="B773" s="58">
        <v>0.121</v>
      </c>
      <c r="C773" s="58">
        <v>0.11799999999999999</v>
      </c>
      <c r="D773" s="58">
        <v>0.157</v>
      </c>
      <c r="E773" s="58">
        <v>0.16500000000000001</v>
      </c>
      <c r="F773" s="58">
        <v>0.184</v>
      </c>
      <c r="G773" s="58">
        <v>0.216</v>
      </c>
      <c r="H773" s="58">
        <v>0.22</v>
      </c>
      <c r="I773" s="58">
        <v>0.214</v>
      </c>
      <c r="J773" s="58">
        <v>0.22500000000000001</v>
      </c>
      <c r="K773" s="58">
        <v>0.26200000000000001</v>
      </c>
      <c r="L773" s="58">
        <v>0.29899999999999999</v>
      </c>
      <c r="M773" s="58">
        <v>0.30599999999999999</v>
      </c>
      <c r="N773" s="58">
        <v>0.35</v>
      </c>
      <c r="O773" s="58">
        <v>0.33700000000000002</v>
      </c>
      <c r="P773" s="58">
        <v>0.35399999999999998</v>
      </c>
      <c r="Q773" s="58">
        <v>0.39800000000000002</v>
      </c>
      <c r="R773" s="58">
        <v>0.47799999999999998</v>
      </c>
      <c r="S773" s="58">
        <v>0.58699999999999997</v>
      </c>
      <c r="T773" s="58">
        <v>0.61099999999999999</v>
      </c>
      <c r="U773" s="58">
        <v>0.61699999999999999</v>
      </c>
      <c r="V773" s="58">
        <v>0.65700000000000003</v>
      </c>
      <c r="W773" s="58">
        <v>0.49099999999999999</v>
      </c>
      <c r="X773" s="58">
        <v>0.51</v>
      </c>
      <c r="Y773" s="58">
        <v>0.59</v>
      </c>
      <c r="Z773" s="58">
        <v>0.64500000000000002</v>
      </c>
      <c r="AA773" s="949">
        <v>0.627</v>
      </c>
      <c r="AB773" s="949">
        <v>0.63700000000000001</v>
      </c>
      <c r="AC773" s="949">
        <v>0.62</v>
      </c>
      <c r="AD773" s="58"/>
      <c r="AE773" s="58"/>
      <c r="AF773" s="58"/>
      <c r="AG773" s="58"/>
      <c r="AH773" s="58"/>
      <c r="AI773" s="58"/>
      <c r="AJ773" s="58"/>
      <c r="AK773" s="58"/>
      <c r="AL773" s="58"/>
      <c r="AM773" s="58"/>
      <c r="AN773" s="58"/>
      <c r="AO773" s="58"/>
      <c r="AP773" s="58"/>
      <c r="AQ773" s="58"/>
      <c r="AR773" s="58"/>
      <c r="AS773" s="58"/>
      <c r="AT773" s="58"/>
      <c r="AU773" s="58"/>
      <c r="AV773" s="58"/>
      <c r="AW773" s="58"/>
      <c r="AX773" s="58"/>
      <c r="AY773" s="5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58"/>
      <c r="CS773" s="58"/>
      <c r="CT773" s="58"/>
      <c r="CU773" s="58"/>
      <c r="CV773" s="58"/>
      <c r="CW773" s="58"/>
      <c r="CX773" s="58"/>
      <c r="CY773" s="58"/>
      <c r="CZ773" s="58"/>
      <c r="DA773" s="58"/>
      <c r="DB773" s="58"/>
      <c r="DC773" s="58"/>
      <c r="DD773" s="58"/>
      <c r="DE773" s="58"/>
      <c r="DF773" s="58"/>
      <c r="DG773" s="58"/>
      <c r="DH773" s="58"/>
      <c r="DI773" s="58"/>
      <c r="DJ773" s="58"/>
      <c r="DK773" s="58"/>
      <c r="DL773" s="58"/>
      <c r="DM773" s="58"/>
      <c r="DN773" s="58"/>
      <c r="DO773" s="58"/>
      <c r="DP773" s="58"/>
      <c r="DQ773" s="58"/>
      <c r="DR773" s="58"/>
      <c r="DS773" s="58"/>
      <c r="DT773" s="58"/>
      <c r="DU773" s="58"/>
      <c r="DV773" s="58"/>
      <c r="DW773" s="58"/>
      <c r="DX773" s="58"/>
      <c r="DY773" s="58"/>
      <c r="DZ773" s="58"/>
      <c r="EA773" s="58"/>
      <c r="EB773" s="58"/>
      <c r="EC773" s="58"/>
      <c r="ED773" s="58"/>
      <c r="EE773" s="58"/>
      <c r="EF773" s="58"/>
      <c r="EG773" s="58"/>
      <c r="EH773" s="58"/>
      <c r="EI773" s="58"/>
      <c r="EJ773" s="58"/>
      <c r="EK773" s="58"/>
      <c r="EL773" s="58"/>
      <c r="EM773" s="58"/>
      <c r="EN773" s="58"/>
      <c r="EO773" s="58"/>
      <c r="EP773" s="58"/>
      <c r="EQ773" s="58"/>
      <c r="ER773" s="58"/>
      <c r="ES773" s="58"/>
      <c r="ET773" s="58"/>
      <c r="EU773" s="58"/>
      <c r="EV773" s="58"/>
      <c r="EW773" s="58"/>
      <c r="EX773" s="58"/>
      <c r="EY773" s="58"/>
      <c r="EZ773" s="58"/>
      <c r="FA773" s="58"/>
      <c r="FB773" s="58"/>
      <c r="FC773" s="58"/>
      <c r="FD773" s="58"/>
      <c r="FE773" s="58"/>
      <c r="FF773" s="58"/>
      <c r="FG773" s="58"/>
      <c r="FH773" s="58"/>
      <c r="FI773" s="58"/>
      <c r="FJ773" s="58"/>
      <c r="FK773" s="58"/>
      <c r="FL773" s="58"/>
      <c r="FM773" s="58"/>
      <c r="FN773" s="58"/>
      <c r="FO773" s="58"/>
      <c r="FP773" s="58"/>
      <c r="FQ773" s="58"/>
      <c r="FR773" s="58"/>
      <c r="FS773" s="58"/>
      <c r="FT773" s="58"/>
      <c r="FU773" s="58"/>
      <c r="FV773" s="58"/>
      <c r="FW773" s="58"/>
      <c r="FX773" s="58"/>
      <c r="FY773" s="58"/>
      <c r="FZ773" s="58"/>
      <c r="GA773" s="58"/>
      <c r="GB773" s="58"/>
      <c r="GC773" s="58"/>
      <c r="GD773" s="58"/>
      <c r="GE773" s="58"/>
      <c r="GF773" s="58"/>
      <c r="GG773" s="58"/>
      <c r="GH773" s="58"/>
      <c r="GI773" s="58"/>
      <c r="GJ773" s="58"/>
      <c r="GK773" s="58"/>
      <c r="GL773" s="58"/>
      <c r="GM773" s="58"/>
      <c r="GN773" s="58"/>
      <c r="GO773" s="58"/>
      <c r="GP773" s="58"/>
      <c r="GQ773" s="58"/>
      <c r="GR773" s="58"/>
      <c r="GS773" s="58"/>
      <c r="GT773" s="58"/>
      <c r="GU773" s="58"/>
      <c r="GV773" s="58"/>
      <c r="GW773" s="58"/>
      <c r="GX773" s="58"/>
      <c r="GY773" s="58"/>
      <c r="GZ773" s="58"/>
      <c r="HA773" s="58"/>
      <c r="HB773" s="58"/>
      <c r="HC773" s="58"/>
      <c r="HD773" s="58"/>
      <c r="HE773" s="58"/>
      <c r="HF773" s="58"/>
      <c r="HG773" s="58"/>
      <c r="HH773" s="58"/>
      <c r="HI773" s="58"/>
      <c r="HJ773" s="58"/>
      <c r="HK773" s="58"/>
      <c r="HL773" s="58"/>
      <c r="HM773" s="58"/>
      <c r="HN773" s="58"/>
      <c r="HO773" s="58"/>
      <c r="HP773" s="58"/>
      <c r="HQ773" s="58"/>
      <c r="HR773" s="58"/>
      <c r="HS773" s="58"/>
      <c r="HT773" s="58"/>
      <c r="HU773" s="58"/>
      <c r="HV773" s="58"/>
      <c r="HW773" s="58"/>
      <c r="HX773" s="58"/>
      <c r="HY773" s="58"/>
      <c r="HZ773" s="58"/>
      <c r="IA773" s="58"/>
      <c r="IB773" s="58"/>
      <c r="IC773" s="58"/>
      <c r="ID773" s="58"/>
      <c r="IE773" s="58"/>
      <c r="IF773" s="58"/>
      <c r="IG773" s="58"/>
      <c r="IH773" s="58"/>
      <c r="II773" s="58"/>
      <c r="IJ773" s="58"/>
      <c r="IK773" s="58"/>
      <c r="IL773" s="58"/>
      <c r="IM773" s="58"/>
      <c r="IN773" s="58"/>
      <c r="IO773" s="58"/>
      <c r="IP773" s="58"/>
      <c r="IQ773" s="58"/>
      <c r="IR773" s="58"/>
      <c r="IS773" s="58"/>
      <c r="IT773" s="58"/>
      <c r="IU773" s="58"/>
    </row>
    <row r="774" spans="1:255" s="840" customFormat="1">
      <c r="A774" s="78" t="s">
        <v>506</v>
      </c>
      <c r="B774" s="58"/>
      <c r="C774" s="58"/>
      <c r="D774" s="58">
        <v>1E-3</v>
      </c>
      <c r="E774" s="58">
        <v>1E-3</v>
      </c>
      <c r="F774" s="58">
        <v>1E-3</v>
      </c>
      <c r="G774" s="58">
        <v>1E-3</v>
      </c>
      <c r="H774" s="58">
        <v>1E-3</v>
      </c>
      <c r="I774" s="58">
        <v>1E-3</v>
      </c>
      <c r="J774" s="58">
        <v>1E-3</v>
      </c>
      <c r="K774" s="58">
        <v>1E-3</v>
      </c>
      <c r="L774" s="58">
        <v>1E-3</v>
      </c>
      <c r="M774" s="58">
        <v>1E-3</v>
      </c>
      <c r="N774" s="58">
        <v>1E-3</v>
      </c>
      <c r="O774" s="58">
        <v>1E-3</v>
      </c>
      <c r="P774" s="58">
        <v>1E-3</v>
      </c>
      <c r="Q774" s="58">
        <v>-1E-3</v>
      </c>
      <c r="R774" s="58">
        <v>-1E-3</v>
      </c>
      <c r="S774" s="58"/>
      <c r="T774" s="58"/>
      <c r="U774" s="58">
        <v>2E-3</v>
      </c>
      <c r="V774" s="58">
        <v>2E-3</v>
      </c>
      <c r="W774" s="58">
        <v>0.01</v>
      </c>
      <c r="X774" s="58">
        <v>2.5000000000000001E-2</v>
      </c>
      <c r="Y774" s="58">
        <v>3.2000000000000001E-2</v>
      </c>
      <c r="Z774" s="58">
        <v>4.2999999999999997E-2</v>
      </c>
      <c r="AA774" s="949">
        <v>0.05</v>
      </c>
      <c r="AB774" s="949">
        <v>7.5999999999999998E-2</v>
      </c>
      <c r="AC774" s="949">
        <v>0.107</v>
      </c>
      <c r="AD774" s="58"/>
      <c r="AE774" s="58"/>
      <c r="AF774" s="58"/>
      <c r="AG774" s="58"/>
      <c r="AH774" s="58"/>
      <c r="AI774" s="58"/>
      <c r="AJ774" s="58"/>
      <c r="AK774" s="58"/>
      <c r="AL774" s="58"/>
      <c r="AM774" s="58"/>
      <c r="AN774" s="58"/>
      <c r="AO774" s="58"/>
      <c r="AP774" s="58"/>
      <c r="AQ774" s="58"/>
      <c r="AR774" s="58"/>
      <c r="AS774" s="58"/>
      <c r="AT774" s="58"/>
      <c r="AU774" s="58"/>
      <c r="AV774" s="58"/>
      <c r="AW774" s="58"/>
      <c r="AX774" s="58"/>
      <c r="AY774" s="5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58"/>
      <c r="CS774" s="58"/>
      <c r="CT774" s="58"/>
      <c r="CU774" s="58"/>
      <c r="CV774" s="58"/>
      <c r="CW774" s="58"/>
      <c r="CX774" s="58"/>
      <c r="CY774" s="58"/>
      <c r="CZ774" s="58"/>
      <c r="DA774" s="58"/>
      <c r="DB774" s="58"/>
      <c r="DC774" s="58"/>
      <c r="DD774" s="58"/>
      <c r="DE774" s="58"/>
      <c r="DF774" s="58"/>
      <c r="DG774" s="58"/>
      <c r="DH774" s="58"/>
      <c r="DI774" s="58"/>
      <c r="DJ774" s="58"/>
      <c r="DK774" s="58"/>
      <c r="DL774" s="58"/>
      <c r="DM774" s="58"/>
      <c r="DN774" s="58"/>
      <c r="DO774" s="58"/>
      <c r="DP774" s="58"/>
      <c r="DQ774" s="58"/>
      <c r="DR774" s="58"/>
      <c r="DS774" s="58"/>
      <c r="DT774" s="58"/>
      <c r="DU774" s="58"/>
      <c r="DV774" s="58"/>
      <c r="DW774" s="58"/>
      <c r="DX774" s="58"/>
      <c r="DY774" s="58"/>
      <c r="DZ774" s="58"/>
      <c r="EA774" s="58"/>
      <c r="EB774" s="58"/>
      <c r="EC774" s="58"/>
      <c r="ED774" s="58"/>
      <c r="EE774" s="58"/>
      <c r="EF774" s="58"/>
      <c r="EG774" s="58"/>
      <c r="EH774" s="58"/>
      <c r="EI774" s="58"/>
      <c r="EJ774" s="58"/>
      <c r="EK774" s="58"/>
      <c r="EL774" s="58"/>
      <c r="EM774" s="58"/>
      <c r="EN774" s="58"/>
      <c r="EO774" s="58"/>
      <c r="EP774" s="58"/>
      <c r="EQ774" s="58"/>
      <c r="ER774" s="58"/>
      <c r="ES774" s="58"/>
      <c r="ET774" s="58"/>
      <c r="EU774" s="58"/>
      <c r="EV774" s="58"/>
      <c r="EW774" s="58"/>
      <c r="EX774" s="58"/>
      <c r="EY774" s="58"/>
      <c r="EZ774" s="58"/>
      <c r="FA774" s="58"/>
      <c r="FB774" s="58"/>
      <c r="FC774" s="58"/>
      <c r="FD774" s="58"/>
      <c r="FE774" s="58"/>
      <c r="FF774" s="58"/>
      <c r="FG774" s="58"/>
      <c r="FH774" s="58"/>
      <c r="FI774" s="58"/>
      <c r="FJ774" s="58"/>
      <c r="FK774" s="58"/>
      <c r="FL774" s="58"/>
      <c r="FM774" s="58"/>
      <c r="FN774" s="58"/>
      <c r="FO774" s="58"/>
      <c r="FP774" s="58"/>
      <c r="FQ774" s="58"/>
      <c r="FR774" s="58"/>
      <c r="FS774" s="58"/>
      <c r="FT774" s="58"/>
      <c r="FU774" s="58"/>
      <c r="FV774" s="58"/>
      <c r="FW774" s="58"/>
      <c r="FX774" s="58"/>
      <c r="FY774" s="58"/>
      <c r="FZ774" s="58"/>
      <c r="GA774" s="58"/>
      <c r="GB774" s="58"/>
      <c r="GC774" s="58"/>
      <c r="GD774" s="58"/>
      <c r="GE774" s="58"/>
      <c r="GF774" s="58"/>
      <c r="GG774" s="58"/>
      <c r="GH774" s="58"/>
      <c r="GI774" s="58"/>
      <c r="GJ774" s="58"/>
      <c r="GK774" s="58"/>
      <c r="GL774" s="58"/>
      <c r="GM774" s="58"/>
      <c r="GN774" s="58"/>
      <c r="GO774" s="58"/>
      <c r="GP774" s="58"/>
      <c r="GQ774" s="58"/>
      <c r="GR774" s="58"/>
      <c r="GS774" s="58"/>
      <c r="GT774" s="58"/>
      <c r="GU774" s="58"/>
      <c r="GV774" s="58"/>
      <c r="GW774" s="58"/>
      <c r="GX774" s="58"/>
      <c r="GY774" s="58"/>
      <c r="GZ774" s="58"/>
      <c r="HA774" s="58"/>
      <c r="HB774" s="58"/>
      <c r="HC774" s="58"/>
      <c r="HD774" s="58"/>
      <c r="HE774" s="58"/>
      <c r="HF774" s="58"/>
      <c r="HG774" s="58"/>
      <c r="HH774" s="58"/>
      <c r="HI774" s="58"/>
      <c r="HJ774" s="58"/>
      <c r="HK774" s="58"/>
      <c r="HL774" s="58"/>
      <c r="HM774" s="58"/>
      <c r="HN774" s="58"/>
      <c r="HO774" s="58"/>
      <c r="HP774" s="58"/>
      <c r="HQ774" s="58"/>
      <c r="HR774" s="58"/>
      <c r="HS774" s="58"/>
      <c r="HT774" s="58"/>
      <c r="HU774" s="58"/>
      <c r="HV774" s="58"/>
      <c r="HW774" s="58"/>
      <c r="HX774" s="58"/>
      <c r="HY774" s="58"/>
      <c r="HZ774" s="58"/>
      <c r="IA774" s="58"/>
      <c r="IB774" s="58"/>
      <c r="IC774" s="58"/>
      <c r="ID774" s="58"/>
      <c r="IE774" s="58"/>
      <c r="IF774" s="58"/>
      <c r="IG774" s="58"/>
      <c r="IH774" s="58"/>
      <c r="II774" s="58"/>
      <c r="IJ774" s="58"/>
      <c r="IK774" s="58"/>
      <c r="IL774" s="58"/>
      <c r="IM774" s="58"/>
      <c r="IN774" s="58"/>
      <c r="IO774" s="58"/>
      <c r="IP774" s="58"/>
      <c r="IQ774" s="58"/>
      <c r="IR774" s="58"/>
      <c r="IS774" s="58"/>
      <c r="IT774" s="58"/>
      <c r="IU774" s="58"/>
    </row>
    <row r="775" spans="1:255" s="840" customFormat="1">
      <c r="A775" s="78" t="s">
        <v>507</v>
      </c>
      <c r="B775" s="58">
        <v>2.5999999999999999E-2</v>
      </c>
      <c r="C775" s="58">
        <v>2.5000000000000001E-2</v>
      </c>
      <c r="D775" s="58">
        <v>2.5000000000000001E-2</v>
      </c>
      <c r="E775" s="58">
        <v>2.5999999999999999E-2</v>
      </c>
      <c r="F775" s="58">
        <v>3.4000000000000002E-2</v>
      </c>
      <c r="G775" s="58">
        <v>3.7999999999999999E-2</v>
      </c>
      <c r="H775" s="58">
        <v>0.04</v>
      </c>
      <c r="I775" s="58">
        <v>4.2000000000000003E-2</v>
      </c>
      <c r="J775" s="58">
        <v>4.1000000000000002E-2</v>
      </c>
      <c r="K775" s="58">
        <v>4.7E-2</v>
      </c>
      <c r="L775" s="58">
        <v>5.8999999999999997E-2</v>
      </c>
      <c r="M775" s="58">
        <v>5.8999999999999997E-2</v>
      </c>
      <c r="N775" s="58">
        <v>6.5000000000000002E-2</v>
      </c>
      <c r="O775" s="58">
        <v>6.6000000000000003E-2</v>
      </c>
      <c r="P775" s="58">
        <v>7.0999999999999994E-2</v>
      </c>
      <c r="Q775" s="58">
        <v>6.6000000000000003E-2</v>
      </c>
      <c r="R775" s="58">
        <v>5.8000000000000003E-2</v>
      </c>
      <c r="S775" s="58">
        <v>6.9000000000000006E-2</v>
      </c>
      <c r="T775" s="58">
        <v>8.2000000000000003E-2</v>
      </c>
      <c r="U775" s="58">
        <v>7.8E-2</v>
      </c>
      <c r="V775" s="58">
        <v>6.5000000000000002E-2</v>
      </c>
      <c r="W775" s="58">
        <v>5.0999999999999997E-2</v>
      </c>
      <c r="X775" s="58">
        <v>6.8000000000000005E-2</v>
      </c>
      <c r="Y775" s="58">
        <v>8.5999999999999993E-2</v>
      </c>
      <c r="Z775" s="58">
        <v>9.2999999999999999E-2</v>
      </c>
      <c r="AA775" s="949">
        <v>0.10299999999999999</v>
      </c>
      <c r="AB775" s="949">
        <v>0.11</v>
      </c>
      <c r="AC775" s="949">
        <v>0.106</v>
      </c>
      <c r="AD775" s="58"/>
      <c r="AE775" s="58"/>
      <c r="AF775" s="58"/>
      <c r="AG775" s="58"/>
      <c r="AH775" s="58"/>
      <c r="AI775" s="58"/>
      <c r="AJ775" s="58"/>
      <c r="AK775" s="58"/>
      <c r="AL775" s="58"/>
      <c r="AM775" s="58"/>
      <c r="AN775" s="58"/>
      <c r="AO775" s="58"/>
      <c r="AP775" s="58"/>
      <c r="AQ775" s="58"/>
      <c r="AR775" s="58"/>
      <c r="AS775" s="58"/>
      <c r="AT775" s="58"/>
      <c r="AU775" s="58"/>
      <c r="AV775" s="58"/>
      <c r="AW775" s="58"/>
      <c r="AX775" s="58"/>
      <c r="AY775" s="5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58"/>
      <c r="CS775" s="58"/>
      <c r="CT775" s="58"/>
      <c r="CU775" s="58"/>
      <c r="CV775" s="58"/>
      <c r="CW775" s="58"/>
      <c r="CX775" s="58"/>
      <c r="CY775" s="58"/>
      <c r="CZ775" s="58"/>
      <c r="DA775" s="58"/>
      <c r="DB775" s="58"/>
      <c r="DC775" s="58"/>
      <c r="DD775" s="58"/>
      <c r="DE775" s="58"/>
      <c r="DF775" s="58"/>
      <c r="DG775" s="58"/>
      <c r="DH775" s="58"/>
      <c r="DI775" s="58"/>
      <c r="DJ775" s="58"/>
      <c r="DK775" s="58"/>
      <c r="DL775" s="58"/>
      <c r="DM775" s="58"/>
      <c r="DN775" s="58"/>
      <c r="DO775" s="58"/>
      <c r="DP775" s="58"/>
      <c r="DQ775" s="58"/>
      <c r="DR775" s="58"/>
      <c r="DS775" s="58"/>
      <c r="DT775" s="58"/>
      <c r="DU775" s="58"/>
      <c r="DV775" s="58"/>
      <c r="DW775" s="58"/>
      <c r="DX775" s="58"/>
      <c r="DY775" s="58"/>
      <c r="DZ775" s="58"/>
      <c r="EA775" s="58"/>
      <c r="EB775" s="58"/>
      <c r="EC775" s="58"/>
      <c r="ED775" s="58"/>
      <c r="EE775" s="58"/>
      <c r="EF775" s="58"/>
      <c r="EG775" s="58"/>
      <c r="EH775" s="58"/>
      <c r="EI775" s="58"/>
      <c r="EJ775" s="58"/>
      <c r="EK775" s="58"/>
      <c r="EL775" s="58"/>
      <c r="EM775" s="58"/>
      <c r="EN775" s="58"/>
      <c r="EO775" s="58"/>
      <c r="EP775" s="58"/>
      <c r="EQ775" s="58"/>
      <c r="ER775" s="58"/>
      <c r="ES775" s="58"/>
      <c r="ET775" s="58"/>
      <c r="EU775" s="58"/>
      <c r="EV775" s="58"/>
      <c r="EW775" s="58"/>
      <c r="EX775" s="58"/>
      <c r="EY775" s="58"/>
      <c r="EZ775" s="58"/>
      <c r="FA775" s="58"/>
      <c r="FB775" s="58"/>
      <c r="FC775" s="58"/>
      <c r="FD775" s="58"/>
      <c r="FE775" s="58"/>
      <c r="FF775" s="58"/>
      <c r="FG775" s="58"/>
      <c r="FH775" s="58"/>
      <c r="FI775" s="58"/>
      <c r="FJ775" s="58"/>
      <c r="FK775" s="58"/>
      <c r="FL775" s="58"/>
      <c r="FM775" s="58"/>
      <c r="FN775" s="58"/>
      <c r="FO775" s="58"/>
      <c r="FP775" s="58"/>
      <c r="FQ775" s="58"/>
      <c r="FR775" s="58"/>
      <c r="FS775" s="58"/>
      <c r="FT775" s="58"/>
      <c r="FU775" s="58"/>
      <c r="FV775" s="58"/>
      <c r="FW775" s="58"/>
      <c r="FX775" s="58"/>
      <c r="FY775" s="58"/>
      <c r="FZ775" s="58"/>
      <c r="GA775" s="58"/>
      <c r="GB775" s="58"/>
      <c r="GC775" s="58"/>
      <c r="GD775" s="58"/>
      <c r="GE775" s="58"/>
      <c r="GF775" s="58"/>
      <c r="GG775" s="58"/>
      <c r="GH775" s="58"/>
      <c r="GI775" s="58"/>
      <c r="GJ775" s="58"/>
      <c r="GK775" s="58"/>
      <c r="GL775" s="58"/>
      <c r="GM775" s="58"/>
      <c r="GN775" s="58"/>
      <c r="GO775" s="58"/>
      <c r="GP775" s="58"/>
      <c r="GQ775" s="58"/>
      <c r="GR775" s="58"/>
      <c r="GS775" s="58"/>
      <c r="GT775" s="58"/>
      <c r="GU775" s="58"/>
      <c r="GV775" s="58"/>
      <c r="GW775" s="58"/>
      <c r="GX775" s="58"/>
      <c r="GY775" s="58"/>
      <c r="GZ775" s="58"/>
      <c r="HA775" s="58"/>
      <c r="HB775" s="58"/>
      <c r="HC775" s="58"/>
      <c r="HD775" s="58"/>
      <c r="HE775" s="58"/>
      <c r="HF775" s="58"/>
      <c r="HG775" s="58"/>
      <c r="HH775" s="58"/>
      <c r="HI775" s="58"/>
      <c r="HJ775" s="58"/>
      <c r="HK775" s="58"/>
      <c r="HL775" s="58"/>
      <c r="HM775" s="58"/>
      <c r="HN775" s="58"/>
      <c r="HO775" s="58"/>
      <c r="HP775" s="58"/>
      <c r="HQ775" s="58"/>
      <c r="HR775" s="58"/>
      <c r="HS775" s="58"/>
      <c r="HT775" s="58"/>
      <c r="HU775" s="58"/>
      <c r="HV775" s="58"/>
      <c r="HW775" s="58"/>
      <c r="HX775" s="58"/>
      <c r="HY775" s="58"/>
      <c r="HZ775" s="58"/>
      <c r="IA775" s="58"/>
      <c r="IB775" s="58"/>
      <c r="IC775" s="58"/>
      <c r="ID775" s="58"/>
      <c r="IE775" s="58"/>
      <c r="IF775" s="58"/>
      <c r="IG775" s="58"/>
      <c r="IH775" s="58"/>
      <c r="II775" s="58"/>
      <c r="IJ775" s="58"/>
      <c r="IK775" s="58"/>
      <c r="IL775" s="58"/>
      <c r="IM775" s="58"/>
      <c r="IN775" s="58"/>
      <c r="IO775" s="58"/>
      <c r="IP775" s="58"/>
      <c r="IQ775" s="58"/>
      <c r="IR775" s="58"/>
      <c r="IS775" s="58"/>
      <c r="IT775" s="58"/>
      <c r="IU775" s="58"/>
    </row>
    <row r="776" spans="1:255" s="840" customFormat="1">
      <c r="A776" s="78" t="s">
        <v>508</v>
      </c>
      <c r="B776" s="58">
        <v>3.0110000000000001</v>
      </c>
      <c r="C776" s="58">
        <v>2.7669999999999999</v>
      </c>
      <c r="D776" s="58">
        <v>3.14</v>
      </c>
      <c r="E776" s="58">
        <v>3.218</v>
      </c>
      <c r="F776" s="58">
        <v>3.9710000000000001</v>
      </c>
      <c r="G776" s="58">
        <v>4.633</v>
      </c>
      <c r="H776" s="58">
        <v>5.14</v>
      </c>
      <c r="I776" s="58">
        <v>5.2960000000000003</v>
      </c>
      <c r="J776" s="58">
        <v>5.242</v>
      </c>
      <c r="K776" s="58">
        <v>5.8140000000000001</v>
      </c>
      <c r="L776" s="58">
        <v>6.2210000000000001</v>
      </c>
      <c r="M776" s="58">
        <v>6.8879999999999999</v>
      </c>
      <c r="N776" s="58">
        <v>7.665</v>
      </c>
      <c r="O776" s="58">
        <v>7.8049999999999997</v>
      </c>
      <c r="P776" s="58">
        <v>7.9630000000000001</v>
      </c>
      <c r="Q776" s="58">
        <v>6.9349999999999996</v>
      </c>
      <c r="R776" s="58">
        <v>7.14</v>
      </c>
      <c r="S776" s="58">
        <v>6.2240000000000002</v>
      </c>
      <c r="T776" s="58">
        <v>6.87</v>
      </c>
      <c r="U776" s="58">
        <v>6.2690000000000001</v>
      </c>
      <c r="V776" s="58">
        <v>5.6180000000000003</v>
      </c>
      <c r="W776" s="58">
        <v>5.5679999999999996</v>
      </c>
      <c r="X776" s="58">
        <v>5.6</v>
      </c>
      <c r="Y776" s="58">
        <v>6.266</v>
      </c>
      <c r="Z776" s="58">
        <v>8.0670000000000002</v>
      </c>
      <c r="AA776" s="949">
        <v>6.74</v>
      </c>
      <c r="AB776" s="949">
        <v>7.76</v>
      </c>
      <c r="AC776" s="949">
        <v>9.6980000000000004</v>
      </c>
      <c r="AD776" s="58"/>
      <c r="AE776" s="58"/>
      <c r="AF776" s="58"/>
      <c r="AG776" s="58"/>
      <c r="AH776" s="58"/>
      <c r="AI776" s="58"/>
      <c r="AJ776" s="58"/>
      <c r="AK776" s="58"/>
      <c r="AL776" s="58"/>
      <c r="AM776" s="58"/>
      <c r="AN776" s="58"/>
      <c r="AO776" s="58"/>
      <c r="AP776" s="58"/>
      <c r="AQ776" s="58"/>
      <c r="AR776" s="58"/>
      <c r="AS776" s="58"/>
      <c r="AT776" s="58"/>
      <c r="AU776" s="58"/>
      <c r="AV776" s="58"/>
      <c r="AW776" s="58"/>
      <c r="AX776" s="58"/>
      <c r="AY776" s="5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58"/>
      <c r="CS776" s="58"/>
      <c r="CT776" s="58"/>
      <c r="CU776" s="58"/>
      <c r="CV776" s="58"/>
      <c r="CW776" s="58"/>
      <c r="CX776" s="58"/>
      <c r="CY776" s="58"/>
      <c r="CZ776" s="58"/>
      <c r="DA776" s="58"/>
      <c r="DB776" s="58"/>
      <c r="DC776" s="58"/>
      <c r="DD776" s="58"/>
      <c r="DE776" s="58"/>
      <c r="DF776" s="58"/>
      <c r="DG776" s="58"/>
      <c r="DH776" s="58"/>
      <c r="DI776" s="58"/>
      <c r="DJ776" s="58"/>
      <c r="DK776" s="58"/>
      <c r="DL776" s="58"/>
      <c r="DM776" s="58"/>
      <c r="DN776" s="58"/>
      <c r="DO776" s="58"/>
      <c r="DP776" s="58"/>
      <c r="DQ776" s="58"/>
      <c r="DR776" s="58"/>
      <c r="DS776" s="58"/>
      <c r="DT776" s="58"/>
      <c r="DU776" s="58"/>
      <c r="DV776" s="58"/>
      <c r="DW776" s="58"/>
      <c r="DX776" s="58"/>
      <c r="DY776" s="58"/>
      <c r="DZ776" s="58"/>
      <c r="EA776" s="58"/>
      <c r="EB776" s="58"/>
      <c r="EC776" s="58"/>
      <c r="ED776" s="58"/>
      <c r="EE776" s="58"/>
      <c r="EF776" s="58"/>
      <c r="EG776" s="58"/>
      <c r="EH776" s="58"/>
      <c r="EI776" s="58"/>
      <c r="EJ776" s="58"/>
      <c r="EK776" s="58"/>
      <c r="EL776" s="58"/>
      <c r="EM776" s="58"/>
      <c r="EN776" s="58"/>
      <c r="EO776" s="58"/>
      <c r="EP776" s="58"/>
      <c r="EQ776" s="58"/>
      <c r="ER776" s="58"/>
      <c r="ES776" s="58"/>
      <c r="ET776" s="58"/>
      <c r="EU776" s="58"/>
      <c r="EV776" s="58"/>
      <c r="EW776" s="58"/>
      <c r="EX776" s="58"/>
      <c r="EY776" s="58"/>
      <c r="EZ776" s="58"/>
      <c r="FA776" s="58"/>
      <c r="FB776" s="58"/>
      <c r="FC776" s="58"/>
      <c r="FD776" s="58"/>
      <c r="FE776" s="58"/>
      <c r="FF776" s="58"/>
      <c r="FG776" s="58"/>
      <c r="FH776" s="58"/>
      <c r="FI776" s="58"/>
      <c r="FJ776" s="58"/>
      <c r="FK776" s="58"/>
      <c r="FL776" s="58"/>
      <c r="FM776" s="58"/>
      <c r="FN776" s="58"/>
      <c r="FO776" s="58"/>
      <c r="FP776" s="58"/>
      <c r="FQ776" s="58"/>
      <c r="FR776" s="58"/>
      <c r="FS776" s="58"/>
      <c r="FT776" s="58"/>
      <c r="FU776" s="58"/>
      <c r="FV776" s="58"/>
      <c r="FW776" s="58"/>
      <c r="FX776" s="58"/>
      <c r="FY776" s="58"/>
      <c r="FZ776" s="58"/>
      <c r="GA776" s="58"/>
      <c r="GB776" s="58"/>
      <c r="GC776" s="58"/>
      <c r="GD776" s="58"/>
      <c r="GE776" s="58"/>
      <c r="GF776" s="58"/>
      <c r="GG776" s="58"/>
      <c r="GH776" s="58"/>
      <c r="GI776" s="58"/>
      <c r="GJ776" s="58"/>
      <c r="GK776" s="58"/>
      <c r="GL776" s="58"/>
      <c r="GM776" s="58"/>
      <c r="GN776" s="58"/>
      <c r="GO776" s="58"/>
      <c r="GP776" s="58"/>
      <c r="GQ776" s="58"/>
      <c r="GR776" s="58"/>
      <c r="GS776" s="58"/>
      <c r="GT776" s="58"/>
      <c r="GU776" s="58"/>
      <c r="GV776" s="58"/>
      <c r="GW776" s="58"/>
      <c r="GX776" s="58"/>
      <c r="GY776" s="58"/>
      <c r="GZ776" s="58"/>
      <c r="HA776" s="58"/>
      <c r="HB776" s="58"/>
      <c r="HC776" s="58"/>
      <c r="HD776" s="58"/>
      <c r="HE776" s="58"/>
      <c r="HF776" s="58"/>
      <c r="HG776" s="58"/>
      <c r="HH776" s="58"/>
      <c r="HI776" s="58"/>
      <c r="HJ776" s="58"/>
      <c r="HK776" s="58"/>
      <c r="HL776" s="58"/>
      <c r="HM776" s="58"/>
      <c r="HN776" s="58"/>
      <c r="HO776" s="58"/>
      <c r="HP776" s="58"/>
      <c r="HQ776" s="58"/>
      <c r="HR776" s="58"/>
      <c r="HS776" s="58"/>
      <c r="HT776" s="58"/>
      <c r="HU776" s="58"/>
      <c r="HV776" s="58"/>
      <c r="HW776" s="58"/>
      <c r="HX776" s="58"/>
      <c r="HY776" s="58"/>
      <c r="HZ776" s="58"/>
      <c r="IA776" s="58"/>
      <c r="IB776" s="58"/>
      <c r="IC776" s="58"/>
      <c r="ID776" s="58"/>
      <c r="IE776" s="58"/>
      <c r="IF776" s="58"/>
      <c r="IG776" s="58"/>
      <c r="IH776" s="58"/>
      <c r="II776" s="58"/>
      <c r="IJ776" s="58"/>
      <c r="IK776" s="58"/>
      <c r="IL776" s="58"/>
      <c r="IM776" s="58"/>
      <c r="IN776" s="58"/>
      <c r="IO776" s="58"/>
      <c r="IP776" s="58"/>
      <c r="IQ776" s="58"/>
      <c r="IR776" s="58"/>
      <c r="IS776" s="58"/>
      <c r="IT776" s="58"/>
      <c r="IU776" s="58"/>
    </row>
    <row r="777" spans="1:255" s="840" customFormat="1">
      <c r="A777" s="78" t="s">
        <v>509</v>
      </c>
      <c r="B777" s="58">
        <v>9.7000000000000003E-2</v>
      </c>
      <c r="C777" s="58">
        <v>7.4999999999999997E-2</v>
      </c>
      <c r="D777" s="58">
        <v>3.3000000000000002E-2</v>
      </c>
      <c r="E777" s="58">
        <v>3.5999999999999997E-2</v>
      </c>
      <c r="F777" s="58">
        <v>7.2999999999999995E-2</v>
      </c>
      <c r="G777" s="58">
        <v>7.8E-2</v>
      </c>
      <c r="H777" s="58">
        <v>0.11600000000000001</v>
      </c>
      <c r="I777" s="58">
        <v>0.114</v>
      </c>
      <c r="J777" s="58">
        <v>0.105</v>
      </c>
      <c r="K777" s="58">
        <v>0.106</v>
      </c>
      <c r="L777" s="58">
        <v>0.124</v>
      </c>
      <c r="M777" s="58">
        <v>0.151</v>
      </c>
      <c r="N777" s="58">
        <v>0.14000000000000001</v>
      </c>
      <c r="O777" s="58">
        <v>0.158</v>
      </c>
      <c r="P777" s="58">
        <v>9.9000000000000005E-2</v>
      </c>
      <c r="Q777" s="58">
        <v>3.3000000000000002E-2</v>
      </c>
      <c r="R777" s="58">
        <v>-2.5999999999999999E-2</v>
      </c>
      <c r="S777" s="58">
        <v>-1.4E-2</v>
      </c>
      <c r="T777" s="58">
        <v>3.6999999999999998E-2</v>
      </c>
      <c r="U777" s="58">
        <v>7.0000000000000001E-3</v>
      </c>
      <c r="V777" s="58">
        <v>4.4999999999999998E-2</v>
      </c>
      <c r="W777" s="58">
        <v>0.112</v>
      </c>
      <c r="X777" s="58">
        <v>-2.5000000000000001E-2</v>
      </c>
      <c r="Y777" s="58">
        <v>0.22500000000000001</v>
      </c>
      <c r="Z777" s="58">
        <v>0.27</v>
      </c>
      <c r="AA777" s="949">
        <v>0.25</v>
      </c>
      <c r="AB777" s="949">
        <v>0.28199999999999997</v>
      </c>
      <c r="AC777" s="949">
        <v>0.59199999999999997</v>
      </c>
      <c r="AD777" s="58"/>
      <c r="AE777" s="58"/>
      <c r="AF777" s="58"/>
      <c r="AG777" s="58"/>
      <c r="AH777" s="58"/>
      <c r="AI777" s="58"/>
      <c r="AJ777" s="58"/>
      <c r="AK777" s="58"/>
      <c r="AL777" s="58"/>
      <c r="AM777" s="58"/>
      <c r="AN777" s="58"/>
      <c r="AO777" s="58"/>
      <c r="AP777" s="58"/>
      <c r="AQ777" s="58"/>
      <c r="AR777" s="58"/>
      <c r="AS777" s="58"/>
      <c r="AT777" s="58"/>
      <c r="AU777" s="58"/>
      <c r="AV777" s="58"/>
      <c r="AW777" s="58"/>
      <c r="AX777" s="58"/>
      <c r="AY777" s="5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58"/>
      <c r="CS777" s="58"/>
      <c r="CT777" s="58"/>
      <c r="CU777" s="58"/>
      <c r="CV777" s="58"/>
      <c r="CW777" s="58"/>
      <c r="CX777" s="58"/>
      <c r="CY777" s="58"/>
      <c r="CZ777" s="58"/>
      <c r="DA777" s="58"/>
      <c r="DB777" s="58"/>
      <c r="DC777" s="58"/>
      <c r="DD777" s="58"/>
      <c r="DE777" s="58"/>
      <c r="DF777" s="58"/>
      <c r="DG777" s="58"/>
      <c r="DH777" s="58"/>
      <c r="DI777" s="58"/>
      <c r="DJ777" s="58"/>
      <c r="DK777" s="58"/>
      <c r="DL777" s="58"/>
      <c r="DM777" s="58"/>
      <c r="DN777" s="58"/>
      <c r="DO777" s="58"/>
      <c r="DP777" s="58"/>
      <c r="DQ777" s="58"/>
      <c r="DR777" s="58"/>
      <c r="DS777" s="58"/>
      <c r="DT777" s="58"/>
      <c r="DU777" s="58"/>
      <c r="DV777" s="58"/>
      <c r="DW777" s="58"/>
      <c r="DX777" s="58"/>
      <c r="DY777" s="58"/>
      <c r="DZ777" s="58"/>
      <c r="EA777" s="58"/>
      <c r="EB777" s="58"/>
      <c r="EC777" s="58"/>
      <c r="ED777" s="58"/>
      <c r="EE777" s="58"/>
      <c r="EF777" s="58"/>
      <c r="EG777" s="58"/>
      <c r="EH777" s="58"/>
      <c r="EI777" s="58"/>
      <c r="EJ777" s="58"/>
      <c r="EK777" s="58"/>
      <c r="EL777" s="58"/>
      <c r="EM777" s="58"/>
      <c r="EN777" s="58"/>
      <c r="EO777" s="58"/>
      <c r="EP777" s="58"/>
      <c r="EQ777" s="58"/>
      <c r="ER777" s="58"/>
      <c r="ES777" s="58"/>
      <c r="ET777" s="58"/>
      <c r="EU777" s="58"/>
      <c r="EV777" s="58"/>
      <c r="EW777" s="58"/>
      <c r="EX777" s="58"/>
      <c r="EY777" s="58"/>
      <c r="EZ777" s="58"/>
      <c r="FA777" s="58"/>
      <c r="FB777" s="58"/>
      <c r="FC777" s="58"/>
      <c r="FD777" s="58"/>
      <c r="FE777" s="58"/>
      <c r="FF777" s="58"/>
      <c r="FG777" s="58"/>
      <c r="FH777" s="58"/>
      <c r="FI777" s="58"/>
      <c r="FJ777" s="58"/>
      <c r="FK777" s="58"/>
      <c r="FL777" s="58"/>
      <c r="FM777" s="58"/>
      <c r="FN777" s="58"/>
      <c r="FO777" s="58"/>
      <c r="FP777" s="58"/>
      <c r="FQ777" s="58"/>
      <c r="FR777" s="58"/>
      <c r="FS777" s="58"/>
      <c r="FT777" s="58"/>
      <c r="FU777" s="58"/>
      <c r="FV777" s="58"/>
      <c r="FW777" s="58"/>
      <c r="FX777" s="58"/>
      <c r="FY777" s="58"/>
      <c r="FZ777" s="58"/>
      <c r="GA777" s="58"/>
      <c r="GB777" s="58"/>
      <c r="GC777" s="58"/>
      <c r="GD777" s="58"/>
      <c r="GE777" s="58"/>
      <c r="GF777" s="58"/>
      <c r="GG777" s="58"/>
      <c r="GH777" s="58"/>
      <c r="GI777" s="58"/>
      <c r="GJ777" s="58"/>
      <c r="GK777" s="58"/>
      <c r="GL777" s="58"/>
      <c r="GM777" s="58"/>
      <c r="GN777" s="58"/>
      <c r="GO777" s="58"/>
      <c r="GP777" s="58"/>
      <c r="GQ777" s="58"/>
      <c r="GR777" s="58"/>
      <c r="GS777" s="58"/>
      <c r="GT777" s="58"/>
      <c r="GU777" s="58"/>
      <c r="GV777" s="58"/>
      <c r="GW777" s="58"/>
      <c r="GX777" s="58"/>
      <c r="GY777" s="58"/>
      <c r="GZ777" s="58"/>
      <c r="HA777" s="58"/>
      <c r="HB777" s="58"/>
      <c r="HC777" s="58"/>
      <c r="HD777" s="58"/>
      <c r="HE777" s="58"/>
      <c r="HF777" s="58"/>
      <c r="HG777" s="58"/>
      <c r="HH777" s="58"/>
      <c r="HI777" s="58"/>
      <c r="HJ777" s="58"/>
      <c r="HK777" s="58"/>
      <c r="HL777" s="58"/>
      <c r="HM777" s="58"/>
      <c r="HN777" s="58"/>
      <c r="HO777" s="58"/>
      <c r="HP777" s="58"/>
      <c r="HQ777" s="58"/>
      <c r="HR777" s="58"/>
      <c r="HS777" s="58"/>
      <c r="HT777" s="58"/>
      <c r="HU777" s="58"/>
      <c r="HV777" s="58"/>
      <c r="HW777" s="58"/>
      <c r="HX777" s="58"/>
      <c r="HY777" s="58"/>
      <c r="HZ777" s="58"/>
      <c r="IA777" s="58"/>
      <c r="IB777" s="58"/>
      <c r="IC777" s="58"/>
      <c r="ID777" s="58"/>
      <c r="IE777" s="58"/>
      <c r="IF777" s="58"/>
      <c r="IG777" s="58"/>
      <c r="IH777" s="58"/>
      <c r="II777" s="58"/>
      <c r="IJ777" s="58"/>
      <c r="IK777" s="58"/>
      <c r="IL777" s="58"/>
      <c r="IM777" s="58"/>
      <c r="IN777" s="58"/>
      <c r="IO777" s="58"/>
      <c r="IP777" s="58"/>
      <c r="IQ777" s="58"/>
      <c r="IR777" s="58"/>
      <c r="IS777" s="58"/>
      <c r="IT777" s="58"/>
      <c r="IU777" s="58"/>
    </row>
    <row r="778" spans="1:255" s="840" customFormat="1">
      <c r="A778" s="78" t="s">
        <v>510</v>
      </c>
      <c r="B778" s="58">
        <v>1.8839999999999999</v>
      </c>
      <c r="C778" s="58">
        <v>1.7789999999999999</v>
      </c>
      <c r="D778" s="58">
        <v>2.2040000000000002</v>
      </c>
      <c r="E778" s="58">
        <v>2.2519999999999998</v>
      </c>
      <c r="F778" s="58">
        <v>2.6819999999999999</v>
      </c>
      <c r="G778" s="58">
        <v>3.1579999999999999</v>
      </c>
      <c r="H778" s="58">
        <v>3.4009999999999998</v>
      </c>
      <c r="I778" s="58">
        <v>3.516</v>
      </c>
      <c r="J778" s="58">
        <v>3.512</v>
      </c>
      <c r="K778" s="58">
        <v>3.931</v>
      </c>
      <c r="L778" s="58">
        <v>4.1740000000000004</v>
      </c>
      <c r="M778" s="58">
        <v>4.5730000000000004</v>
      </c>
      <c r="N778" s="58">
        <v>5.1879999999999997</v>
      </c>
      <c r="O778" s="58">
        <v>5.2350000000000003</v>
      </c>
      <c r="P778" s="58">
        <v>5.5510000000000002</v>
      </c>
      <c r="Q778" s="58">
        <v>4.5880000000000001</v>
      </c>
      <c r="R778" s="58">
        <v>4.9530000000000003</v>
      </c>
      <c r="S778" s="58">
        <v>4.4480000000000004</v>
      </c>
      <c r="T778" s="58">
        <v>4.8600000000000003</v>
      </c>
      <c r="U778" s="58">
        <v>4.4279999999999999</v>
      </c>
      <c r="V778" s="58">
        <v>3.8610000000000002</v>
      </c>
      <c r="W778" s="58">
        <v>3.7450000000000001</v>
      </c>
      <c r="X778" s="58">
        <v>3.7810000000000001</v>
      </c>
      <c r="Y778" s="58">
        <v>4.1429999999999998</v>
      </c>
      <c r="Z778" s="58">
        <v>5.5679999999999996</v>
      </c>
      <c r="AA778" s="949">
        <v>4.5190000000000001</v>
      </c>
      <c r="AB778" s="949">
        <v>5.1180000000000003</v>
      </c>
      <c r="AC778" s="949">
        <v>6.3049999999999997</v>
      </c>
      <c r="AD778" s="58"/>
      <c r="AE778" s="58"/>
      <c r="AF778" s="58"/>
      <c r="AG778" s="58"/>
      <c r="AH778" s="58"/>
      <c r="AI778" s="58"/>
      <c r="AJ778" s="58"/>
      <c r="AK778" s="58"/>
      <c r="AL778" s="58"/>
      <c r="AM778" s="58"/>
      <c r="AN778" s="58"/>
      <c r="AO778" s="58"/>
      <c r="AP778" s="58"/>
      <c r="AQ778" s="58"/>
      <c r="AR778" s="58"/>
      <c r="AS778" s="58"/>
      <c r="AT778" s="58"/>
      <c r="AU778" s="58"/>
      <c r="AV778" s="58"/>
      <c r="AW778" s="58"/>
      <c r="AX778" s="58"/>
      <c r="AY778" s="58"/>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58"/>
      <c r="CS778" s="58"/>
      <c r="CT778" s="58"/>
      <c r="CU778" s="58"/>
      <c r="CV778" s="58"/>
      <c r="CW778" s="58"/>
      <c r="CX778" s="58"/>
      <c r="CY778" s="58"/>
      <c r="CZ778" s="58"/>
      <c r="DA778" s="58"/>
      <c r="DB778" s="58"/>
      <c r="DC778" s="58"/>
      <c r="DD778" s="58"/>
      <c r="DE778" s="58"/>
      <c r="DF778" s="58"/>
      <c r="DG778" s="58"/>
      <c r="DH778" s="58"/>
      <c r="DI778" s="58"/>
      <c r="DJ778" s="58"/>
      <c r="DK778" s="58"/>
      <c r="DL778" s="58"/>
      <c r="DM778" s="58"/>
      <c r="DN778" s="58"/>
      <c r="DO778" s="58"/>
      <c r="DP778" s="58"/>
      <c r="DQ778" s="58"/>
      <c r="DR778" s="58"/>
      <c r="DS778" s="58"/>
      <c r="DT778" s="58"/>
      <c r="DU778" s="58"/>
      <c r="DV778" s="58"/>
      <c r="DW778" s="58"/>
      <c r="DX778" s="58"/>
      <c r="DY778" s="58"/>
      <c r="DZ778" s="58"/>
      <c r="EA778" s="58"/>
      <c r="EB778" s="58"/>
      <c r="EC778" s="58"/>
      <c r="ED778" s="58"/>
      <c r="EE778" s="58"/>
      <c r="EF778" s="58"/>
      <c r="EG778" s="58"/>
      <c r="EH778" s="58"/>
      <c r="EI778" s="58"/>
      <c r="EJ778" s="58"/>
      <c r="EK778" s="58"/>
      <c r="EL778" s="58"/>
      <c r="EM778" s="58"/>
      <c r="EN778" s="58"/>
      <c r="EO778" s="58"/>
      <c r="EP778" s="58"/>
      <c r="EQ778" s="58"/>
      <c r="ER778" s="58"/>
      <c r="ES778" s="58"/>
      <c r="ET778" s="58"/>
      <c r="EU778" s="58"/>
      <c r="EV778" s="58"/>
      <c r="EW778" s="58"/>
      <c r="EX778" s="58"/>
      <c r="EY778" s="58"/>
      <c r="EZ778" s="58"/>
      <c r="FA778" s="58"/>
      <c r="FB778" s="58"/>
      <c r="FC778" s="58"/>
      <c r="FD778" s="58"/>
      <c r="FE778" s="58"/>
      <c r="FF778" s="58"/>
      <c r="FG778" s="58"/>
      <c r="FH778" s="58"/>
      <c r="FI778" s="58"/>
      <c r="FJ778" s="58"/>
      <c r="FK778" s="58"/>
      <c r="FL778" s="58"/>
      <c r="FM778" s="58"/>
      <c r="FN778" s="58"/>
      <c r="FO778" s="58"/>
      <c r="FP778" s="58"/>
      <c r="FQ778" s="58"/>
      <c r="FR778" s="58"/>
      <c r="FS778" s="58"/>
      <c r="FT778" s="58"/>
      <c r="FU778" s="58"/>
      <c r="FV778" s="58"/>
      <c r="FW778" s="58"/>
      <c r="FX778" s="58"/>
      <c r="FY778" s="58"/>
      <c r="FZ778" s="58"/>
      <c r="GA778" s="58"/>
      <c r="GB778" s="58"/>
      <c r="GC778" s="58"/>
      <c r="GD778" s="58"/>
      <c r="GE778" s="58"/>
      <c r="GF778" s="58"/>
      <c r="GG778" s="58"/>
      <c r="GH778" s="58"/>
      <c r="GI778" s="58"/>
      <c r="GJ778" s="58"/>
      <c r="GK778" s="58"/>
      <c r="GL778" s="58"/>
      <c r="GM778" s="58"/>
      <c r="GN778" s="58"/>
      <c r="GO778" s="58"/>
      <c r="GP778" s="58"/>
      <c r="GQ778" s="58"/>
      <c r="GR778" s="58"/>
      <c r="GS778" s="58"/>
      <c r="GT778" s="58"/>
      <c r="GU778" s="58"/>
      <c r="GV778" s="58"/>
      <c r="GW778" s="58"/>
      <c r="GX778" s="58"/>
      <c r="GY778" s="58"/>
      <c r="GZ778" s="58"/>
      <c r="HA778" s="58"/>
      <c r="HB778" s="58"/>
      <c r="HC778" s="58"/>
      <c r="HD778" s="58"/>
      <c r="HE778" s="58"/>
      <c r="HF778" s="58"/>
      <c r="HG778" s="58"/>
      <c r="HH778" s="58"/>
      <c r="HI778" s="58"/>
      <c r="HJ778" s="58"/>
      <c r="HK778" s="58"/>
      <c r="HL778" s="58"/>
      <c r="HM778" s="58"/>
      <c r="HN778" s="58"/>
      <c r="HO778" s="58"/>
      <c r="HP778" s="58"/>
      <c r="HQ778" s="58"/>
      <c r="HR778" s="58"/>
      <c r="HS778" s="58"/>
      <c r="HT778" s="58"/>
      <c r="HU778" s="58"/>
      <c r="HV778" s="58"/>
      <c r="HW778" s="58"/>
      <c r="HX778" s="58"/>
      <c r="HY778" s="58"/>
      <c r="HZ778" s="58"/>
      <c r="IA778" s="58"/>
      <c r="IB778" s="58"/>
      <c r="IC778" s="58"/>
      <c r="ID778" s="58"/>
      <c r="IE778" s="58"/>
      <c r="IF778" s="58"/>
      <c r="IG778" s="58"/>
      <c r="IH778" s="58"/>
      <c r="II778" s="58"/>
      <c r="IJ778" s="58"/>
      <c r="IK778" s="58"/>
      <c r="IL778" s="58"/>
      <c r="IM778" s="58"/>
      <c r="IN778" s="58"/>
      <c r="IO778" s="58"/>
      <c r="IP778" s="58"/>
      <c r="IQ778" s="58"/>
      <c r="IR778" s="58"/>
      <c r="IS778" s="58"/>
      <c r="IT778" s="58"/>
      <c r="IU778" s="58"/>
    </row>
    <row r="779" spans="1:255" s="840" customFormat="1">
      <c r="A779" s="78" t="s">
        <v>511</v>
      </c>
      <c r="B779" s="58">
        <v>0.78300000000000003</v>
      </c>
      <c r="C779" s="58">
        <v>0.69899999999999995</v>
      </c>
      <c r="D779" s="58">
        <v>0.71099999999999997</v>
      </c>
      <c r="E779" s="58">
        <v>0.73299999999999998</v>
      </c>
      <c r="F779" s="58">
        <v>0.94599999999999995</v>
      </c>
      <c r="G779" s="58">
        <v>1.091</v>
      </c>
      <c r="H779" s="58">
        <v>1.258</v>
      </c>
      <c r="I779" s="58">
        <v>1.2889999999999999</v>
      </c>
      <c r="J779" s="58">
        <v>1.262</v>
      </c>
      <c r="K779" s="58">
        <v>1.3859999999999999</v>
      </c>
      <c r="L779" s="58">
        <v>1.496</v>
      </c>
      <c r="M779" s="58">
        <v>1.677</v>
      </c>
      <c r="N779" s="58">
        <v>1.8240000000000001</v>
      </c>
      <c r="O779" s="58">
        <v>1.879</v>
      </c>
      <c r="P779" s="58">
        <v>1.8220000000000001</v>
      </c>
      <c r="Q779" s="58">
        <v>1.798</v>
      </c>
      <c r="R779" s="58">
        <v>1.6519999999999999</v>
      </c>
      <c r="S779" s="58">
        <v>1.349</v>
      </c>
      <c r="T779" s="58">
        <v>1.516</v>
      </c>
      <c r="U779" s="58">
        <v>1.403</v>
      </c>
      <c r="V779" s="58">
        <v>1.375</v>
      </c>
      <c r="W779" s="58">
        <v>1.28</v>
      </c>
      <c r="X779" s="58">
        <v>1.377</v>
      </c>
      <c r="Y779" s="58">
        <v>1.393</v>
      </c>
      <c r="Z779" s="58">
        <v>1.573</v>
      </c>
      <c r="AA779" s="949">
        <v>1.385</v>
      </c>
      <c r="AB779" s="949">
        <v>1.5720000000000001</v>
      </c>
      <c r="AC779" s="949">
        <v>1.7330000000000001</v>
      </c>
      <c r="AD779" s="58"/>
      <c r="AE779" s="58"/>
      <c r="AF779" s="58"/>
      <c r="AG779" s="58"/>
      <c r="AH779" s="58"/>
      <c r="AI779" s="58"/>
      <c r="AJ779" s="58"/>
      <c r="AK779" s="58"/>
      <c r="AL779" s="58"/>
      <c r="AM779" s="58"/>
      <c r="AN779" s="58"/>
      <c r="AO779" s="58"/>
      <c r="AP779" s="58"/>
      <c r="AQ779" s="58"/>
      <c r="AR779" s="58"/>
      <c r="AS779" s="58"/>
      <c r="AT779" s="58"/>
      <c r="AU779" s="58"/>
      <c r="AV779" s="58"/>
      <c r="AW779" s="58"/>
      <c r="AX779" s="58"/>
      <c r="AY779" s="58"/>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58"/>
      <c r="CS779" s="58"/>
      <c r="CT779" s="58"/>
      <c r="CU779" s="58"/>
      <c r="CV779" s="58"/>
      <c r="CW779" s="58"/>
      <c r="CX779" s="58"/>
      <c r="CY779" s="58"/>
      <c r="CZ779" s="58"/>
      <c r="DA779" s="58"/>
      <c r="DB779" s="58"/>
      <c r="DC779" s="58"/>
      <c r="DD779" s="58"/>
      <c r="DE779" s="58"/>
      <c r="DF779" s="58"/>
      <c r="DG779" s="58"/>
      <c r="DH779" s="58"/>
      <c r="DI779" s="58"/>
      <c r="DJ779" s="58"/>
      <c r="DK779" s="58"/>
      <c r="DL779" s="58"/>
      <c r="DM779" s="58"/>
      <c r="DN779" s="58"/>
      <c r="DO779" s="58"/>
      <c r="DP779" s="58"/>
      <c r="DQ779" s="58"/>
      <c r="DR779" s="58"/>
      <c r="DS779" s="58"/>
      <c r="DT779" s="58"/>
      <c r="DU779" s="58"/>
      <c r="DV779" s="58"/>
      <c r="DW779" s="58"/>
      <c r="DX779" s="58"/>
      <c r="DY779" s="58"/>
      <c r="DZ779" s="58"/>
      <c r="EA779" s="58"/>
      <c r="EB779" s="58"/>
      <c r="EC779" s="58"/>
      <c r="ED779" s="58"/>
      <c r="EE779" s="58"/>
      <c r="EF779" s="58"/>
      <c r="EG779" s="58"/>
      <c r="EH779" s="58"/>
      <c r="EI779" s="58"/>
      <c r="EJ779" s="58"/>
      <c r="EK779" s="58"/>
      <c r="EL779" s="58"/>
      <c r="EM779" s="58"/>
      <c r="EN779" s="58"/>
      <c r="EO779" s="58"/>
      <c r="EP779" s="58"/>
      <c r="EQ779" s="58"/>
      <c r="ER779" s="58"/>
      <c r="ES779" s="58"/>
      <c r="ET779" s="58"/>
      <c r="EU779" s="58"/>
      <c r="EV779" s="58"/>
      <c r="EW779" s="58"/>
      <c r="EX779" s="58"/>
      <c r="EY779" s="58"/>
      <c r="EZ779" s="58"/>
      <c r="FA779" s="58"/>
      <c r="FB779" s="58"/>
      <c r="FC779" s="58"/>
      <c r="FD779" s="58"/>
      <c r="FE779" s="58"/>
      <c r="FF779" s="58"/>
      <c r="FG779" s="58"/>
      <c r="FH779" s="58"/>
      <c r="FI779" s="58"/>
      <c r="FJ779" s="58"/>
      <c r="FK779" s="58"/>
      <c r="FL779" s="58"/>
      <c r="FM779" s="58"/>
      <c r="FN779" s="58"/>
      <c r="FO779" s="58"/>
      <c r="FP779" s="58"/>
      <c r="FQ779" s="58"/>
      <c r="FR779" s="58"/>
      <c r="FS779" s="58"/>
      <c r="FT779" s="58"/>
      <c r="FU779" s="58"/>
      <c r="FV779" s="58"/>
      <c r="FW779" s="58"/>
      <c r="FX779" s="58"/>
      <c r="FY779" s="58"/>
      <c r="FZ779" s="58"/>
      <c r="GA779" s="58"/>
      <c r="GB779" s="58"/>
      <c r="GC779" s="58"/>
      <c r="GD779" s="58"/>
      <c r="GE779" s="58"/>
      <c r="GF779" s="58"/>
      <c r="GG779" s="58"/>
      <c r="GH779" s="58"/>
      <c r="GI779" s="58"/>
      <c r="GJ779" s="58"/>
      <c r="GK779" s="58"/>
      <c r="GL779" s="58"/>
      <c r="GM779" s="58"/>
      <c r="GN779" s="58"/>
      <c r="GO779" s="58"/>
      <c r="GP779" s="58"/>
      <c r="GQ779" s="58"/>
      <c r="GR779" s="58"/>
      <c r="GS779" s="58"/>
      <c r="GT779" s="58"/>
      <c r="GU779" s="58"/>
      <c r="GV779" s="58"/>
      <c r="GW779" s="58"/>
      <c r="GX779" s="58"/>
      <c r="GY779" s="58"/>
      <c r="GZ779" s="58"/>
      <c r="HA779" s="58"/>
      <c r="HB779" s="58"/>
      <c r="HC779" s="58"/>
      <c r="HD779" s="58"/>
      <c r="HE779" s="58"/>
      <c r="HF779" s="58"/>
      <c r="HG779" s="58"/>
      <c r="HH779" s="58"/>
      <c r="HI779" s="58"/>
      <c r="HJ779" s="58"/>
      <c r="HK779" s="58"/>
      <c r="HL779" s="58"/>
      <c r="HM779" s="58"/>
      <c r="HN779" s="58"/>
      <c r="HO779" s="58"/>
      <c r="HP779" s="58"/>
      <c r="HQ779" s="58"/>
      <c r="HR779" s="58"/>
      <c r="HS779" s="58"/>
      <c r="HT779" s="58"/>
      <c r="HU779" s="58"/>
      <c r="HV779" s="58"/>
      <c r="HW779" s="58"/>
      <c r="HX779" s="58"/>
      <c r="HY779" s="58"/>
      <c r="HZ779" s="58"/>
      <c r="IA779" s="58"/>
      <c r="IB779" s="58"/>
      <c r="IC779" s="58"/>
      <c r="ID779" s="58"/>
      <c r="IE779" s="58"/>
      <c r="IF779" s="58"/>
      <c r="IG779" s="58"/>
      <c r="IH779" s="58"/>
      <c r="II779" s="58"/>
      <c r="IJ779" s="58"/>
      <c r="IK779" s="58"/>
      <c r="IL779" s="58"/>
      <c r="IM779" s="58"/>
      <c r="IN779" s="58"/>
      <c r="IO779" s="58"/>
      <c r="IP779" s="58"/>
      <c r="IQ779" s="58"/>
      <c r="IR779" s="58"/>
      <c r="IS779" s="58"/>
      <c r="IT779" s="58"/>
      <c r="IU779" s="58"/>
    </row>
    <row r="780" spans="1:255" s="840" customFormat="1">
      <c r="A780" s="78" t="s">
        <v>512</v>
      </c>
      <c r="B780" s="58">
        <v>0.247</v>
      </c>
      <c r="C780" s="58">
        <v>0.221</v>
      </c>
      <c r="D780" s="58">
        <v>0.223</v>
      </c>
      <c r="E780" s="58">
        <v>0.23</v>
      </c>
      <c r="F780" s="58">
        <v>0.29599999999999999</v>
      </c>
      <c r="G780" s="58">
        <v>0.34</v>
      </c>
      <c r="H780" s="58">
        <v>0.39100000000000001</v>
      </c>
      <c r="I780" s="58">
        <v>0.40400000000000003</v>
      </c>
      <c r="J780" s="58">
        <v>0.39400000000000002</v>
      </c>
      <c r="K780" s="58">
        <v>0.432</v>
      </c>
      <c r="L780" s="58">
        <v>0.46500000000000002</v>
      </c>
      <c r="M780" s="58">
        <v>0.52100000000000002</v>
      </c>
      <c r="N780" s="58">
        <v>0.56299999999999994</v>
      </c>
      <c r="O780" s="58">
        <v>0.57999999999999996</v>
      </c>
      <c r="P780" s="58">
        <v>0.56299999999999994</v>
      </c>
      <c r="Q780" s="58">
        <v>0.57599999999999996</v>
      </c>
      <c r="R780" s="58">
        <v>0.59499999999999997</v>
      </c>
      <c r="S780" s="58">
        <v>0.50700000000000001</v>
      </c>
      <c r="T780" s="58">
        <v>0.53</v>
      </c>
      <c r="U780" s="58">
        <v>0.51100000000000001</v>
      </c>
      <c r="V780" s="58">
        <v>0.46400000000000002</v>
      </c>
      <c r="W780" s="58">
        <v>0.46</v>
      </c>
      <c r="X780" s="58">
        <v>0.50800000000000001</v>
      </c>
      <c r="Y780" s="58">
        <v>0.58199999999999996</v>
      </c>
      <c r="Z780" s="58">
        <v>0.62</v>
      </c>
      <c r="AA780" s="949">
        <v>0.56799999999999995</v>
      </c>
      <c r="AB780" s="949">
        <v>0.57899999999999996</v>
      </c>
      <c r="AC780" s="949">
        <v>0.625</v>
      </c>
      <c r="AD780" s="58"/>
      <c r="AE780" s="58"/>
      <c r="AF780" s="58"/>
      <c r="AG780" s="58"/>
      <c r="AH780" s="58"/>
      <c r="AI780" s="58"/>
      <c r="AJ780" s="58"/>
      <c r="AK780" s="58"/>
      <c r="AL780" s="58"/>
      <c r="AM780" s="58"/>
      <c r="AN780" s="58"/>
      <c r="AO780" s="58"/>
      <c r="AP780" s="58"/>
      <c r="AQ780" s="58"/>
      <c r="AR780" s="58"/>
      <c r="AS780" s="58"/>
      <c r="AT780" s="58"/>
      <c r="AU780" s="58"/>
      <c r="AV780" s="58"/>
      <c r="AW780" s="58"/>
      <c r="AX780" s="58"/>
      <c r="AY780" s="58"/>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58"/>
      <c r="CS780" s="58"/>
      <c r="CT780" s="58"/>
      <c r="CU780" s="58"/>
      <c r="CV780" s="58"/>
      <c r="CW780" s="58"/>
      <c r="CX780" s="58"/>
      <c r="CY780" s="58"/>
      <c r="CZ780" s="58"/>
      <c r="DA780" s="58"/>
      <c r="DB780" s="58"/>
      <c r="DC780" s="58"/>
      <c r="DD780" s="58"/>
      <c r="DE780" s="58"/>
      <c r="DF780" s="58"/>
      <c r="DG780" s="58"/>
      <c r="DH780" s="58"/>
      <c r="DI780" s="58"/>
      <c r="DJ780" s="58"/>
      <c r="DK780" s="58"/>
      <c r="DL780" s="58"/>
      <c r="DM780" s="58"/>
      <c r="DN780" s="58"/>
      <c r="DO780" s="58"/>
      <c r="DP780" s="58"/>
      <c r="DQ780" s="58"/>
      <c r="DR780" s="58"/>
      <c r="DS780" s="58"/>
      <c r="DT780" s="58"/>
      <c r="DU780" s="58"/>
      <c r="DV780" s="58"/>
      <c r="DW780" s="58"/>
      <c r="DX780" s="58"/>
      <c r="DY780" s="58"/>
      <c r="DZ780" s="58"/>
      <c r="EA780" s="58"/>
      <c r="EB780" s="58"/>
      <c r="EC780" s="58"/>
      <c r="ED780" s="58"/>
      <c r="EE780" s="58"/>
      <c r="EF780" s="58"/>
      <c r="EG780" s="58"/>
      <c r="EH780" s="58"/>
      <c r="EI780" s="58"/>
      <c r="EJ780" s="58"/>
      <c r="EK780" s="58"/>
      <c r="EL780" s="58"/>
      <c r="EM780" s="58"/>
      <c r="EN780" s="58"/>
      <c r="EO780" s="58"/>
      <c r="EP780" s="58"/>
      <c r="EQ780" s="58"/>
      <c r="ER780" s="58"/>
      <c r="ES780" s="58"/>
      <c r="ET780" s="58"/>
      <c r="EU780" s="58"/>
      <c r="EV780" s="58"/>
      <c r="EW780" s="58"/>
      <c r="EX780" s="58"/>
      <c r="EY780" s="58"/>
      <c r="EZ780" s="58"/>
      <c r="FA780" s="58"/>
      <c r="FB780" s="58"/>
      <c r="FC780" s="58"/>
      <c r="FD780" s="58"/>
      <c r="FE780" s="58"/>
      <c r="FF780" s="58"/>
      <c r="FG780" s="58"/>
      <c r="FH780" s="58"/>
      <c r="FI780" s="58"/>
      <c r="FJ780" s="58"/>
      <c r="FK780" s="58"/>
      <c r="FL780" s="58"/>
      <c r="FM780" s="58"/>
      <c r="FN780" s="58"/>
      <c r="FO780" s="58"/>
      <c r="FP780" s="58"/>
      <c r="FQ780" s="58"/>
      <c r="FR780" s="58"/>
      <c r="FS780" s="58"/>
      <c r="FT780" s="58"/>
      <c r="FU780" s="58"/>
      <c r="FV780" s="58"/>
      <c r="FW780" s="58"/>
      <c r="FX780" s="58"/>
      <c r="FY780" s="58"/>
      <c r="FZ780" s="58"/>
      <c r="GA780" s="58"/>
      <c r="GB780" s="58"/>
      <c r="GC780" s="58"/>
      <c r="GD780" s="58"/>
      <c r="GE780" s="58"/>
      <c r="GF780" s="58"/>
      <c r="GG780" s="58"/>
      <c r="GH780" s="58"/>
      <c r="GI780" s="58"/>
      <c r="GJ780" s="58"/>
      <c r="GK780" s="58"/>
      <c r="GL780" s="58"/>
      <c r="GM780" s="58"/>
      <c r="GN780" s="58"/>
      <c r="GO780" s="58"/>
      <c r="GP780" s="58"/>
      <c r="GQ780" s="58"/>
      <c r="GR780" s="58"/>
      <c r="GS780" s="58"/>
      <c r="GT780" s="58"/>
      <c r="GU780" s="58"/>
      <c r="GV780" s="58"/>
      <c r="GW780" s="58"/>
      <c r="GX780" s="58"/>
      <c r="GY780" s="58"/>
      <c r="GZ780" s="58"/>
      <c r="HA780" s="58"/>
      <c r="HB780" s="58"/>
      <c r="HC780" s="58"/>
      <c r="HD780" s="58"/>
      <c r="HE780" s="58"/>
      <c r="HF780" s="58"/>
      <c r="HG780" s="58"/>
      <c r="HH780" s="58"/>
      <c r="HI780" s="58"/>
      <c r="HJ780" s="58"/>
      <c r="HK780" s="58"/>
      <c r="HL780" s="58"/>
      <c r="HM780" s="58"/>
      <c r="HN780" s="58"/>
      <c r="HO780" s="58"/>
      <c r="HP780" s="58"/>
      <c r="HQ780" s="58"/>
      <c r="HR780" s="58"/>
      <c r="HS780" s="58"/>
      <c r="HT780" s="58"/>
      <c r="HU780" s="58"/>
      <c r="HV780" s="58"/>
      <c r="HW780" s="58"/>
      <c r="HX780" s="58"/>
      <c r="HY780" s="58"/>
      <c r="HZ780" s="58"/>
      <c r="IA780" s="58"/>
      <c r="IB780" s="58"/>
      <c r="IC780" s="58"/>
      <c r="ID780" s="58"/>
      <c r="IE780" s="58"/>
      <c r="IF780" s="58"/>
      <c r="IG780" s="58"/>
      <c r="IH780" s="58"/>
      <c r="II780" s="58"/>
      <c r="IJ780" s="58"/>
      <c r="IK780" s="58"/>
      <c r="IL780" s="58"/>
      <c r="IM780" s="58"/>
      <c r="IN780" s="58"/>
      <c r="IO780" s="58"/>
      <c r="IP780" s="58"/>
      <c r="IQ780" s="58"/>
      <c r="IR780" s="58"/>
      <c r="IS780" s="58"/>
      <c r="IT780" s="58"/>
      <c r="IU780" s="58"/>
    </row>
    <row r="781" spans="1:255" s="840" customFormat="1">
      <c r="A781" s="78" t="s">
        <v>513</v>
      </c>
      <c r="B781" s="58"/>
      <c r="C781" s="58"/>
      <c r="D781" s="58"/>
      <c r="E781" s="58"/>
      <c r="F781" s="58"/>
      <c r="G781" s="58"/>
      <c r="H781" s="58"/>
      <c r="I781" s="58"/>
      <c r="J781" s="58"/>
      <c r="K781" s="58"/>
      <c r="L781" s="58"/>
      <c r="M781" s="58"/>
      <c r="N781" s="58"/>
      <c r="O781" s="58"/>
      <c r="P781" s="58"/>
      <c r="Q781" s="58">
        <v>-1E-3</v>
      </c>
      <c r="R781" s="58">
        <v>-1E-3</v>
      </c>
      <c r="S781" s="58"/>
      <c r="T781" s="58"/>
      <c r="U781" s="58"/>
      <c r="V781" s="58"/>
      <c r="W781" s="58"/>
      <c r="X781" s="58"/>
      <c r="Y781" s="58"/>
      <c r="Z781" s="58"/>
      <c r="AA781"/>
      <c r="AB781"/>
      <c r="AC781"/>
      <c r="AD781" s="58"/>
      <c r="AE781" s="58"/>
      <c r="AF781" s="58"/>
      <c r="AG781" s="58"/>
      <c r="AH781" s="58"/>
      <c r="AI781" s="58"/>
      <c r="AJ781" s="58"/>
      <c r="AK781" s="58"/>
      <c r="AL781" s="58"/>
      <c r="AM781" s="58"/>
      <c r="AN781" s="58"/>
      <c r="AO781" s="58"/>
      <c r="AP781" s="58"/>
      <c r="AQ781" s="58"/>
      <c r="AR781" s="58"/>
      <c r="AS781" s="58"/>
      <c r="AT781" s="58"/>
      <c r="AU781" s="58"/>
      <c r="AV781" s="58"/>
      <c r="AW781" s="58"/>
      <c r="AX781" s="58"/>
      <c r="AY781" s="58"/>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58"/>
      <c r="CS781" s="58"/>
      <c r="CT781" s="58"/>
      <c r="CU781" s="58"/>
      <c r="CV781" s="58"/>
      <c r="CW781" s="58"/>
      <c r="CX781" s="58"/>
      <c r="CY781" s="58"/>
      <c r="CZ781" s="58"/>
      <c r="DA781" s="58"/>
      <c r="DB781" s="58"/>
      <c r="DC781" s="58"/>
      <c r="DD781" s="58"/>
      <c r="DE781" s="58"/>
      <c r="DF781" s="58"/>
      <c r="DG781" s="58"/>
      <c r="DH781" s="58"/>
      <c r="DI781" s="58"/>
      <c r="DJ781" s="58"/>
      <c r="DK781" s="58"/>
      <c r="DL781" s="58"/>
      <c r="DM781" s="58"/>
      <c r="DN781" s="58"/>
      <c r="DO781" s="58"/>
      <c r="DP781" s="58"/>
      <c r="DQ781" s="58"/>
      <c r="DR781" s="58"/>
      <c r="DS781" s="58"/>
      <c r="DT781" s="58"/>
      <c r="DU781" s="58"/>
      <c r="DV781" s="58"/>
      <c r="DW781" s="58"/>
      <c r="DX781" s="58"/>
      <c r="DY781" s="58"/>
      <c r="DZ781" s="58"/>
      <c r="EA781" s="58"/>
      <c r="EB781" s="58"/>
      <c r="EC781" s="58"/>
      <c r="ED781" s="58"/>
      <c r="EE781" s="58"/>
      <c r="EF781" s="58"/>
      <c r="EG781" s="58"/>
      <c r="EH781" s="58"/>
      <c r="EI781" s="58"/>
      <c r="EJ781" s="58"/>
      <c r="EK781" s="58"/>
      <c r="EL781" s="58"/>
      <c r="EM781" s="58"/>
      <c r="EN781" s="58"/>
      <c r="EO781" s="58"/>
      <c r="EP781" s="58"/>
      <c r="EQ781" s="58"/>
      <c r="ER781" s="58"/>
      <c r="ES781" s="58"/>
      <c r="ET781" s="58"/>
      <c r="EU781" s="58"/>
      <c r="EV781" s="58"/>
      <c r="EW781" s="58"/>
      <c r="EX781" s="58"/>
      <c r="EY781" s="58"/>
      <c r="EZ781" s="58"/>
      <c r="FA781" s="58"/>
      <c r="FB781" s="58"/>
      <c r="FC781" s="58"/>
      <c r="FD781" s="58"/>
      <c r="FE781" s="58"/>
      <c r="FF781" s="58"/>
      <c r="FG781" s="58"/>
      <c r="FH781" s="58"/>
      <c r="FI781" s="58"/>
      <c r="FJ781" s="58"/>
      <c r="FK781" s="58"/>
      <c r="FL781" s="58"/>
      <c r="FM781" s="58"/>
      <c r="FN781" s="58"/>
      <c r="FO781" s="58"/>
      <c r="FP781" s="58"/>
      <c r="FQ781" s="58"/>
      <c r="FR781" s="58"/>
      <c r="FS781" s="58"/>
      <c r="FT781" s="58"/>
      <c r="FU781" s="58"/>
      <c r="FV781" s="58"/>
      <c r="FW781" s="58"/>
      <c r="FX781" s="58"/>
      <c r="FY781" s="58"/>
      <c r="FZ781" s="58"/>
      <c r="GA781" s="58"/>
      <c r="GB781" s="58"/>
      <c r="GC781" s="58"/>
      <c r="GD781" s="58"/>
      <c r="GE781" s="58"/>
      <c r="GF781" s="58"/>
      <c r="GG781" s="58"/>
      <c r="GH781" s="58"/>
      <c r="GI781" s="58"/>
      <c r="GJ781" s="58"/>
      <c r="GK781" s="58"/>
      <c r="GL781" s="58"/>
      <c r="GM781" s="58"/>
      <c r="GN781" s="58"/>
      <c r="GO781" s="58"/>
      <c r="GP781" s="58"/>
      <c r="GQ781" s="58"/>
      <c r="GR781" s="58"/>
      <c r="GS781" s="58"/>
      <c r="GT781" s="58"/>
      <c r="GU781" s="58"/>
      <c r="GV781" s="58"/>
      <c r="GW781" s="58"/>
      <c r="GX781" s="58"/>
      <c r="GY781" s="58"/>
      <c r="GZ781" s="58"/>
      <c r="HA781" s="58"/>
      <c r="HB781" s="58"/>
      <c r="HC781" s="58"/>
      <c r="HD781" s="58"/>
      <c r="HE781" s="58"/>
      <c r="HF781" s="58"/>
      <c r="HG781" s="58"/>
      <c r="HH781" s="58"/>
      <c r="HI781" s="58"/>
      <c r="HJ781" s="58"/>
      <c r="HK781" s="58"/>
      <c r="HL781" s="58"/>
      <c r="HM781" s="58"/>
      <c r="HN781" s="58"/>
      <c r="HO781" s="58"/>
      <c r="HP781" s="58"/>
      <c r="HQ781" s="58"/>
      <c r="HR781" s="58"/>
      <c r="HS781" s="58"/>
      <c r="HT781" s="58"/>
      <c r="HU781" s="58"/>
      <c r="HV781" s="58"/>
      <c r="HW781" s="58"/>
      <c r="HX781" s="58"/>
      <c r="HY781" s="58"/>
      <c r="HZ781" s="58"/>
      <c r="IA781" s="58"/>
      <c r="IB781" s="58"/>
      <c r="IC781" s="58"/>
      <c r="ID781" s="58"/>
      <c r="IE781" s="58"/>
      <c r="IF781" s="58"/>
      <c r="IG781" s="58"/>
      <c r="IH781" s="58"/>
      <c r="II781" s="58"/>
      <c r="IJ781" s="58"/>
      <c r="IK781" s="58"/>
      <c r="IL781" s="58"/>
      <c r="IM781" s="58"/>
      <c r="IN781" s="58"/>
      <c r="IO781" s="58"/>
      <c r="IP781" s="58"/>
      <c r="IQ781" s="58"/>
      <c r="IR781" s="58"/>
      <c r="IS781" s="58"/>
      <c r="IT781" s="58"/>
      <c r="IU781" s="58"/>
    </row>
    <row r="782" spans="1:255" s="840" customFormat="1">
      <c r="A782" s="78" t="s">
        <v>514</v>
      </c>
      <c r="B782" s="58">
        <v>-1E-3</v>
      </c>
      <c r="C782" s="58">
        <v>-8.0000000000000002E-3</v>
      </c>
      <c r="D782" s="58">
        <v>-3.1E-2</v>
      </c>
      <c r="E782" s="58">
        <v>-3.1E-2</v>
      </c>
      <c r="F782" s="58">
        <v>-2.5999999999999999E-2</v>
      </c>
      <c r="G782" s="58">
        <v>-3.3000000000000002E-2</v>
      </c>
      <c r="H782" s="58">
        <v>-2.5000000000000001E-2</v>
      </c>
      <c r="I782" s="58">
        <v>-2.7E-2</v>
      </c>
      <c r="J782" s="58">
        <v>-3.1E-2</v>
      </c>
      <c r="K782" s="58">
        <v>-3.9E-2</v>
      </c>
      <c r="L782" s="58">
        <v>-3.6999999999999998E-2</v>
      </c>
      <c r="M782" s="58">
        <v>-3.5000000000000003E-2</v>
      </c>
      <c r="N782" s="58">
        <v>-5.0999999999999997E-2</v>
      </c>
      <c r="O782" s="58">
        <v>-4.7E-2</v>
      </c>
      <c r="P782" s="58">
        <v>-7.1999999999999995E-2</v>
      </c>
      <c r="Q782" s="58">
        <v>-0.06</v>
      </c>
      <c r="R782" s="58">
        <v>-3.4000000000000002E-2</v>
      </c>
      <c r="S782" s="58">
        <v>-6.7000000000000004E-2</v>
      </c>
      <c r="T782" s="58">
        <v>-7.2999999999999995E-2</v>
      </c>
      <c r="U782" s="58">
        <v>-0.08</v>
      </c>
      <c r="V782" s="58">
        <v>-0.126</v>
      </c>
      <c r="W782" s="58">
        <v>-2.9000000000000001E-2</v>
      </c>
      <c r="X782" s="58">
        <v>-4.2000000000000003E-2</v>
      </c>
      <c r="Y782" s="58">
        <v>-7.6999999999999999E-2</v>
      </c>
      <c r="Z782" s="58">
        <v>3.5999999999999997E-2</v>
      </c>
      <c r="AA782" s="949">
        <v>1.7999999999999999E-2</v>
      </c>
      <c r="AB782" s="949">
        <v>0.20899999999999999</v>
      </c>
      <c r="AC782" s="949">
        <v>0.443</v>
      </c>
      <c r="AD782" s="58"/>
      <c r="AE782" s="58"/>
      <c r="AF782" s="58"/>
      <c r="AG782" s="58"/>
      <c r="AH782" s="58"/>
      <c r="AI782" s="58"/>
      <c r="AJ782" s="58"/>
      <c r="AK782" s="58"/>
      <c r="AL782" s="58"/>
      <c r="AM782" s="58"/>
      <c r="AN782" s="58"/>
      <c r="AO782" s="58"/>
      <c r="AP782" s="58"/>
      <c r="AQ782" s="58"/>
      <c r="AR782" s="58"/>
      <c r="AS782" s="58"/>
      <c r="AT782" s="58"/>
      <c r="AU782" s="58"/>
      <c r="AV782" s="58"/>
      <c r="AW782" s="58"/>
      <c r="AX782" s="58"/>
      <c r="AY782" s="5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58"/>
      <c r="CS782" s="58"/>
      <c r="CT782" s="58"/>
      <c r="CU782" s="58"/>
      <c r="CV782" s="58"/>
      <c r="CW782" s="58"/>
      <c r="CX782" s="58"/>
      <c r="CY782" s="58"/>
      <c r="CZ782" s="58"/>
      <c r="DA782" s="58"/>
      <c r="DB782" s="58"/>
      <c r="DC782" s="58"/>
      <c r="DD782" s="58"/>
      <c r="DE782" s="58"/>
      <c r="DF782" s="58"/>
      <c r="DG782" s="58"/>
      <c r="DH782" s="58"/>
      <c r="DI782" s="58"/>
      <c r="DJ782" s="58"/>
      <c r="DK782" s="58"/>
      <c r="DL782" s="58"/>
      <c r="DM782" s="58"/>
      <c r="DN782" s="58"/>
      <c r="DO782" s="58"/>
      <c r="DP782" s="58"/>
      <c r="DQ782" s="58"/>
      <c r="DR782" s="58"/>
      <c r="DS782" s="58"/>
      <c r="DT782" s="58"/>
      <c r="DU782" s="58"/>
      <c r="DV782" s="58"/>
      <c r="DW782" s="58"/>
      <c r="DX782" s="58"/>
      <c r="DY782" s="58"/>
      <c r="DZ782" s="58"/>
      <c r="EA782" s="58"/>
      <c r="EB782" s="58"/>
      <c r="EC782" s="58"/>
      <c r="ED782" s="58"/>
      <c r="EE782" s="58"/>
      <c r="EF782" s="58"/>
      <c r="EG782" s="58"/>
      <c r="EH782" s="58"/>
      <c r="EI782" s="58"/>
      <c r="EJ782" s="58"/>
      <c r="EK782" s="58"/>
      <c r="EL782" s="58"/>
      <c r="EM782" s="58"/>
      <c r="EN782" s="58"/>
      <c r="EO782" s="58"/>
      <c r="EP782" s="58"/>
      <c r="EQ782" s="58"/>
      <c r="ER782" s="58"/>
      <c r="ES782" s="58"/>
      <c r="ET782" s="58"/>
      <c r="EU782" s="58"/>
      <c r="EV782" s="58"/>
      <c r="EW782" s="58"/>
      <c r="EX782" s="58"/>
      <c r="EY782" s="58"/>
      <c r="EZ782" s="58"/>
      <c r="FA782" s="58"/>
      <c r="FB782" s="58"/>
      <c r="FC782" s="58"/>
      <c r="FD782" s="58"/>
      <c r="FE782" s="58"/>
      <c r="FF782" s="58"/>
      <c r="FG782" s="58"/>
      <c r="FH782" s="58"/>
      <c r="FI782" s="58"/>
      <c r="FJ782" s="58"/>
      <c r="FK782" s="58"/>
      <c r="FL782" s="58"/>
      <c r="FM782" s="58"/>
      <c r="FN782" s="58"/>
      <c r="FO782" s="58"/>
      <c r="FP782" s="58"/>
      <c r="FQ782" s="58"/>
      <c r="FR782" s="58"/>
      <c r="FS782" s="58"/>
      <c r="FT782" s="58"/>
      <c r="FU782" s="58"/>
      <c r="FV782" s="58"/>
      <c r="FW782" s="58"/>
      <c r="FX782" s="58"/>
      <c r="FY782" s="58"/>
      <c r="FZ782" s="58"/>
      <c r="GA782" s="58"/>
      <c r="GB782" s="58"/>
      <c r="GC782" s="58"/>
      <c r="GD782" s="58"/>
      <c r="GE782" s="58"/>
      <c r="GF782" s="58"/>
      <c r="GG782" s="58"/>
      <c r="GH782" s="58"/>
      <c r="GI782" s="58"/>
      <c r="GJ782" s="58"/>
      <c r="GK782" s="58"/>
      <c r="GL782" s="58"/>
      <c r="GM782" s="58"/>
      <c r="GN782" s="58"/>
      <c r="GO782" s="58"/>
      <c r="GP782" s="58"/>
      <c r="GQ782" s="58"/>
      <c r="GR782" s="58"/>
      <c r="GS782" s="58"/>
      <c r="GT782" s="58"/>
      <c r="GU782" s="58"/>
      <c r="GV782" s="58"/>
      <c r="GW782" s="58"/>
      <c r="GX782" s="58"/>
      <c r="GY782" s="58"/>
      <c r="GZ782" s="58"/>
      <c r="HA782" s="58"/>
      <c r="HB782" s="58"/>
      <c r="HC782" s="58"/>
      <c r="HD782" s="58"/>
      <c r="HE782" s="58"/>
      <c r="HF782" s="58"/>
      <c r="HG782" s="58"/>
      <c r="HH782" s="58"/>
      <c r="HI782" s="58"/>
      <c r="HJ782" s="58"/>
      <c r="HK782" s="58"/>
      <c r="HL782" s="58"/>
      <c r="HM782" s="58"/>
      <c r="HN782" s="58"/>
      <c r="HO782" s="58"/>
      <c r="HP782" s="58"/>
      <c r="HQ782" s="58"/>
      <c r="HR782" s="58"/>
      <c r="HS782" s="58"/>
      <c r="HT782" s="58"/>
      <c r="HU782" s="58"/>
      <c r="HV782" s="58"/>
      <c r="HW782" s="58"/>
      <c r="HX782" s="58"/>
      <c r="HY782" s="58"/>
      <c r="HZ782" s="58"/>
      <c r="IA782" s="58"/>
      <c r="IB782" s="58"/>
      <c r="IC782" s="58"/>
      <c r="ID782" s="58"/>
      <c r="IE782" s="58"/>
      <c r="IF782" s="58"/>
      <c r="IG782" s="58"/>
      <c r="IH782" s="58"/>
      <c r="II782" s="58"/>
      <c r="IJ782" s="58"/>
      <c r="IK782" s="58"/>
      <c r="IL782" s="58"/>
      <c r="IM782" s="58"/>
      <c r="IN782" s="58"/>
      <c r="IO782" s="58"/>
      <c r="IP782" s="58"/>
      <c r="IQ782" s="58"/>
      <c r="IR782" s="58"/>
      <c r="IS782" s="58"/>
      <c r="IT782" s="58"/>
      <c r="IU782" s="58"/>
    </row>
    <row r="783" spans="1:255" s="840" customFormat="1">
      <c r="A783" s="78" t="s">
        <v>515</v>
      </c>
      <c r="B783" s="58">
        <v>5.6000000000000001E-2</v>
      </c>
      <c r="C783" s="58">
        <v>5.2999999999999999E-2</v>
      </c>
      <c r="D783" s="58">
        <v>5.0999999999999997E-2</v>
      </c>
      <c r="E783" s="58">
        <v>5.2999999999999999E-2</v>
      </c>
      <c r="F783" s="58">
        <v>6.6000000000000003E-2</v>
      </c>
      <c r="G783" s="58">
        <v>7.1999999999999995E-2</v>
      </c>
      <c r="H783" s="58">
        <v>7.6999999999999999E-2</v>
      </c>
      <c r="I783" s="58">
        <v>7.8E-2</v>
      </c>
      <c r="J783" s="58">
        <v>7.9000000000000001E-2</v>
      </c>
      <c r="K783" s="58">
        <v>8.7999999999999995E-2</v>
      </c>
      <c r="L783" s="58">
        <v>9.6000000000000002E-2</v>
      </c>
      <c r="M783" s="58">
        <v>0.10199999999999999</v>
      </c>
      <c r="N783" s="58">
        <v>0.11</v>
      </c>
      <c r="O783" s="58">
        <v>0.10100000000000001</v>
      </c>
      <c r="P783" s="58">
        <v>0.128</v>
      </c>
      <c r="Q783" s="58">
        <v>0.13400000000000001</v>
      </c>
      <c r="R783" s="58">
        <v>0.151</v>
      </c>
      <c r="S783" s="58">
        <v>0.17799999999999999</v>
      </c>
      <c r="T783" s="58">
        <v>0.189</v>
      </c>
      <c r="U783" s="58">
        <v>0.223</v>
      </c>
      <c r="V783" s="58">
        <v>0.18</v>
      </c>
      <c r="W783" s="58">
        <v>0.17499999999999999</v>
      </c>
      <c r="X783" s="58">
        <v>0.20699999999999999</v>
      </c>
      <c r="Y783" s="58">
        <v>0.221</v>
      </c>
      <c r="Z783" s="58">
        <v>0.23</v>
      </c>
      <c r="AA783" s="949">
        <v>0.20499999999999999</v>
      </c>
      <c r="AB783" s="949">
        <v>0.21299999999999999</v>
      </c>
      <c r="AC783" s="949">
        <v>0.22</v>
      </c>
      <c r="AD783" s="58"/>
      <c r="AE783" s="58"/>
      <c r="AF783" s="58"/>
      <c r="AG783" s="58"/>
      <c r="AH783" s="58"/>
      <c r="AI783" s="58"/>
      <c r="AJ783" s="58"/>
      <c r="AK783" s="58"/>
      <c r="AL783" s="58"/>
      <c r="AM783" s="58"/>
      <c r="AN783" s="58"/>
      <c r="AO783" s="58"/>
      <c r="AP783" s="58"/>
      <c r="AQ783" s="58"/>
      <c r="AR783" s="58"/>
      <c r="AS783" s="58"/>
      <c r="AT783" s="58"/>
      <c r="AU783" s="58"/>
      <c r="AV783" s="58"/>
      <c r="AW783" s="58"/>
      <c r="AX783" s="58"/>
      <c r="AY783" s="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58"/>
      <c r="CS783" s="58"/>
      <c r="CT783" s="58"/>
      <c r="CU783" s="58"/>
      <c r="CV783" s="58"/>
      <c r="CW783" s="58"/>
      <c r="CX783" s="58"/>
      <c r="CY783" s="58"/>
      <c r="CZ783" s="58"/>
      <c r="DA783" s="58"/>
      <c r="DB783" s="58"/>
      <c r="DC783" s="58"/>
      <c r="DD783" s="58"/>
      <c r="DE783" s="58"/>
      <c r="DF783" s="58"/>
      <c r="DG783" s="58"/>
      <c r="DH783" s="58"/>
      <c r="DI783" s="58"/>
      <c r="DJ783" s="58"/>
      <c r="DK783" s="58"/>
      <c r="DL783" s="58"/>
      <c r="DM783" s="58"/>
      <c r="DN783" s="58"/>
      <c r="DO783" s="58"/>
      <c r="DP783" s="58"/>
      <c r="DQ783" s="58"/>
      <c r="DR783" s="58"/>
      <c r="DS783" s="58"/>
      <c r="DT783" s="58"/>
      <c r="DU783" s="58"/>
      <c r="DV783" s="58"/>
      <c r="DW783" s="58"/>
      <c r="DX783" s="58"/>
      <c r="DY783" s="58"/>
      <c r="DZ783" s="58"/>
      <c r="EA783" s="58"/>
      <c r="EB783" s="58"/>
      <c r="EC783" s="58"/>
      <c r="ED783" s="58"/>
      <c r="EE783" s="58"/>
      <c r="EF783" s="58"/>
      <c r="EG783" s="58"/>
      <c r="EH783" s="58"/>
      <c r="EI783" s="58"/>
      <c r="EJ783" s="58"/>
      <c r="EK783" s="58"/>
      <c r="EL783" s="58"/>
      <c r="EM783" s="58"/>
      <c r="EN783" s="58"/>
      <c r="EO783" s="58"/>
      <c r="EP783" s="58"/>
      <c r="EQ783" s="58"/>
      <c r="ER783" s="58"/>
      <c r="ES783" s="58"/>
      <c r="ET783" s="58"/>
      <c r="EU783" s="58"/>
      <c r="EV783" s="58"/>
      <c r="EW783" s="58"/>
      <c r="EX783" s="58"/>
      <c r="EY783" s="58"/>
      <c r="EZ783" s="58"/>
      <c r="FA783" s="58"/>
      <c r="FB783" s="58"/>
      <c r="FC783" s="58"/>
      <c r="FD783" s="58"/>
      <c r="FE783" s="58"/>
      <c r="FF783" s="58"/>
      <c r="FG783" s="58"/>
      <c r="FH783" s="58"/>
      <c r="FI783" s="58"/>
      <c r="FJ783" s="58"/>
      <c r="FK783" s="58"/>
      <c r="FL783" s="58"/>
      <c r="FM783" s="58"/>
      <c r="FN783" s="58"/>
      <c r="FO783" s="58"/>
      <c r="FP783" s="58"/>
      <c r="FQ783" s="58"/>
      <c r="FR783" s="58"/>
      <c r="FS783" s="58"/>
      <c r="FT783" s="58"/>
      <c r="FU783" s="58"/>
      <c r="FV783" s="58"/>
      <c r="FW783" s="58"/>
      <c r="FX783" s="58"/>
      <c r="FY783" s="58"/>
      <c r="FZ783" s="58"/>
      <c r="GA783" s="58"/>
      <c r="GB783" s="58"/>
      <c r="GC783" s="58"/>
      <c r="GD783" s="58"/>
      <c r="GE783" s="58"/>
      <c r="GF783" s="58"/>
      <c r="GG783" s="58"/>
      <c r="GH783" s="58"/>
      <c r="GI783" s="58"/>
      <c r="GJ783" s="58"/>
      <c r="GK783" s="58"/>
      <c r="GL783" s="58"/>
      <c r="GM783" s="58"/>
      <c r="GN783" s="58"/>
      <c r="GO783" s="58"/>
      <c r="GP783" s="58"/>
      <c r="GQ783" s="58"/>
      <c r="GR783" s="58"/>
      <c r="GS783" s="58"/>
      <c r="GT783" s="58"/>
      <c r="GU783" s="58"/>
      <c r="GV783" s="58"/>
      <c r="GW783" s="58"/>
      <c r="GX783" s="58"/>
      <c r="GY783" s="58"/>
      <c r="GZ783" s="58"/>
      <c r="HA783" s="58"/>
      <c r="HB783" s="58"/>
      <c r="HC783" s="58"/>
      <c r="HD783" s="58"/>
      <c r="HE783" s="58"/>
      <c r="HF783" s="58"/>
      <c r="HG783" s="58"/>
      <c r="HH783" s="58"/>
      <c r="HI783" s="58"/>
      <c r="HJ783" s="58"/>
      <c r="HK783" s="58"/>
      <c r="HL783" s="58"/>
      <c r="HM783" s="58"/>
      <c r="HN783" s="58"/>
      <c r="HO783" s="58"/>
      <c r="HP783" s="58"/>
      <c r="HQ783" s="58"/>
      <c r="HR783" s="58"/>
      <c r="HS783" s="58"/>
      <c r="HT783" s="58"/>
      <c r="HU783" s="58"/>
      <c r="HV783" s="58"/>
      <c r="HW783" s="58"/>
      <c r="HX783" s="58"/>
      <c r="HY783" s="58"/>
      <c r="HZ783" s="58"/>
      <c r="IA783" s="58"/>
      <c r="IB783" s="58"/>
      <c r="IC783" s="58"/>
      <c r="ID783" s="58"/>
      <c r="IE783" s="58"/>
      <c r="IF783" s="58"/>
      <c r="IG783" s="58"/>
      <c r="IH783" s="58"/>
      <c r="II783" s="58"/>
      <c r="IJ783" s="58"/>
      <c r="IK783" s="58"/>
      <c r="IL783" s="58"/>
      <c r="IM783" s="58"/>
      <c r="IN783" s="58"/>
      <c r="IO783" s="58"/>
      <c r="IP783" s="58"/>
      <c r="IQ783" s="58"/>
      <c r="IR783" s="58"/>
      <c r="IS783" s="58"/>
      <c r="IT783" s="58"/>
      <c r="IU783" s="58"/>
    </row>
    <row r="784" spans="1:255" s="840" customFormat="1">
      <c r="A784" s="78" t="s">
        <v>516</v>
      </c>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c r="AB784"/>
      <c r="AC784"/>
      <c r="AD784" s="58"/>
      <c r="AE784" s="58"/>
      <c r="AF784" s="58"/>
      <c r="AG784" s="58"/>
      <c r="AH784" s="58"/>
      <c r="AI784" s="58"/>
      <c r="AJ784" s="58"/>
      <c r="AK784" s="58"/>
      <c r="AL784" s="58"/>
      <c r="AM784" s="58"/>
      <c r="AN784" s="58"/>
      <c r="AO784" s="58"/>
      <c r="AP784" s="58"/>
      <c r="AQ784" s="58"/>
      <c r="AR784" s="58"/>
      <c r="AS784" s="58"/>
      <c r="AT784" s="58"/>
      <c r="AU784" s="58"/>
      <c r="AV784" s="58"/>
      <c r="AW784" s="58"/>
      <c r="AX784" s="58"/>
      <c r="AY784" s="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58"/>
      <c r="CS784" s="58"/>
      <c r="CT784" s="58"/>
      <c r="CU784" s="58"/>
      <c r="CV784" s="58"/>
      <c r="CW784" s="58"/>
      <c r="CX784" s="58"/>
      <c r="CY784" s="58"/>
      <c r="CZ784" s="58"/>
      <c r="DA784" s="58"/>
      <c r="DB784" s="58"/>
      <c r="DC784" s="58"/>
      <c r="DD784" s="58"/>
      <c r="DE784" s="58"/>
      <c r="DF784" s="58"/>
      <c r="DG784" s="58"/>
      <c r="DH784" s="58"/>
      <c r="DI784" s="58"/>
      <c r="DJ784" s="58"/>
      <c r="DK784" s="58"/>
      <c r="DL784" s="58"/>
      <c r="DM784" s="58"/>
      <c r="DN784" s="58"/>
      <c r="DO784" s="58"/>
      <c r="DP784" s="58"/>
      <c r="DQ784" s="58"/>
      <c r="DR784" s="58"/>
      <c r="DS784" s="58"/>
      <c r="DT784" s="58"/>
      <c r="DU784" s="58"/>
      <c r="DV784" s="58"/>
      <c r="DW784" s="58"/>
      <c r="DX784" s="58"/>
      <c r="DY784" s="58"/>
      <c r="DZ784" s="58"/>
      <c r="EA784" s="58"/>
      <c r="EB784" s="58"/>
      <c r="EC784" s="58"/>
      <c r="ED784" s="58"/>
      <c r="EE784" s="58"/>
      <c r="EF784" s="58"/>
      <c r="EG784" s="58"/>
      <c r="EH784" s="58"/>
      <c r="EI784" s="58"/>
      <c r="EJ784" s="58"/>
      <c r="EK784" s="58"/>
      <c r="EL784" s="58"/>
      <c r="EM784" s="58"/>
      <c r="EN784" s="58"/>
      <c r="EO784" s="58"/>
      <c r="EP784" s="58"/>
      <c r="EQ784" s="58"/>
      <c r="ER784" s="58"/>
      <c r="ES784" s="58"/>
      <c r="ET784" s="58"/>
      <c r="EU784" s="58"/>
      <c r="EV784" s="58"/>
      <c r="EW784" s="58"/>
      <c r="EX784" s="58"/>
      <c r="EY784" s="58"/>
      <c r="EZ784" s="58"/>
      <c r="FA784" s="58"/>
      <c r="FB784" s="58"/>
      <c r="FC784" s="58"/>
      <c r="FD784" s="58"/>
      <c r="FE784" s="58"/>
      <c r="FF784" s="58"/>
      <c r="FG784" s="58"/>
      <c r="FH784" s="58"/>
      <c r="FI784" s="58"/>
      <c r="FJ784" s="58"/>
      <c r="FK784" s="58"/>
      <c r="FL784" s="58"/>
      <c r="FM784" s="58"/>
      <c r="FN784" s="58"/>
      <c r="FO784" s="58"/>
      <c r="FP784" s="58"/>
      <c r="FQ784" s="58"/>
      <c r="FR784" s="58"/>
      <c r="FS784" s="58"/>
      <c r="FT784" s="58"/>
      <c r="FU784" s="58"/>
      <c r="FV784" s="58"/>
      <c r="FW784" s="58"/>
      <c r="FX784" s="58"/>
      <c r="FY784" s="58"/>
      <c r="FZ784" s="58"/>
      <c r="GA784" s="58"/>
      <c r="GB784" s="58"/>
      <c r="GC784" s="58"/>
      <c r="GD784" s="58"/>
      <c r="GE784" s="58"/>
      <c r="GF784" s="58"/>
      <c r="GG784" s="58"/>
      <c r="GH784" s="58"/>
      <c r="GI784" s="58"/>
      <c r="GJ784" s="58"/>
      <c r="GK784" s="58"/>
      <c r="GL784" s="58"/>
      <c r="GM784" s="58"/>
      <c r="GN784" s="58"/>
      <c r="GO784" s="58"/>
      <c r="GP784" s="58"/>
      <c r="GQ784" s="58"/>
      <c r="GR784" s="58"/>
      <c r="GS784" s="58"/>
      <c r="GT784" s="58"/>
      <c r="GU784" s="58"/>
      <c r="GV784" s="58"/>
      <c r="GW784" s="58"/>
      <c r="GX784" s="58"/>
      <c r="GY784" s="58"/>
      <c r="GZ784" s="58"/>
      <c r="HA784" s="58"/>
      <c r="HB784" s="58"/>
      <c r="HC784" s="58"/>
      <c r="HD784" s="58"/>
      <c r="HE784" s="58"/>
      <c r="HF784" s="58"/>
      <c r="HG784" s="58"/>
      <c r="HH784" s="58"/>
      <c r="HI784" s="58"/>
      <c r="HJ784" s="58"/>
      <c r="HK784" s="58"/>
      <c r="HL784" s="58"/>
      <c r="HM784" s="58"/>
      <c r="HN784" s="58"/>
      <c r="HO784" s="58"/>
      <c r="HP784" s="58"/>
      <c r="HQ784" s="58"/>
      <c r="HR784" s="58"/>
      <c r="HS784" s="58"/>
      <c r="HT784" s="58"/>
      <c r="HU784" s="58"/>
      <c r="HV784" s="58"/>
      <c r="HW784" s="58"/>
      <c r="HX784" s="58"/>
      <c r="HY784" s="58"/>
      <c r="HZ784" s="58"/>
      <c r="IA784" s="58"/>
      <c r="IB784" s="58"/>
      <c r="IC784" s="58"/>
      <c r="ID784" s="58"/>
      <c r="IE784" s="58"/>
      <c r="IF784" s="58"/>
      <c r="IG784" s="58"/>
      <c r="IH784" s="58"/>
      <c r="II784" s="58"/>
      <c r="IJ784" s="58"/>
      <c r="IK784" s="58"/>
      <c r="IL784" s="58"/>
      <c r="IM784" s="58"/>
      <c r="IN784" s="58"/>
      <c r="IO784" s="58"/>
      <c r="IP784" s="58"/>
      <c r="IQ784" s="58"/>
      <c r="IR784" s="58"/>
      <c r="IS784" s="58"/>
      <c r="IT784" s="58"/>
      <c r="IU784" s="58"/>
    </row>
    <row r="785" spans="1:255" s="840" customFormat="1">
      <c r="A785" s="78" t="s">
        <v>517</v>
      </c>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c r="AB785"/>
      <c r="AC785"/>
      <c r="AD785" s="58"/>
      <c r="AE785" s="58"/>
      <c r="AF785" s="58"/>
      <c r="AG785" s="58"/>
      <c r="AH785" s="58"/>
      <c r="AI785" s="58"/>
      <c r="AJ785" s="58"/>
      <c r="AK785" s="58"/>
      <c r="AL785" s="58"/>
      <c r="AM785" s="58"/>
      <c r="AN785" s="58"/>
      <c r="AO785" s="58"/>
      <c r="AP785" s="58"/>
      <c r="AQ785" s="58"/>
      <c r="AR785" s="58"/>
      <c r="AS785" s="58"/>
      <c r="AT785" s="58"/>
      <c r="AU785" s="58"/>
      <c r="AV785" s="58"/>
      <c r="AW785" s="58"/>
      <c r="AX785" s="58"/>
      <c r="AY785" s="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58"/>
      <c r="CS785" s="58"/>
      <c r="CT785" s="58"/>
      <c r="CU785" s="58"/>
      <c r="CV785" s="58"/>
      <c r="CW785" s="58"/>
      <c r="CX785" s="58"/>
      <c r="CY785" s="58"/>
      <c r="CZ785" s="58"/>
      <c r="DA785" s="58"/>
      <c r="DB785" s="58"/>
      <c r="DC785" s="58"/>
      <c r="DD785" s="58"/>
      <c r="DE785" s="58"/>
      <c r="DF785" s="58"/>
      <c r="DG785" s="58"/>
      <c r="DH785" s="58"/>
      <c r="DI785" s="58"/>
      <c r="DJ785" s="58"/>
      <c r="DK785" s="58"/>
      <c r="DL785" s="58"/>
      <c r="DM785" s="58"/>
      <c r="DN785" s="58"/>
      <c r="DO785" s="58"/>
      <c r="DP785" s="58"/>
      <c r="DQ785" s="58"/>
      <c r="DR785" s="58"/>
      <c r="DS785" s="58"/>
      <c r="DT785" s="58"/>
      <c r="DU785" s="58"/>
      <c r="DV785" s="58"/>
      <c r="DW785" s="58"/>
      <c r="DX785" s="58"/>
      <c r="DY785" s="58"/>
      <c r="DZ785" s="58"/>
      <c r="EA785" s="58"/>
      <c r="EB785" s="58"/>
      <c r="EC785" s="58"/>
      <c r="ED785" s="58"/>
      <c r="EE785" s="58"/>
      <c r="EF785" s="58"/>
      <c r="EG785" s="58"/>
      <c r="EH785" s="58"/>
      <c r="EI785" s="58"/>
      <c r="EJ785" s="58"/>
      <c r="EK785" s="58"/>
      <c r="EL785" s="58"/>
      <c r="EM785" s="58"/>
      <c r="EN785" s="58"/>
      <c r="EO785" s="58"/>
      <c r="EP785" s="58"/>
      <c r="EQ785" s="58"/>
      <c r="ER785" s="58"/>
      <c r="ES785" s="58"/>
      <c r="ET785" s="58"/>
      <c r="EU785" s="58"/>
      <c r="EV785" s="58"/>
      <c r="EW785" s="58"/>
      <c r="EX785" s="58"/>
      <c r="EY785" s="58"/>
      <c r="EZ785" s="58"/>
      <c r="FA785" s="58"/>
      <c r="FB785" s="58"/>
      <c r="FC785" s="58"/>
      <c r="FD785" s="58"/>
      <c r="FE785" s="58"/>
      <c r="FF785" s="58"/>
      <c r="FG785" s="58"/>
      <c r="FH785" s="58"/>
      <c r="FI785" s="58"/>
      <c r="FJ785" s="58"/>
      <c r="FK785" s="58"/>
      <c r="FL785" s="58"/>
      <c r="FM785" s="58"/>
      <c r="FN785" s="58"/>
      <c r="FO785" s="58"/>
      <c r="FP785" s="58"/>
      <c r="FQ785" s="58"/>
      <c r="FR785" s="58"/>
      <c r="FS785" s="58"/>
      <c r="FT785" s="58"/>
      <c r="FU785" s="58"/>
      <c r="FV785" s="58"/>
      <c r="FW785" s="58"/>
      <c r="FX785" s="58"/>
      <c r="FY785" s="58"/>
      <c r="FZ785" s="58"/>
      <c r="GA785" s="58"/>
      <c r="GB785" s="58"/>
      <c r="GC785" s="58"/>
      <c r="GD785" s="58"/>
      <c r="GE785" s="58"/>
      <c r="GF785" s="58"/>
      <c r="GG785" s="58"/>
      <c r="GH785" s="58"/>
      <c r="GI785" s="58"/>
      <c r="GJ785" s="58"/>
      <c r="GK785" s="58"/>
      <c r="GL785" s="58"/>
      <c r="GM785" s="58"/>
      <c r="GN785" s="58"/>
      <c r="GO785" s="58"/>
      <c r="GP785" s="58"/>
      <c r="GQ785" s="58"/>
      <c r="GR785" s="58"/>
      <c r="GS785" s="58"/>
      <c r="GT785" s="58"/>
      <c r="GU785" s="58"/>
      <c r="GV785" s="58"/>
      <c r="GW785" s="58"/>
      <c r="GX785" s="58"/>
      <c r="GY785" s="58"/>
      <c r="GZ785" s="58"/>
      <c r="HA785" s="58"/>
      <c r="HB785" s="58"/>
      <c r="HC785" s="58"/>
      <c r="HD785" s="58"/>
      <c r="HE785" s="58"/>
      <c r="HF785" s="58"/>
      <c r="HG785" s="58"/>
      <c r="HH785" s="58"/>
      <c r="HI785" s="58"/>
      <c r="HJ785" s="58"/>
      <c r="HK785" s="58"/>
      <c r="HL785" s="58"/>
      <c r="HM785" s="58"/>
      <c r="HN785" s="58"/>
      <c r="HO785" s="58"/>
      <c r="HP785" s="58"/>
      <c r="HQ785" s="58"/>
      <c r="HR785" s="58"/>
      <c r="HS785" s="58"/>
      <c r="HT785" s="58"/>
      <c r="HU785" s="58"/>
      <c r="HV785" s="58"/>
      <c r="HW785" s="58"/>
      <c r="HX785" s="58"/>
      <c r="HY785" s="58"/>
      <c r="HZ785" s="58"/>
      <c r="IA785" s="58"/>
      <c r="IB785" s="58"/>
      <c r="IC785" s="58"/>
      <c r="ID785" s="58"/>
      <c r="IE785" s="58"/>
      <c r="IF785" s="58"/>
      <c r="IG785" s="58"/>
      <c r="IH785" s="58"/>
      <c r="II785" s="58"/>
      <c r="IJ785" s="58"/>
      <c r="IK785" s="58"/>
      <c r="IL785" s="58"/>
      <c r="IM785" s="58"/>
      <c r="IN785" s="58"/>
      <c r="IO785" s="58"/>
      <c r="IP785" s="58"/>
      <c r="IQ785" s="58"/>
      <c r="IR785" s="58"/>
      <c r="IS785" s="58"/>
      <c r="IT785" s="58"/>
      <c r="IU785" s="58"/>
    </row>
    <row r="786" spans="1:255" s="840" customFormat="1">
      <c r="A786" s="78" t="s">
        <v>518</v>
      </c>
      <c r="B786" s="58">
        <v>1E-3</v>
      </c>
      <c r="C786" s="58">
        <v>1E-3</v>
      </c>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c r="AB786"/>
      <c r="AC786"/>
      <c r="AD786" s="58"/>
      <c r="AE786" s="58"/>
      <c r="AF786" s="58"/>
      <c r="AG786" s="58"/>
      <c r="AH786" s="58"/>
      <c r="AI786" s="58"/>
      <c r="AJ786" s="58"/>
      <c r="AK786" s="58"/>
      <c r="AL786" s="58"/>
      <c r="AM786" s="58"/>
      <c r="AN786" s="58"/>
      <c r="AO786" s="58"/>
      <c r="AP786" s="58"/>
      <c r="AQ786" s="58"/>
      <c r="AR786" s="58"/>
      <c r="AS786" s="58"/>
      <c r="AT786" s="58"/>
      <c r="AU786" s="58"/>
      <c r="AV786" s="58"/>
      <c r="AW786" s="58"/>
      <c r="AX786" s="58"/>
      <c r="AY786" s="5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58"/>
      <c r="CS786" s="58"/>
      <c r="CT786" s="58"/>
      <c r="CU786" s="58"/>
      <c r="CV786" s="58"/>
      <c r="CW786" s="58"/>
      <c r="CX786" s="58"/>
      <c r="CY786" s="58"/>
      <c r="CZ786" s="58"/>
      <c r="DA786" s="58"/>
      <c r="DB786" s="58"/>
      <c r="DC786" s="58"/>
      <c r="DD786" s="58"/>
      <c r="DE786" s="58"/>
      <c r="DF786" s="58"/>
      <c r="DG786" s="58"/>
      <c r="DH786" s="58"/>
      <c r="DI786" s="58"/>
      <c r="DJ786" s="58"/>
      <c r="DK786" s="58"/>
      <c r="DL786" s="58"/>
      <c r="DM786" s="58"/>
      <c r="DN786" s="58"/>
      <c r="DO786" s="58"/>
      <c r="DP786" s="58"/>
      <c r="DQ786" s="58"/>
      <c r="DR786" s="58"/>
      <c r="DS786" s="58"/>
      <c r="DT786" s="58"/>
      <c r="DU786" s="58"/>
      <c r="DV786" s="58"/>
      <c r="DW786" s="58"/>
      <c r="DX786" s="58"/>
      <c r="DY786" s="58"/>
      <c r="DZ786" s="58"/>
      <c r="EA786" s="58"/>
      <c r="EB786" s="58"/>
      <c r="EC786" s="58"/>
      <c r="ED786" s="58"/>
      <c r="EE786" s="58"/>
      <c r="EF786" s="58"/>
      <c r="EG786" s="58"/>
      <c r="EH786" s="58"/>
      <c r="EI786" s="58"/>
      <c r="EJ786" s="58"/>
      <c r="EK786" s="58"/>
      <c r="EL786" s="58"/>
      <c r="EM786" s="58"/>
      <c r="EN786" s="58"/>
      <c r="EO786" s="58"/>
      <c r="EP786" s="58"/>
      <c r="EQ786" s="58"/>
      <c r="ER786" s="58"/>
      <c r="ES786" s="58"/>
      <c r="ET786" s="58"/>
      <c r="EU786" s="58"/>
      <c r="EV786" s="58"/>
      <c r="EW786" s="58"/>
      <c r="EX786" s="58"/>
      <c r="EY786" s="58"/>
      <c r="EZ786" s="58"/>
      <c r="FA786" s="58"/>
      <c r="FB786" s="58"/>
      <c r="FC786" s="58"/>
      <c r="FD786" s="58"/>
      <c r="FE786" s="58"/>
      <c r="FF786" s="58"/>
      <c r="FG786" s="58"/>
      <c r="FH786" s="58"/>
      <c r="FI786" s="58"/>
      <c r="FJ786" s="58"/>
      <c r="FK786" s="58"/>
      <c r="FL786" s="58"/>
      <c r="FM786" s="58"/>
      <c r="FN786" s="58"/>
      <c r="FO786" s="58"/>
      <c r="FP786" s="58"/>
      <c r="FQ786" s="58"/>
      <c r="FR786" s="58"/>
      <c r="FS786" s="58"/>
      <c r="FT786" s="58"/>
      <c r="FU786" s="58"/>
      <c r="FV786" s="58"/>
      <c r="FW786" s="58"/>
      <c r="FX786" s="58"/>
      <c r="FY786" s="58"/>
      <c r="FZ786" s="58"/>
      <c r="GA786" s="58"/>
      <c r="GB786" s="58"/>
      <c r="GC786" s="58"/>
      <c r="GD786" s="58"/>
      <c r="GE786" s="58"/>
      <c r="GF786" s="58"/>
      <c r="GG786" s="58"/>
      <c r="GH786" s="58"/>
      <c r="GI786" s="58"/>
      <c r="GJ786" s="58"/>
      <c r="GK786" s="58"/>
      <c r="GL786" s="58"/>
      <c r="GM786" s="58"/>
      <c r="GN786" s="58"/>
      <c r="GO786" s="58"/>
      <c r="GP786" s="58"/>
      <c r="GQ786" s="58"/>
      <c r="GR786" s="58"/>
      <c r="GS786" s="58"/>
      <c r="GT786" s="58"/>
      <c r="GU786" s="58"/>
      <c r="GV786" s="58"/>
      <c r="GW786" s="58"/>
      <c r="GX786" s="58"/>
      <c r="GY786" s="58"/>
      <c r="GZ786" s="58"/>
      <c r="HA786" s="58"/>
      <c r="HB786" s="58"/>
      <c r="HC786" s="58"/>
      <c r="HD786" s="58"/>
      <c r="HE786" s="58"/>
      <c r="HF786" s="58"/>
      <c r="HG786" s="58"/>
      <c r="HH786" s="58"/>
      <c r="HI786" s="58"/>
      <c r="HJ786" s="58"/>
      <c r="HK786" s="58"/>
      <c r="HL786" s="58"/>
      <c r="HM786" s="58"/>
      <c r="HN786" s="58"/>
      <c r="HO786" s="58"/>
      <c r="HP786" s="58"/>
      <c r="HQ786" s="58"/>
      <c r="HR786" s="58"/>
      <c r="HS786" s="58"/>
      <c r="HT786" s="58"/>
      <c r="HU786" s="58"/>
      <c r="HV786" s="58"/>
      <c r="HW786" s="58"/>
      <c r="HX786" s="58"/>
      <c r="HY786" s="58"/>
      <c r="HZ786" s="58"/>
      <c r="IA786" s="58"/>
      <c r="IB786" s="58"/>
      <c r="IC786" s="58"/>
      <c r="ID786" s="58"/>
      <c r="IE786" s="58"/>
      <c r="IF786" s="58"/>
      <c r="IG786" s="58"/>
      <c r="IH786" s="58"/>
      <c r="II786" s="58"/>
      <c r="IJ786" s="58"/>
      <c r="IK786" s="58"/>
      <c r="IL786" s="58"/>
      <c r="IM786" s="58"/>
      <c r="IN786" s="58"/>
      <c r="IO786" s="58"/>
      <c r="IP786" s="58"/>
      <c r="IQ786" s="58"/>
      <c r="IR786" s="58"/>
      <c r="IS786" s="58"/>
      <c r="IT786" s="58"/>
      <c r="IU786" s="58"/>
    </row>
    <row r="787" spans="1:255" s="840" customFormat="1">
      <c r="A787" s="78" t="s">
        <v>519</v>
      </c>
      <c r="B787" s="58">
        <v>0.04</v>
      </c>
      <c r="C787" s="58">
        <v>3.6999999999999998E-2</v>
      </c>
      <c r="D787" s="58">
        <v>3.5999999999999997E-2</v>
      </c>
      <c r="E787" s="58">
        <v>3.7999999999999999E-2</v>
      </c>
      <c r="F787" s="58">
        <v>4.7E-2</v>
      </c>
      <c r="G787" s="58">
        <v>5.1999999999999998E-2</v>
      </c>
      <c r="H787" s="58">
        <v>5.6000000000000001E-2</v>
      </c>
      <c r="I787" s="58">
        <v>5.6000000000000001E-2</v>
      </c>
      <c r="J787" s="58">
        <v>5.6000000000000001E-2</v>
      </c>
      <c r="K787" s="58">
        <v>6.3E-2</v>
      </c>
      <c r="L787" s="58">
        <v>6.9000000000000006E-2</v>
      </c>
      <c r="M787" s="58">
        <v>7.2999999999999995E-2</v>
      </c>
      <c r="N787" s="58">
        <v>7.9000000000000001E-2</v>
      </c>
      <c r="O787" s="58">
        <v>6.8000000000000005E-2</v>
      </c>
      <c r="P787" s="58">
        <v>8.7999999999999995E-2</v>
      </c>
      <c r="Q787" s="58">
        <v>8.3000000000000004E-2</v>
      </c>
      <c r="R787" s="58">
        <v>0.11799999999999999</v>
      </c>
      <c r="S787" s="58">
        <v>0.13700000000000001</v>
      </c>
      <c r="T787" s="58">
        <v>0.15</v>
      </c>
      <c r="U787" s="58">
        <v>0.16</v>
      </c>
      <c r="V787" s="58">
        <v>0.129</v>
      </c>
      <c r="W787" s="58">
        <v>0.13100000000000001</v>
      </c>
      <c r="X787" s="58">
        <v>0.152</v>
      </c>
      <c r="Y787" s="58">
        <v>0.14699999999999999</v>
      </c>
      <c r="Z787" s="58">
        <v>0.17299999999999999</v>
      </c>
      <c r="AA787" s="949">
        <v>0.13200000000000001</v>
      </c>
      <c r="AB787" s="949">
        <v>0.14699999999999999</v>
      </c>
      <c r="AC787" s="949">
        <v>0.155</v>
      </c>
      <c r="AD787" s="58"/>
      <c r="AE787" s="58"/>
      <c r="AF787" s="58"/>
      <c r="AG787" s="58"/>
      <c r="AH787" s="58"/>
      <c r="AI787" s="58"/>
      <c r="AJ787" s="58"/>
      <c r="AK787" s="58"/>
      <c r="AL787" s="58"/>
      <c r="AM787" s="58"/>
      <c r="AN787" s="58"/>
      <c r="AO787" s="58"/>
      <c r="AP787" s="58"/>
      <c r="AQ787" s="58"/>
      <c r="AR787" s="58"/>
      <c r="AS787" s="58"/>
      <c r="AT787" s="58"/>
      <c r="AU787" s="58"/>
      <c r="AV787" s="58"/>
      <c r="AW787" s="58"/>
      <c r="AX787" s="58"/>
      <c r="AY787" s="5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58"/>
      <c r="CS787" s="58"/>
      <c r="CT787" s="58"/>
      <c r="CU787" s="58"/>
      <c r="CV787" s="58"/>
      <c r="CW787" s="58"/>
      <c r="CX787" s="58"/>
      <c r="CY787" s="58"/>
      <c r="CZ787" s="58"/>
      <c r="DA787" s="58"/>
      <c r="DB787" s="58"/>
      <c r="DC787" s="58"/>
      <c r="DD787" s="58"/>
      <c r="DE787" s="58"/>
      <c r="DF787" s="58"/>
      <c r="DG787" s="58"/>
      <c r="DH787" s="58"/>
      <c r="DI787" s="58"/>
      <c r="DJ787" s="58"/>
      <c r="DK787" s="58"/>
      <c r="DL787" s="58"/>
      <c r="DM787" s="58"/>
      <c r="DN787" s="58"/>
      <c r="DO787" s="58"/>
      <c r="DP787" s="58"/>
      <c r="DQ787" s="58"/>
      <c r="DR787" s="58"/>
      <c r="DS787" s="58"/>
      <c r="DT787" s="58"/>
      <c r="DU787" s="58"/>
      <c r="DV787" s="58"/>
      <c r="DW787" s="58"/>
      <c r="DX787" s="58"/>
      <c r="DY787" s="58"/>
      <c r="DZ787" s="58"/>
      <c r="EA787" s="58"/>
      <c r="EB787" s="58"/>
      <c r="EC787" s="58"/>
      <c r="ED787" s="58"/>
      <c r="EE787" s="58"/>
      <c r="EF787" s="58"/>
      <c r="EG787" s="58"/>
      <c r="EH787" s="58"/>
      <c r="EI787" s="58"/>
      <c r="EJ787" s="58"/>
      <c r="EK787" s="58"/>
      <c r="EL787" s="58"/>
      <c r="EM787" s="58"/>
      <c r="EN787" s="58"/>
      <c r="EO787" s="58"/>
      <c r="EP787" s="58"/>
      <c r="EQ787" s="58"/>
      <c r="ER787" s="58"/>
      <c r="ES787" s="58"/>
      <c r="ET787" s="58"/>
      <c r="EU787" s="58"/>
      <c r="EV787" s="58"/>
      <c r="EW787" s="58"/>
      <c r="EX787" s="58"/>
      <c r="EY787" s="58"/>
      <c r="EZ787" s="58"/>
      <c r="FA787" s="58"/>
      <c r="FB787" s="58"/>
      <c r="FC787" s="58"/>
      <c r="FD787" s="58"/>
      <c r="FE787" s="58"/>
      <c r="FF787" s="58"/>
      <c r="FG787" s="58"/>
      <c r="FH787" s="58"/>
      <c r="FI787" s="58"/>
      <c r="FJ787" s="58"/>
      <c r="FK787" s="58"/>
      <c r="FL787" s="58"/>
      <c r="FM787" s="58"/>
      <c r="FN787" s="58"/>
      <c r="FO787" s="58"/>
      <c r="FP787" s="58"/>
      <c r="FQ787" s="58"/>
      <c r="FR787" s="58"/>
      <c r="FS787" s="58"/>
      <c r="FT787" s="58"/>
      <c r="FU787" s="58"/>
      <c r="FV787" s="58"/>
      <c r="FW787" s="58"/>
      <c r="FX787" s="58"/>
      <c r="FY787" s="58"/>
      <c r="FZ787" s="58"/>
      <c r="GA787" s="58"/>
      <c r="GB787" s="58"/>
      <c r="GC787" s="58"/>
      <c r="GD787" s="58"/>
      <c r="GE787" s="58"/>
      <c r="GF787" s="58"/>
      <c r="GG787" s="58"/>
      <c r="GH787" s="58"/>
      <c r="GI787" s="58"/>
      <c r="GJ787" s="58"/>
      <c r="GK787" s="58"/>
      <c r="GL787" s="58"/>
      <c r="GM787" s="58"/>
      <c r="GN787" s="58"/>
      <c r="GO787" s="58"/>
      <c r="GP787" s="58"/>
      <c r="GQ787" s="58"/>
      <c r="GR787" s="58"/>
      <c r="GS787" s="58"/>
      <c r="GT787" s="58"/>
      <c r="GU787" s="58"/>
      <c r="GV787" s="58"/>
      <c r="GW787" s="58"/>
      <c r="GX787" s="58"/>
      <c r="GY787" s="58"/>
      <c r="GZ787" s="58"/>
      <c r="HA787" s="58"/>
      <c r="HB787" s="58"/>
      <c r="HC787" s="58"/>
      <c r="HD787" s="58"/>
      <c r="HE787" s="58"/>
      <c r="HF787" s="58"/>
      <c r="HG787" s="58"/>
      <c r="HH787" s="58"/>
      <c r="HI787" s="58"/>
      <c r="HJ787" s="58"/>
      <c r="HK787" s="58"/>
      <c r="HL787" s="58"/>
      <c r="HM787" s="58"/>
      <c r="HN787" s="58"/>
      <c r="HO787" s="58"/>
      <c r="HP787" s="58"/>
      <c r="HQ787" s="58"/>
      <c r="HR787" s="58"/>
      <c r="HS787" s="58"/>
      <c r="HT787" s="58"/>
      <c r="HU787" s="58"/>
      <c r="HV787" s="58"/>
      <c r="HW787" s="58"/>
      <c r="HX787" s="58"/>
      <c r="HY787" s="58"/>
      <c r="HZ787" s="58"/>
      <c r="IA787" s="58"/>
      <c r="IB787" s="58"/>
      <c r="IC787" s="58"/>
      <c r="ID787" s="58"/>
      <c r="IE787" s="58"/>
      <c r="IF787" s="58"/>
      <c r="IG787" s="58"/>
      <c r="IH787" s="58"/>
      <c r="II787" s="58"/>
      <c r="IJ787" s="58"/>
      <c r="IK787" s="58"/>
      <c r="IL787" s="58"/>
      <c r="IM787" s="58"/>
      <c r="IN787" s="58"/>
      <c r="IO787" s="58"/>
      <c r="IP787" s="58"/>
      <c r="IQ787" s="58"/>
      <c r="IR787" s="58"/>
      <c r="IS787" s="58"/>
      <c r="IT787" s="58"/>
      <c r="IU787" s="58"/>
    </row>
    <row r="788" spans="1:255" s="840" customFormat="1">
      <c r="A788" s="78" t="s">
        <v>520</v>
      </c>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c r="AB788"/>
      <c r="AC788"/>
      <c r="AD788" s="58"/>
      <c r="AE788" s="58"/>
      <c r="AF788" s="58"/>
      <c r="AG788" s="58"/>
      <c r="AH788" s="58"/>
      <c r="AI788" s="58"/>
      <c r="AJ788" s="58"/>
      <c r="AK788" s="58"/>
      <c r="AL788" s="58"/>
      <c r="AM788" s="58"/>
      <c r="AN788" s="58"/>
      <c r="AO788" s="58"/>
      <c r="AP788" s="58"/>
      <c r="AQ788" s="58"/>
      <c r="AR788" s="58"/>
      <c r="AS788" s="58"/>
      <c r="AT788" s="58"/>
      <c r="AU788" s="58"/>
      <c r="AV788" s="58"/>
      <c r="AW788" s="58"/>
      <c r="AX788" s="58"/>
      <c r="AY788" s="5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58"/>
      <c r="CS788" s="58"/>
      <c r="CT788" s="58"/>
      <c r="CU788" s="58"/>
      <c r="CV788" s="58"/>
      <c r="CW788" s="58"/>
      <c r="CX788" s="58"/>
      <c r="CY788" s="58"/>
      <c r="CZ788" s="58"/>
      <c r="DA788" s="58"/>
      <c r="DB788" s="58"/>
      <c r="DC788" s="58"/>
      <c r="DD788" s="58"/>
      <c r="DE788" s="58"/>
      <c r="DF788" s="58"/>
      <c r="DG788" s="58"/>
      <c r="DH788" s="58"/>
      <c r="DI788" s="58"/>
      <c r="DJ788" s="58"/>
      <c r="DK788" s="58"/>
      <c r="DL788" s="58"/>
      <c r="DM788" s="58"/>
      <c r="DN788" s="58"/>
      <c r="DO788" s="58"/>
      <c r="DP788" s="58"/>
      <c r="DQ788" s="58"/>
      <c r="DR788" s="58"/>
      <c r="DS788" s="58"/>
      <c r="DT788" s="58"/>
      <c r="DU788" s="58"/>
      <c r="DV788" s="58"/>
      <c r="DW788" s="58"/>
      <c r="DX788" s="58"/>
      <c r="DY788" s="58"/>
      <c r="DZ788" s="58"/>
      <c r="EA788" s="58"/>
      <c r="EB788" s="58"/>
      <c r="EC788" s="58"/>
      <c r="ED788" s="58"/>
      <c r="EE788" s="58"/>
      <c r="EF788" s="58"/>
      <c r="EG788" s="58"/>
      <c r="EH788" s="58"/>
      <c r="EI788" s="58"/>
      <c r="EJ788" s="58"/>
      <c r="EK788" s="58"/>
      <c r="EL788" s="58"/>
      <c r="EM788" s="58"/>
      <c r="EN788" s="58"/>
      <c r="EO788" s="58"/>
      <c r="EP788" s="58"/>
      <c r="EQ788" s="58"/>
      <c r="ER788" s="58"/>
      <c r="ES788" s="58"/>
      <c r="ET788" s="58"/>
      <c r="EU788" s="58"/>
      <c r="EV788" s="58"/>
      <c r="EW788" s="58"/>
      <c r="EX788" s="58"/>
      <c r="EY788" s="58"/>
      <c r="EZ788" s="58"/>
      <c r="FA788" s="58"/>
      <c r="FB788" s="58"/>
      <c r="FC788" s="58"/>
      <c r="FD788" s="58"/>
      <c r="FE788" s="58"/>
      <c r="FF788" s="58"/>
      <c r="FG788" s="58"/>
      <c r="FH788" s="58"/>
      <c r="FI788" s="58"/>
      <c r="FJ788" s="58"/>
      <c r="FK788" s="58"/>
      <c r="FL788" s="58"/>
      <c r="FM788" s="58"/>
      <c r="FN788" s="58"/>
      <c r="FO788" s="58"/>
      <c r="FP788" s="58"/>
      <c r="FQ788" s="58"/>
      <c r="FR788" s="58"/>
      <c r="FS788" s="58"/>
      <c r="FT788" s="58"/>
      <c r="FU788" s="58"/>
      <c r="FV788" s="58"/>
      <c r="FW788" s="58"/>
      <c r="FX788" s="58"/>
      <c r="FY788" s="58"/>
      <c r="FZ788" s="58"/>
      <c r="GA788" s="58"/>
      <c r="GB788" s="58"/>
      <c r="GC788" s="58"/>
      <c r="GD788" s="58"/>
      <c r="GE788" s="58"/>
      <c r="GF788" s="58"/>
      <c r="GG788" s="58"/>
      <c r="GH788" s="58"/>
      <c r="GI788" s="58"/>
      <c r="GJ788" s="58"/>
      <c r="GK788" s="58"/>
      <c r="GL788" s="58"/>
      <c r="GM788" s="58"/>
      <c r="GN788" s="58"/>
      <c r="GO788" s="58"/>
      <c r="GP788" s="58"/>
      <c r="GQ788" s="58"/>
      <c r="GR788" s="58"/>
      <c r="GS788" s="58"/>
      <c r="GT788" s="58"/>
      <c r="GU788" s="58"/>
      <c r="GV788" s="58"/>
      <c r="GW788" s="58"/>
      <c r="GX788" s="58"/>
      <c r="GY788" s="58"/>
      <c r="GZ788" s="58"/>
      <c r="HA788" s="58"/>
      <c r="HB788" s="58"/>
      <c r="HC788" s="58"/>
      <c r="HD788" s="58"/>
      <c r="HE788" s="58"/>
      <c r="HF788" s="58"/>
      <c r="HG788" s="58"/>
      <c r="HH788" s="58"/>
      <c r="HI788" s="58"/>
      <c r="HJ788" s="58"/>
      <c r="HK788" s="58"/>
      <c r="HL788" s="58"/>
      <c r="HM788" s="58"/>
      <c r="HN788" s="58"/>
      <c r="HO788" s="58"/>
      <c r="HP788" s="58"/>
      <c r="HQ788" s="58"/>
      <c r="HR788" s="58"/>
      <c r="HS788" s="58"/>
      <c r="HT788" s="58"/>
      <c r="HU788" s="58"/>
      <c r="HV788" s="58"/>
      <c r="HW788" s="58"/>
      <c r="HX788" s="58"/>
      <c r="HY788" s="58"/>
      <c r="HZ788" s="58"/>
      <c r="IA788" s="58"/>
      <c r="IB788" s="58"/>
      <c r="IC788" s="58"/>
      <c r="ID788" s="58"/>
      <c r="IE788" s="58"/>
      <c r="IF788" s="58"/>
      <c r="IG788" s="58"/>
      <c r="IH788" s="58"/>
      <c r="II788" s="58"/>
      <c r="IJ788" s="58"/>
      <c r="IK788" s="58"/>
      <c r="IL788" s="58"/>
      <c r="IM788" s="58"/>
      <c r="IN788" s="58"/>
      <c r="IO788" s="58"/>
      <c r="IP788" s="58"/>
      <c r="IQ788" s="58"/>
      <c r="IR788" s="58"/>
      <c r="IS788" s="58"/>
      <c r="IT788" s="58"/>
      <c r="IU788" s="58"/>
    </row>
    <row r="789" spans="1:255" s="840" customFormat="1">
      <c r="A789" s="78" t="s">
        <v>521</v>
      </c>
      <c r="B789" s="58">
        <v>1.4999999999999999E-2</v>
      </c>
      <c r="C789" s="58">
        <v>1.4999999999999999E-2</v>
      </c>
      <c r="D789" s="58">
        <v>1.4E-2</v>
      </c>
      <c r="E789" s="58">
        <v>1.4999999999999999E-2</v>
      </c>
      <c r="F789" s="58">
        <v>1.9E-2</v>
      </c>
      <c r="G789" s="58">
        <v>0.02</v>
      </c>
      <c r="H789" s="58">
        <v>2.1999999999999999E-2</v>
      </c>
      <c r="I789" s="58">
        <v>2.1999999999999999E-2</v>
      </c>
      <c r="J789" s="58">
        <v>2.1999999999999999E-2</v>
      </c>
      <c r="K789" s="58">
        <v>2.5000000000000001E-2</v>
      </c>
      <c r="L789" s="58">
        <v>2.7E-2</v>
      </c>
      <c r="M789" s="58">
        <v>2.9000000000000001E-2</v>
      </c>
      <c r="N789" s="58">
        <v>3.1E-2</v>
      </c>
      <c r="O789" s="58">
        <v>3.3000000000000002E-2</v>
      </c>
      <c r="P789" s="58">
        <v>4.1000000000000002E-2</v>
      </c>
      <c r="Q789" s="58">
        <v>5.0999999999999997E-2</v>
      </c>
      <c r="R789" s="58">
        <v>3.3000000000000002E-2</v>
      </c>
      <c r="S789" s="58">
        <v>4.1000000000000002E-2</v>
      </c>
      <c r="T789" s="58">
        <v>3.9E-2</v>
      </c>
      <c r="U789" s="58">
        <v>6.4000000000000001E-2</v>
      </c>
      <c r="V789" s="58">
        <v>5.1999999999999998E-2</v>
      </c>
      <c r="W789" s="58">
        <v>4.3999999999999997E-2</v>
      </c>
      <c r="X789" s="58">
        <v>5.5E-2</v>
      </c>
      <c r="Y789" s="58">
        <v>7.3999999999999996E-2</v>
      </c>
      <c r="Z789" s="58">
        <v>5.7000000000000002E-2</v>
      </c>
      <c r="AA789" s="949">
        <v>7.2999999999999995E-2</v>
      </c>
      <c r="AB789" s="949">
        <v>6.6000000000000003E-2</v>
      </c>
      <c r="AC789" s="949">
        <v>6.5000000000000002E-2</v>
      </c>
      <c r="AD789" s="58"/>
      <c r="AE789" s="58"/>
      <c r="AF789" s="58"/>
      <c r="AG789" s="58"/>
      <c r="AH789" s="58"/>
      <c r="AI789" s="58"/>
      <c r="AJ789" s="58"/>
      <c r="AK789" s="58"/>
      <c r="AL789" s="58"/>
      <c r="AM789" s="58"/>
      <c r="AN789" s="58"/>
      <c r="AO789" s="58"/>
      <c r="AP789" s="58"/>
      <c r="AQ789" s="58"/>
      <c r="AR789" s="58"/>
      <c r="AS789" s="58"/>
      <c r="AT789" s="58"/>
      <c r="AU789" s="58"/>
      <c r="AV789" s="58"/>
      <c r="AW789" s="58"/>
      <c r="AX789" s="58"/>
      <c r="AY789" s="5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58"/>
      <c r="CS789" s="58"/>
      <c r="CT789" s="58"/>
      <c r="CU789" s="58"/>
      <c r="CV789" s="58"/>
      <c r="CW789" s="58"/>
      <c r="CX789" s="58"/>
      <c r="CY789" s="58"/>
      <c r="CZ789" s="58"/>
      <c r="DA789" s="58"/>
      <c r="DB789" s="58"/>
      <c r="DC789" s="58"/>
      <c r="DD789" s="58"/>
      <c r="DE789" s="58"/>
      <c r="DF789" s="58"/>
      <c r="DG789" s="58"/>
      <c r="DH789" s="58"/>
      <c r="DI789" s="58"/>
      <c r="DJ789" s="58"/>
      <c r="DK789" s="58"/>
      <c r="DL789" s="58"/>
      <c r="DM789" s="58"/>
      <c r="DN789" s="58"/>
      <c r="DO789" s="58"/>
      <c r="DP789" s="58"/>
      <c r="DQ789" s="58"/>
      <c r="DR789" s="58"/>
      <c r="DS789" s="58"/>
      <c r="DT789" s="58"/>
      <c r="DU789" s="58"/>
      <c r="DV789" s="58"/>
      <c r="DW789" s="58"/>
      <c r="DX789" s="58"/>
      <c r="DY789" s="58"/>
      <c r="DZ789" s="58"/>
      <c r="EA789" s="58"/>
      <c r="EB789" s="58"/>
      <c r="EC789" s="58"/>
      <c r="ED789" s="58"/>
      <c r="EE789" s="58"/>
      <c r="EF789" s="58"/>
      <c r="EG789" s="58"/>
      <c r="EH789" s="58"/>
      <c r="EI789" s="58"/>
      <c r="EJ789" s="58"/>
      <c r="EK789" s="58"/>
      <c r="EL789" s="58"/>
      <c r="EM789" s="58"/>
      <c r="EN789" s="58"/>
      <c r="EO789" s="58"/>
      <c r="EP789" s="58"/>
      <c r="EQ789" s="58"/>
      <c r="ER789" s="58"/>
      <c r="ES789" s="58"/>
      <c r="ET789" s="58"/>
      <c r="EU789" s="58"/>
      <c r="EV789" s="58"/>
      <c r="EW789" s="58"/>
      <c r="EX789" s="58"/>
      <c r="EY789" s="58"/>
      <c r="EZ789" s="58"/>
      <c r="FA789" s="58"/>
      <c r="FB789" s="58"/>
      <c r="FC789" s="58"/>
      <c r="FD789" s="58"/>
      <c r="FE789" s="58"/>
      <c r="FF789" s="58"/>
      <c r="FG789" s="58"/>
      <c r="FH789" s="58"/>
      <c r="FI789" s="58"/>
      <c r="FJ789" s="58"/>
      <c r="FK789" s="58"/>
      <c r="FL789" s="58"/>
      <c r="FM789" s="58"/>
      <c r="FN789" s="58"/>
      <c r="FO789" s="58"/>
      <c r="FP789" s="58"/>
      <c r="FQ789" s="58"/>
      <c r="FR789" s="58"/>
      <c r="FS789" s="58"/>
      <c r="FT789" s="58"/>
      <c r="FU789" s="58"/>
      <c r="FV789" s="58"/>
      <c r="FW789" s="58"/>
      <c r="FX789" s="58"/>
      <c r="FY789" s="58"/>
      <c r="FZ789" s="58"/>
      <c r="GA789" s="58"/>
      <c r="GB789" s="58"/>
      <c r="GC789" s="58"/>
      <c r="GD789" s="58"/>
      <c r="GE789" s="58"/>
      <c r="GF789" s="58"/>
      <c r="GG789" s="58"/>
      <c r="GH789" s="58"/>
      <c r="GI789" s="58"/>
      <c r="GJ789" s="58"/>
      <c r="GK789" s="58"/>
      <c r="GL789" s="58"/>
      <c r="GM789" s="58"/>
      <c r="GN789" s="58"/>
      <c r="GO789" s="58"/>
      <c r="GP789" s="58"/>
      <c r="GQ789" s="58"/>
      <c r="GR789" s="58"/>
      <c r="GS789" s="58"/>
      <c r="GT789" s="58"/>
      <c r="GU789" s="58"/>
      <c r="GV789" s="58"/>
      <c r="GW789" s="58"/>
      <c r="GX789" s="58"/>
      <c r="GY789" s="58"/>
      <c r="GZ789" s="58"/>
      <c r="HA789" s="58"/>
      <c r="HB789" s="58"/>
      <c r="HC789" s="58"/>
      <c r="HD789" s="58"/>
      <c r="HE789" s="58"/>
      <c r="HF789" s="58"/>
      <c r="HG789" s="58"/>
      <c r="HH789" s="58"/>
      <c r="HI789" s="58"/>
      <c r="HJ789" s="58"/>
      <c r="HK789" s="58"/>
      <c r="HL789" s="58"/>
      <c r="HM789" s="58"/>
      <c r="HN789" s="58"/>
      <c r="HO789" s="58"/>
      <c r="HP789" s="58"/>
      <c r="HQ789" s="58"/>
      <c r="HR789" s="58"/>
      <c r="HS789" s="58"/>
      <c r="HT789" s="58"/>
      <c r="HU789" s="58"/>
      <c r="HV789" s="58"/>
      <c r="HW789" s="58"/>
      <c r="HX789" s="58"/>
      <c r="HY789" s="58"/>
      <c r="HZ789" s="58"/>
      <c r="IA789" s="58"/>
      <c r="IB789" s="58"/>
      <c r="IC789" s="58"/>
      <c r="ID789" s="58"/>
      <c r="IE789" s="58"/>
      <c r="IF789" s="58"/>
      <c r="IG789" s="58"/>
      <c r="IH789" s="58"/>
      <c r="II789" s="58"/>
      <c r="IJ789" s="58"/>
      <c r="IK789" s="58"/>
      <c r="IL789" s="58"/>
      <c r="IM789" s="58"/>
      <c r="IN789" s="58"/>
      <c r="IO789" s="58"/>
      <c r="IP789" s="58"/>
      <c r="IQ789" s="58"/>
      <c r="IR789" s="58"/>
      <c r="IS789" s="58"/>
      <c r="IT789" s="58"/>
      <c r="IU789" s="58"/>
    </row>
    <row r="790" spans="1:255" s="840" customFormat="1">
      <c r="A790" s="78" t="s">
        <v>522</v>
      </c>
      <c r="B790" s="58">
        <v>2.9990000000000001</v>
      </c>
      <c r="C790" s="58">
        <v>2.7</v>
      </c>
      <c r="D790" s="58">
        <v>2.5569999999999999</v>
      </c>
      <c r="E790" s="58">
        <v>3.0910000000000002</v>
      </c>
      <c r="F790" s="58">
        <v>3.536</v>
      </c>
      <c r="G790" s="58">
        <v>3.617</v>
      </c>
      <c r="H790" s="58">
        <v>4.2039999999999997</v>
      </c>
      <c r="I790" s="58">
        <v>4.2569999999999997</v>
      </c>
      <c r="J790" s="58">
        <v>4.5149999999999997</v>
      </c>
      <c r="K790" s="58">
        <v>5.0510000000000002</v>
      </c>
      <c r="L790" s="58">
        <v>5.64</v>
      </c>
      <c r="M790" s="58">
        <v>5.915</v>
      </c>
      <c r="N790" s="58">
        <v>6.41</v>
      </c>
      <c r="O790" s="58">
        <v>6.2590000000000003</v>
      </c>
      <c r="P790" s="58">
        <v>5.9269999999999996</v>
      </c>
      <c r="Q790" s="58">
        <v>5.7229999999999999</v>
      </c>
      <c r="R790" s="58">
        <v>6.1459999999999999</v>
      </c>
      <c r="S790" s="58">
        <v>6.68</v>
      </c>
      <c r="T790" s="58">
        <v>7.4630000000000001</v>
      </c>
      <c r="U790" s="58">
        <v>6.46</v>
      </c>
      <c r="V790" s="58">
        <v>5.452</v>
      </c>
      <c r="W790" s="58">
        <v>5.1760000000000002</v>
      </c>
      <c r="X790" s="58">
        <v>5.4320000000000004</v>
      </c>
      <c r="Y790" s="58">
        <v>5.7110000000000003</v>
      </c>
      <c r="Z790" s="58">
        <v>6.9130000000000003</v>
      </c>
      <c r="AA790" s="949">
        <v>6</v>
      </c>
      <c r="AB790" s="949">
        <v>6.0579999999999998</v>
      </c>
      <c r="AC790" s="949">
        <v>6.8090000000000002</v>
      </c>
      <c r="AD790" s="58"/>
      <c r="AE790" s="58"/>
      <c r="AF790" s="58"/>
      <c r="AG790" s="58"/>
      <c r="AH790" s="58"/>
      <c r="AI790" s="58"/>
      <c r="AJ790" s="58"/>
      <c r="AK790" s="58"/>
      <c r="AL790" s="58"/>
      <c r="AM790" s="58"/>
      <c r="AN790" s="58"/>
      <c r="AO790" s="58"/>
      <c r="AP790" s="58"/>
      <c r="AQ790" s="58"/>
      <c r="AR790" s="58"/>
      <c r="AS790" s="58"/>
      <c r="AT790" s="58"/>
      <c r="AU790" s="58"/>
      <c r="AV790" s="58"/>
      <c r="AW790" s="58"/>
      <c r="AX790" s="58"/>
      <c r="AY790" s="5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58"/>
      <c r="CS790" s="58"/>
      <c r="CT790" s="58"/>
      <c r="CU790" s="58"/>
      <c r="CV790" s="58"/>
      <c r="CW790" s="58"/>
      <c r="CX790" s="58"/>
      <c r="CY790" s="58"/>
      <c r="CZ790" s="58"/>
      <c r="DA790" s="58"/>
      <c r="DB790" s="58"/>
      <c r="DC790" s="58"/>
      <c r="DD790" s="58"/>
      <c r="DE790" s="58"/>
      <c r="DF790" s="58"/>
      <c r="DG790" s="58"/>
      <c r="DH790" s="58"/>
      <c r="DI790" s="58"/>
      <c r="DJ790" s="58"/>
      <c r="DK790" s="58"/>
      <c r="DL790" s="58"/>
      <c r="DM790" s="58"/>
      <c r="DN790" s="58"/>
      <c r="DO790" s="58"/>
      <c r="DP790" s="58"/>
      <c r="DQ790" s="58"/>
      <c r="DR790" s="58"/>
      <c r="DS790" s="58"/>
      <c r="DT790" s="58"/>
      <c r="DU790" s="58"/>
      <c r="DV790" s="58"/>
      <c r="DW790" s="58"/>
      <c r="DX790" s="58"/>
      <c r="DY790" s="58"/>
      <c r="DZ790" s="58"/>
      <c r="EA790" s="58"/>
      <c r="EB790" s="58"/>
      <c r="EC790" s="58"/>
      <c r="ED790" s="58"/>
      <c r="EE790" s="58"/>
      <c r="EF790" s="58"/>
      <c r="EG790" s="58"/>
      <c r="EH790" s="58"/>
      <c r="EI790" s="58"/>
      <c r="EJ790" s="58"/>
      <c r="EK790" s="58"/>
      <c r="EL790" s="58"/>
      <c r="EM790" s="58"/>
      <c r="EN790" s="58"/>
      <c r="EO790" s="58"/>
      <c r="EP790" s="58"/>
      <c r="EQ790" s="58"/>
      <c r="ER790" s="58"/>
      <c r="ES790" s="58"/>
      <c r="ET790" s="58"/>
      <c r="EU790" s="58"/>
      <c r="EV790" s="58"/>
      <c r="EW790" s="58"/>
      <c r="EX790" s="58"/>
      <c r="EY790" s="58"/>
      <c r="EZ790" s="58"/>
      <c r="FA790" s="58"/>
      <c r="FB790" s="58"/>
      <c r="FC790" s="58"/>
      <c r="FD790" s="58"/>
      <c r="FE790" s="58"/>
      <c r="FF790" s="58"/>
      <c r="FG790" s="58"/>
      <c r="FH790" s="58"/>
      <c r="FI790" s="58"/>
      <c r="FJ790" s="58"/>
      <c r="FK790" s="58"/>
      <c r="FL790" s="58"/>
      <c r="FM790" s="58"/>
      <c r="FN790" s="58"/>
      <c r="FO790" s="58"/>
      <c r="FP790" s="58"/>
      <c r="FQ790" s="58"/>
      <c r="FR790" s="58"/>
      <c r="FS790" s="58"/>
      <c r="FT790" s="58"/>
      <c r="FU790" s="58"/>
      <c r="FV790" s="58"/>
      <c r="FW790" s="58"/>
      <c r="FX790" s="58"/>
      <c r="FY790" s="58"/>
      <c r="FZ790" s="58"/>
      <c r="GA790" s="58"/>
      <c r="GB790" s="58"/>
      <c r="GC790" s="58"/>
      <c r="GD790" s="58"/>
      <c r="GE790" s="58"/>
      <c r="GF790" s="58"/>
      <c r="GG790" s="58"/>
      <c r="GH790" s="58"/>
      <c r="GI790" s="58"/>
      <c r="GJ790" s="58"/>
      <c r="GK790" s="58"/>
      <c r="GL790" s="58"/>
      <c r="GM790" s="58"/>
      <c r="GN790" s="58"/>
      <c r="GO790" s="58"/>
      <c r="GP790" s="58"/>
      <c r="GQ790" s="58"/>
      <c r="GR790" s="58"/>
      <c r="GS790" s="58"/>
      <c r="GT790" s="58"/>
      <c r="GU790" s="58"/>
      <c r="GV790" s="58"/>
      <c r="GW790" s="58"/>
      <c r="GX790" s="58"/>
      <c r="GY790" s="58"/>
      <c r="GZ790" s="58"/>
      <c r="HA790" s="58"/>
      <c r="HB790" s="58"/>
      <c r="HC790" s="58"/>
      <c r="HD790" s="58"/>
      <c r="HE790" s="58"/>
      <c r="HF790" s="58"/>
      <c r="HG790" s="58"/>
      <c r="HH790" s="58"/>
      <c r="HI790" s="58"/>
      <c r="HJ790" s="58"/>
      <c r="HK790" s="58"/>
      <c r="HL790" s="58"/>
      <c r="HM790" s="58"/>
      <c r="HN790" s="58"/>
      <c r="HO790" s="58"/>
      <c r="HP790" s="58"/>
      <c r="HQ790" s="58"/>
      <c r="HR790" s="58"/>
      <c r="HS790" s="58"/>
      <c r="HT790" s="58"/>
      <c r="HU790" s="58"/>
      <c r="HV790" s="58"/>
      <c r="HW790" s="58"/>
      <c r="HX790" s="58"/>
      <c r="HY790" s="58"/>
      <c r="HZ790" s="58"/>
      <c r="IA790" s="58"/>
      <c r="IB790" s="58"/>
      <c r="IC790" s="58"/>
      <c r="ID790" s="58"/>
      <c r="IE790" s="58"/>
      <c r="IF790" s="58"/>
      <c r="IG790" s="58"/>
      <c r="IH790" s="58"/>
      <c r="II790" s="58"/>
      <c r="IJ790" s="58"/>
      <c r="IK790" s="58"/>
      <c r="IL790" s="58"/>
      <c r="IM790" s="58"/>
      <c r="IN790" s="58"/>
      <c r="IO790" s="58"/>
      <c r="IP790" s="58"/>
      <c r="IQ790" s="58"/>
      <c r="IR790" s="58"/>
      <c r="IS790" s="58"/>
      <c r="IT790" s="58"/>
      <c r="IU790" s="58"/>
    </row>
    <row r="791" spans="1:255" s="840" customFormat="1">
      <c r="A791" s="78" t="s">
        <v>523</v>
      </c>
      <c r="B791" s="58">
        <v>1.6990000000000001</v>
      </c>
      <c r="C791" s="58">
        <v>1.534</v>
      </c>
      <c r="D791" s="58">
        <v>1.4670000000000001</v>
      </c>
      <c r="E791" s="58">
        <v>1.7689999999999999</v>
      </c>
      <c r="F791" s="58">
        <v>2.0190000000000001</v>
      </c>
      <c r="G791" s="58">
        <v>2.069</v>
      </c>
      <c r="H791" s="58">
        <v>2.3959999999999999</v>
      </c>
      <c r="I791" s="58">
        <v>2.4289999999999998</v>
      </c>
      <c r="J791" s="58">
        <v>2.577</v>
      </c>
      <c r="K791" s="58">
        <v>2.8849999999999998</v>
      </c>
      <c r="L791" s="58">
        <v>3.218</v>
      </c>
      <c r="M791" s="58">
        <v>3.3719999999999999</v>
      </c>
      <c r="N791" s="58">
        <v>3.6549999999999998</v>
      </c>
      <c r="O791" s="58">
        <v>3.5750000000000002</v>
      </c>
      <c r="P791" s="58">
        <v>3.3980000000000001</v>
      </c>
      <c r="Q791" s="58">
        <v>3.3340000000000001</v>
      </c>
      <c r="R791" s="58">
        <v>3.5539999999999998</v>
      </c>
      <c r="S791" s="58">
        <v>3.7360000000000002</v>
      </c>
      <c r="T791" s="58">
        <v>4.125</v>
      </c>
      <c r="U791" s="58">
        <v>3.625</v>
      </c>
      <c r="V791" s="58">
        <v>3.1669999999999998</v>
      </c>
      <c r="W791" s="58">
        <v>2.9969999999999999</v>
      </c>
      <c r="X791" s="58">
        <v>3.202</v>
      </c>
      <c r="Y791" s="58">
        <v>3.3940000000000001</v>
      </c>
      <c r="Z791" s="58">
        <v>4.1399999999999997</v>
      </c>
      <c r="AA791" s="949">
        <v>3.633</v>
      </c>
      <c r="AB791" s="949">
        <v>3.569</v>
      </c>
      <c r="AC791" s="949">
        <v>4.1660000000000004</v>
      </c>
      <c r="AD791" s="58"/>
      <c r="AE791" s="58"/>
      <c r="AF791" s="58"/>
      <c r="AG791" s="58"/>
      <c r="AH791" s="58"/>
      <c r="AI791" s="58"/>
      <c r="AJ791" s="58"/>
      <c r="AK791" s="58"/>
      <c r="AL791" s="58"/>
      <c r="AM791" s="58"/>
      <c r="AN791" s="58"/>
      <c r="AO791" s="58"/>
      <c r="AP791" s="58"/>
      <c r="AQ791" s="58"/>
      <c r="AR791" s="58"/>
      <c r="AS791" s="58"/>
      <c r="AT791" s="58"/>
      <c r="AU791" s="58"/>
      <c r="AV791" s="58"/>
      <c r="AW791" s="58"/>
      <c r="AX791" s="58"/>
      <c r="AY791" s="5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58"/>
      <c r="CS791" s="58"/>
      <c r="CT791" s="58"/>
      <c r="CU791" s="58"/>
      <c r="CV791" s="58"/>
      <c r="CW791" s="58"/>
      <c r="CX791" s="58"/>
      <c r="CY791" s="58"/>
      <c r="CZ791" s="58"/>
      <c r="DA791" s="58"/>
      <c r="DB791" s="58"/>
      <c r="DC791" s="58"/>
      <c r="DD791" s="58"/>
      <c r="DE791" s="58"/>
      <c r="DF791" s="58"/>
      <c r="DG791" s="58"/>
      <c r="DH791" s="58"/>
      <c r="DI791" s="58"/>
      <c r="DJ791" s="58"/>
      <c r="DK791" s="58"/>
      <c r="DL791" s="58"/>
      <c r="DM791" s="58"/>
      <c r="DN791" s="58"/>
      <c r="DO791" s="58"/>
      <c r="DP791" s="58"/>
      <c r="DQ791" s="58"/>
      <c r="DR791" s="58"/>
      <c r="DS791" s="58"/>
      <c r="DT791" s="58"/>
      <c r="DU791" s="58"/>
      <c r="DV791" s="58"/>
      <c r="DW791" s="58"/>
      <c r="DX791" s="58"/>
      <c r="DY791" s="58"/>
      <c r="DZ791" s="58"/>
      <c r="EA791" s="58"/>
      <c r="EB791" s="58"/>
      <c r="EC791" s="58"/>
      <c r="ED791" s="58"/>
      <c r="EE791" s="58"/>
      <c r="EF791" s="58"/>
      <c r="EG791" s="58"/>
      <c r="EH791" s="58"/>
      <c r="EI791" s="58"/>
      <c r="EJ791" s="58"/>
      <c r="EK791" s="58"/>
      <c r="EL791" s="58"/>
      <c r="EM791" s="58"/>
      <c r="EN791" s="58"/>
      <c r="EO791" s="58"/>
      <c r="EP791" s="58"/>
      <c r="EQ791" s="58"/>
      <c r="ER791" s="58"/>
      <c r="ES791" s="58"/>
      <c r="ET791" s="58"/>
      <c r="EU791" s="58"/>
      <c r="EV791" s="58"/>
      <c r="EW791" s="58"/>
      <c r="EX791" s="58"/>
      <c r="EY791" s="58"/>
      <c r="EZ791" s="58"/>
      <c r="FA791" s="58"/>
      <c r="FB791" s="58"/>
      <c r="FC791" s="58"/>
      <c r="FD791" s="58"/>
      <c r="FE791" s="58"/>
      <c r="FF791" s="58"/>
      <c r="FG791" s="58"/>
      <c r="FH791" s="58"/>
      <c r="FI791" s="58"/>
      <c r="FJ791" s="58"/>
      <c r="FK791" s="58"/>
      <c r="FL791" s="58"/>
      <c r="FM791" s="58"/>
      <c r="FN791" s="58"/>
      <c r="FO791" s="58"/>
      <c r="FP791" s="58"/>
      <c r="FQ791" s="58"/>
      <c r="FR791" s="58"/>
      <c r="FS791" s="58"/>
      <c r="FT791" s="58"/>
      <c r="FU791" s="58"/>
      <c r="FV791" s="58"/>
      <c r="FW791" s="58"/>
      <c r="FX791" s="58"/>
      <c r="FY791" s="58"/>
      <c r="FZ791" s="58"/>
      <c r="GA791" s="58"/>
      <c r="GB791" s="58"/>
      <c r="GC791" s="58"/>
      <c r="GD791" s="58"/>
      <c r="GE791" s="58"/>
      <c r="GF791" s="58"/>
      <c r="GG791" s="58"/>
      <c r="GH791" s="58"/>
      <c r="GI791" s="58"/>
      <c r="GJ791" s="58"/>
      <c r="GK791" s="58"/>
      <c r="GL791" s="58"/>
      <c r="GM791" s="58"/>
      <c r="GN791" s="58"/>
      <c r="GO791" s="58"/>
      <c r="GP791" s="58"/>
      <c r="GQ791" s="58"/>
      <c r="GR791" s="58"/>
      <c r="GS791" s="58"/>
      <c r="GT791" s="58"/>
      <c r="GU791" s="58"/>
      <c r="GV791" s="58"/>
      <c r="GW791" s="58"/>
      <c r="GX791" s="58"/>
      <c r="GY791" s="58"/>
      <c r="GZ791" s="58"/>
      <c r="HA791" s="58"/>
      <c r="HB791" s="58"/>
      <c r="HC791" s="58"/>
      <c r="HD791" s="58"/>
      <c r="HE791" s="58"/>
      <c r="HF791" s="58"/>
      <c r="HG791" s="58"/>
      <c r="HH791" s="58"/>
      <c r="HI791" s="58"/>
      <c r="HJ791" s="58"/>
      <c r="HK791" s="58"/>
      <c r="HL791" s="58"/>
      <c r="HM791" s="58"/>
      <c r="HN791" s="58"/>
      <c r="HO791" s="58"/>
      <c r="HP791" s="58"/>
      <c r="HQ791" s="58"/>
      <c r="HR791" s="58"/>
      <c r="HS791" s="58"/>
      <c r="HT791" s="58"/>
      <c r="HU791" s="58"/>
      <c r="HV791" s="58"/>
      <c r="HW791" s="58"/>
      <c r="HX791" s="58"/>
      <c r="HY791" s="58"/>
      <c r="HZ791" s="58"/>
      <c r="IA791" s="58"/>
      <c r="IB791" s="58"/>
      <c r="IC791" s="58"/>
      <c r="ID791" s="58"/>
      <c r="IE791" s="58"/>
      <c r="IF791" s="58"/>
      <c r="IG791" s="58"/>
      <c r="IH791" s="58"/>
      <c r="II791" s="58"/>
      <c r="IJ791" s="58"/>
      <c r="IK791" s="58"/>
      <c r="IL791" s="58"/>
      <c r="IM791" s="58"/>
      <c r="IN791" s="58"/>
      <c r="IO791" s="58"/>
      <c r="IP791" s="58"/>
      <c r="IQ791" s="58"/>
      <c r="IR791" s="58"/>
      <c r="IS791" s="58"/>
      <c r="IT791" s="58"/>
      <c r="IU791" s="58"/>
    </row>
    <row r="792" spans="1:255" s="840" customFormat="1">
      <c r="A792" s="78" t="s">
        <v>524</v>
      </c>
      <c r="B792" s="58">
        <v>1.2609999999999999</v>
      </c>
      <c r="C792" s="58">
        <v>1.133</v>
      </c>
      <c r="D792" s="58">
        <v>1.0569999999999999</v>
      </c>
      <c r="E792" s="58">
        <v>1.2829999999999999</v>
      </c>
      <c r="F792" s="58">
        <v>1.472</v>
      </c>
      <c r="G792" s="58">
        <v>1.5009999999999999</v>
      </c>
      <c r="H792" s="58">
        <v>1.7529999999999999</v>
      </c>
      <c r="I792" s="58">
        <v>1.7729999999999999</v>
      </c>
      <c r="J792" s="58">
        <v>1.88</v>
      </c>
      <c r="K792" s="58">
        <v>2.101</v>
      </c>
      <c r="L792" s="58">
        <v>2.3490000000000002</v>
      </c>
      <c r="M792" s="58">
        <v>2.4649999999999999</v>
      </c>
      <c r="N792" s="58">
        <v>2.6709999999999998</v>
      </c>
      <c r="O792" s="58">
        <v>2.6019999999999999</v>
      </c>
      <c r="P792" s="58">
        <v>2.4550000000000001</v>
      </c>
      <c r="Q792" s="58">
        <v>2.319</v>
      </c>
      <c r="R792" s="58">
        <v>2.516</v>
      </c>
      <c r="S792" s="58">
        <v>2.855</v>
      </c>
      <c r="T792" s="58">
        <v>3.2290000000000001</v>
      </c>
      <c r="U792" s="58">
        <v>2.746</v>
      </c>
      <c r="V792" s="58">
        <v>2.2050000000000001</v>
      </c>
      <c r="W792" s="58">
        <v>2.1150000000000002</v>
      </c>
      <c r="X792" s="58">
        <v>2.16</v>
      </c>
      <c r="Y792" s="58">
        <v>2.2320000000000002</v>
      </c>
      <c r="Z792" s="58">
        <v>2.6720000000000002</v>
      </c>
      <c r="AA792" s="949">
        <v>2.2770000000000001</v>
      </c>
      <c r="AB792" s="949">
        <v>2.3940000000000001</v>
      </c>
      <c r="AC792" s="949">
        <v>2.5369999999999999</v>
      </c>
      <c r="AD792" s="58"/>
      <c r="AE792" s="58"/>
      <c r="AF792" s="58"/>
      <c r="AG792" s="58"/>
      <c r="AH792" s="58"/>
      <c r="AI792" s="58"/>
      <c r="AJ792" s="58"/>
      <c r="AK792" s="58"/>
      <c r="AL792" s="58"/>
      <c r="AM792" s="58"/>
      <c r="AN792" s="58"/>
      <c r="AO792" s="58"/>
      <c r="AP792" s="58"/>
      <c r="AQ792" s="58"/>
      <c r="AR792" s="58"/>
      <c r="AS792" s="58"/>
      <c r="AT792" s="58"/>
      <c r="AU792" s="58"/>
      <c r="AV792" s="58"/>
      <c r="AW792" s="58"/>
      <c r="AX792" s="58"/>
      <c r="AY792" s="5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58"/>
      <c r="CS792" s="58"/>
      <c r="CT792" s="58"/>
      <c r="CU792" s="58"/>
      <c r="CV792" s="58"/>
      <c r="CW792" s="58"/>
      <c r="CX792" s="58"/>
      <c r="CY792" s="58"/>
      <c r="CZ792" s="58"/>
      <c r="DA792" s="58"/>
      <c r="DB792" s="58"/>
      <c r="DC792" s="58"/>
      <c r="DD792" s="58"/>
      <c r="DE792" s="58"/>
      <c r="DF792" s="58"/>
      <c r="DG792" s="58"/>
      <c r="DH792" s="58"/>
      <c r="DI792" s="58"/>
      <c r="DJ792" s="58"/>
      <c r="DK792" s="58"/>
      <c r="DL792" s="58"/>
      <c r="DM792" s="58"/>
      <c r="DN792" s="58"/>
      <c r="DO792" s="58"/>
      <c r="DP792" s="58"/>
      <c r="DQ792" s="58"/>
      <c r="DR792" s="58"/>
      <c r="DS792" s="58"/>
      <c r="DT792" s="58"/>
      <c r="DU792" s="58"/>
      <c r="DV792" s="58"/>
      <c r="DW792" s="58"/>
      <c r="DX792" s="58"/>
      <c r="DY792" s="58"/>
      <c r="DZ792" s="58"/>
      <c r="EA792" s="58"/>
      <c r="EB792" s="58"/>
      <c r="EC792" s="58"/>
      <c r="ED792" s="58"/>
      <c r="EE792" s="58"/>
      <c r="EF792" s="58"/>
      <c r="EG792" s="58"/>
      <c r="EH792" s="58"/>
      <c r="EI792" s="58"/>
      <c r="EJ792" s="58"/>
      <c r="EK792" s="58"/>
      <c r="EL792" s="58"/>
      <c r="EM792" s="58"/>
      <c r="EN792" s="58"/>
      <c r="EO792" s="58"/>
      <c r="EP792" s="58"/>
      <c r="EQ792" s="58"/>
      <c r="ER792" s="58"/>
      <c r="ES792" s="58"/>
      <c r="ET792" s="58"/>
      <c r="EU792" s="58"/>
      <c r="EV792" s="58"/>
      <c r="EW792" s="58"/>
      <c r="EX792" s="58"/>
      <c r="EY792" s="58"/>
      <c r="EZ792" s="58"/>
      <c r="FA792" s="58"/>
      <c r="FB792" s="58"/>
      <c r="FC792" s="58"/>
      <c r="FD792" s="58"/>
      <c r="FE792" s="58"/>
      <c r="FF792" s="58"/>
      <c r="FG792" s="58"/>
      <c r="FH792" s="58"/>
      <c r="FI792" s="58"/>
      <c r="FJ792" s="58"/>
      <c r="FK792" s="58"/>
      <c r="FL792" s="58"/>
      <c r="FM792" s="58"/>
      <c r="FN792" s="58"/>
      <c r="FO792" s="58"/>
      <c r="FP792" s="58"/>
      <c r="FQ792" s="58"/>
      <c r="FR792" s="58"/>
      <c r="FS792" s="58"/>
      <c r="FT792" s="58"/>
      <c r="FU792" s="58"/>
      <c r="FV792" s="58"/>
      <c r="FW792" s="58"/>
      <c r="FX792" s="58"/>
      <c r="FY792" s="58"/>
      <c r="FZ792" s="58"/>
      <c r="GA792" s="58"/>
      <c r="GB792" s="58"/>
      <c r="GC792" s="58"/>
      <c r="GD792" s="58"/>
      <c r="GE792" s="58"/>
      <c r="GF792" s="58"/>
      <c r="GG792" s="58"/>
      <c r="GH792" s="58"/>
      <c r="GI792" s="58"/>
      <c r="GJ792" s="58"/>
      <c r="GK792" s="58"/>
      <c r="GL792" s="58"/>
      <c r="GM792" s="58"/>
      <c r="GN792" s="58"/>
      <c r="GO792" s="58"/>
      <c r="GP792" s="58"/>
      <c r="GQ792" s="58"/>
      <c r="GR792" s="58"/>
      <c r="GS792" s="58"/>
      <c r="GT792" s="58"/>
      <c r="GU792" s="58"/>
      <c r="GV792" s="58"/>
      <c r="GW792" s="58"/>
      <c r="GX792" s="58"/>
      <c r="GY792" s="58"/>
      <c r="GZ792" s="58"/>
      <c r="HA792" s="58"/>
      <c r="HB792" s="58"/>
      <c r="HC792" s="58"/>
      <c r="HD792" s="58"/>
      <c r="HE792" s="58"/>
      <c r="HF792" s="58"/>
      <c r="HG792" s="58"/>
      <c r="HH792" s="58"/>
      <c r="HI792" s="58"/>
      <c r="HJ792" s="58"/>
      <c r="HK792" s="58"/>
      <c r="HL792" s="58"/>
      <c r="HM792" s="58"/>
      <c r="HN792" s="58"/>
      <c r="HO792" s="58"/>
      <c r="HP792" s="58"/>
      <c r="HQ792" s="58"/>
      <c r="HR792" s="58"/>
      <c r="HS792" s="58"/>
      <c r="HT792" s="58"/>
      <c r="HU792" s="58"/>
      <c r="HV792" s="58"/>
      <c r="HW792" s="58"/>
      <c r="HX792" s="58"/>
      <c r="HY792" s="58"/>
      <c r="HZ792" s="58"/>
      <c r="IA792" s="58"/>
      <c r="IB792" s="58"/>
      <c r="IC792" s="58"/>
      <c r="ID792" s="58"/>
      <c r="IE792" s="58"/>
      <c r="IF792" s="58"/>
      <c r="IG792" s="58"/>
      <c r="IH792" s="58"/>
      <c r="II792" s="58"/>
      <c r="IJ792" s="58"/>
      <c r="IK792" s="58"/>
      <c r="IL792" s="58"/>
      <c r="IM792" s="58"/>
      <c r="IN792" s="58"/>
      <c r="IO792" s="58"/>
      <c r="IP792" s="58"/>
      <c r="IQ792" s="58"/>
      <c r="IR792" s="58"/>
      <c r="IS792" s="58"/>
      <c r="IT792" s="58"/>
      <c r="IU792" s="58"/>
    </row>
    <row r="793" spans="1:255" s="840" customFormat="1">
      <c r="A793" s="78" t="s">
        <v>525</v>
      </c>
      <c r="B793" s="58"/>
      <c r="C793" s="58"/>
      <c r="D793" s="58"/>
      <c r="E793" s="58"/>
      <c r="F793" s="58"/>
      <c r="G793" s="58"/>
      <c r="H793" s="58"/>
      <c r="I793" s="58"/>
      <c r="J793" s="58"/>
      <c r="K793" s="58"/>
      <c r="L793" s="58"/>
      <c r="M793" s="58"/>
      <c r="N793" s="58"/>
      <c r="O793" s="58"/>
      <c r="P793" s="58">
        <v>-1E-3</v>
      </c>
      <c r="Q793" s="58"/>
      <c r="R793" s="58">
        <v>1E-3</v>
      </c>
      <c r="S793" s="58"/>
      <c r="T793" s="58"/>
      <c r="U793" s="58"/>
      <c r="V793" s="58"/>
      <c r="W793" s="58">
        <v>1E-3</v>
      </c>
      <c r="X793" s="58"/>
      <c r="Y793" s="58">
        <v>1E-3</v>
      </c>
      <c r="Z793" s="58">
        <v>1E-3</v>
      </c>
      <c r="AA793" s="949">
        <v>2E-3</v>
      </c>
      <c r="AB793" s="949">
        <v>4.0000000000000001E-3</v>
      </c>
      <c r="AC793" s="949">
        <v>1.4E-2</v>
      </c>
      <c r="AD793" s="58"/>
      <c r="AE793" s="58"/>
      <c r="AF793" s="58"/>
      <c r="AG793" s="58"/>
      <c r="AH793" s="58"/>
      <c r="AI793" s="58"/>
      <c r="AJ793" s="58"/>
      <c r="AK793" s="58"/>
      <c r="AL793" s="58"/>
      <c r="AM793" s="58"/>
      <c r="AN793" s="58"/>
      <c r="AO793" s="58"/>
      <c r="AP793" s="58"/>
      <c r="AQ793" s="58"/>
      <c r="AR793" s="58"/>
      <c r="AS793" s="58"/>
      <c r="AT793" s="58"/>
      <c r="AU793" s="58"/>
      <c r="AV793" s="58"/>
      <c r="AW793" s="58"/>
      <c r="AX793" s="58"/>
      <c r="AY793" s="5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58"/>
      <c r="CS793" s="58"/>
      <c r="CT793" s="58"/>
      <c r="CU793" s="58"/>
      <c r="CV793" s="58"/>
      <c r="CW793" s="58"/>
      <c r="CX793" s="58"/>
      <c r="CY793" s="58"/>
      <c r="CZ793" s="58"/>
      <c r="DA793" s="58"/>
      <c r="DB793" s="58"/>
      <c r="DC793" s="58"/>
      <c r="DD793" s="58"/>
      <c r="DE793" s="58"/>
      <c r="DF793" s="58"/>
      <c r="DG793" s="58"/>
      <c r="DH793" s="58"/>
      <c r="DI793" s="58"/>
      <c r="DJ793" s="58"/>
      <c r="DK793" s="58"/>
      <c r="DL793" s="58"/>
      <c r="DM793" s="58"/>
      <c r="DN793" s="58"/>
      <c r="DO793" s="58"/>
      <c r="DP793" s="58"/>
      <c r="DQ793" s="58"/>
      <c r="DR793" s="58"/>
      <c r="DS793" s="58"/>
      <c r="DT793" s="58"/>
      <c r="DU793" s="58"/>
      <c r="DV793" s="58"/>
      <c r="DW793" s="58"/>
      <c r="DX793" s="58"/>
      <c r="DY793" s="58"/>
      <c r="DZ793" s="58"/>
      <c r="EA793" s="58"/>
      <c r="EB793" s="58"/>
      <c r="EC793" s="58"/>
      <c r="ED793" s="58"/>
      <c r="EE793" s="58"/>
      <c r="EF793" s="58"/>
      <c r="EG793" s="58"/>
      <c r="EH793" s="58"/>
      <c r="EI793" s="58"/>
      <c r="EJ793" s="58"/>
      <c r="EK793" s="58"/>
      <c r="EL793" s="58"/>
      <c r="EM793" s="58"/>
      <c r="EN793" s="58"/>
      <c r="EO793" s="58"/>
      <c r="EP793" s="58"/>
      <c r="EQ793" s="58"/>
      <c r="ER793" s="58"/>
      <c r="ES793" s="58"/>
      <c r="ET793" s="58"/>
      <c r="EU793" s="58"/>
      <c r="EV793" s="58"/>
      <c r="EW793" s="58"/>
      <c r="EX793" s="58"/>
      <c r="EY793" s="58"/>
      <c r="EZ793" s="58"/>
      <c r="FA793" s="58"/>
      <c r="FB793" s="58"/>
      <c r="FC793" s="58"/>
      <c r="FD793" s="58"/>
      <c r="FE793" s="58"/>
      <c r="FF793" s="58"/>
      <c r="FG793" s="58"/>
      <c r="FH793" s="58"/>
      <c r="FI793" s="58"/>
      <c r="FJ793" s="58"/>
      <c r="FK793" s="58"/>
      <c r="FL793" s="58"/>
      <c r="FM793" s="58"/>
      <c r="FN793" s="58"/>
      <c r="FO793" s="58"/>
      <c r="FP793" s="58"/>
      <c r="FQ793" s="58"/>
      <c r="FR793" s="58"/>
      <c r="FS793" s="58"/>
      <c r="FT793" s="58"/>
      <c r="FU793" s="58"/>
      <c r="FV793" s="58"/>
      <c r="FW793" s="58"/>
      <c r="FX793" s="58"/>
      <c r="FY793" s="58"/>
      <c r="FZ793" s="58"/>
      <c r="GA793" s="58"/>
      <c r="GB793" s="58"/>
      <c r="GC793" s="58"/>
      <c r="GD793" s="58"/>
      <c r="GE793" s="58"/>
      <c r="GF793" s="58"/>
      <c r="GG793" s="58"/>
      <c r="GH793" s="58"/>
      <c r="GI793" s="58"/>
      <c r="GJ793" s="58"/>
      <c r="GK793" s="58"/>
      <c r="GL793" s="58"/>
      <c r="GM793" s="58"/>
      <c r="GN793" s="58"/>
      <c r="GO793" s="58"/>
      <c r="GP793" s="58"/>
      <c r="GQ793" s="58"/>
      <c r="GR793" s="58"/>
      <c r="GS793" s="58"/>
      <c r="GT793" s="58"/>
      <c r="GU793" s="58"/>
      <c r="GV793" s="58"/>
      <c r="GW793" s="58"/>
      <c r="GX793" s="58"/>
      <c r="GY793" s="58"/>
      <c r="GZ793" s="58"/>
      <c r="HA793" s="58"/>
      <c r="HB793" s="58"/>
      <c r="HC793" s="58"/>
      <c r="HD793" s="58"/>
      <c r="HE793" s="58"/>
      <c r="HF793" s="58"/>
      <c r="HG793" s="58"/>
      <c r="HH793" s="58"/>
      <c r="HI793" s="58"/>
      <c r="HJ793" s="58"/>
      <c r="HK793" s="58"/>
      <c r="HL793" s="58"/>
      <c r="HM793" s="58"/>
      <c r="HN793" s="58"/>
      <c r="HO793" s="58"/>
      <c r="HP793" s="58"/>
      <c r="HQ793" s="58"/>
      <c r="HR793" s="58"/>
      <c r="HS793" s="58"/>
      <c r="HT793" s="58"/>
      <c r="HU793" s="58"/>
      <c r="HV793" s="58"/>
      <c r="HW793" s="58"/>
      <c r="HX793" s="58"/>
      <c r="HY793" s="58"/>
      <c r="HZ793" s="58"/>
      <c r="IA793" s="58"/>
      <c r="IB793" s="58"/>
      <c r="IC793" s="58"/>
      <c r="ID793" s="58"/>
      <c r="IE793" s="58"/>
      <c r="IF793" s="58"/>
      <c r="IG793" s="58"/>
      <c r="IH793" s="58"/>
      <c r="II793" s="58"/>
      <c r="IJ793" s="58"/>
      <c r="IK793" s="58"/>
      <c r="IL793" s="58"/>
      <c r="IM793" s="58"/>
      <c r="IN793" s="58"/>
      <c r="IO793" s="58"/>
      <c r="IP793" s="58"/>
      <c r="IQ793" s="58"/>
      <c r="IR793" s="58"/>
      <c r="IS793" s="58"/>
      <c r="IT793" s="58"/>
      <c r="IU793" s="58"/>
    </row>
    <row r="794" spans="1:255" s="840" customFormat="1">
      <c r="A794" s="78" t="s">
        <v>526</v>
      </c>
      <c r="B794" s="58">
        <v>3.9E-2</v>
      </c>
      <c r="C794" s="58">
        <v>3.4000000000000002E-2</v>
      </c>
      <c r="D794" s="58">
        <v>3.2000000000000001E-2</v>
      </c>
      <c r="E794" s="58">
        <v>3.9E-2</v>
      </c>
      <c r="F794" s="58">
        <v>4.4999999999999998E-2</v>
      </c>
      <c r="G794" s="58">
        <v>4.7E-2</v>
      </c>
      <c r="H794" s="58">
        <v>5.3999999999999999E-2</v>
      </c>
      <c r="I794" s="58">
        <v>5.5E-2</v>
      </c>
      <c r="J794" s="58">
        <v>5.8999999999999997E-2</v>
      </c>
      <c r="K794" s="58">
        <v>6.5000000000000002E-2</v>
      </c>
      <c r="L794" s="58">
        <v>7.2999999999999995E-2</v>
      </c>
      <c r="M794" s="58">
        <v>7.6999999999999999E-2</v>
      </c>
      <c r="N794" s="58">
        <v>8.4000000000000005E-2</v>
      </c>
      <c r="O794" s="58">
        <v>8.1000000000000003E-2</v>
      </c>
      <c r="P794" s="58">
        <v>7.5999999999999998E-2</v>
      </c>
      <c r="Q794" s="58">
        <v>7.0000000000000007E-2</v>
      </c>
      <c r="R794" s="58">
        <v>7.4999999999999997E-2</v>
      </c>
      <c r="S794" s="58">
        <v>8.7999999999999995E-2</v>
      </c>
      <c r="T794" s="58">
        <v>0.109</v>
      </c>
      <c r="U794" s="58">
        <v>8.7999999999999995E-2</v>
      </c>
      <c r="V794" s="58">
        <v>5.8999999999999997E-2</v>
      </c>
      <c r="W794" s="58">
        <v>6.0999999999999999E-2</v>
      </c>
      <c r="X794" s="58">
        <v>6.9000000000000006E-2</v>
      </c>
      <c r="Y794" s="58">
        <v>0.08</v>
      </c>
      <c r="Z794" s="58">
        <v>9.2999999999999999E-2</v>
      </c>
      <c r="AA794" s="949">
        <v>0.08</v>
      </c>
      <c r="AB794" s="949">
        <v>7.9000000000000001E-2</v>
      </c>
      <c r="AC794" s="949">
        <v>0.08</v>
      </c>
      <c r="AD794" s="58"/>
      <c r="AE794" s="58"/>
      <c r="AF794" s="58"/>
      <c r="AG794" s="58"/>
      <c r="AH794" s="58"/>
      <c r="AI794" s="58"/>
      <c r="AJ794" s="58"/>
      <c r="AK794" s="58"/>
      <c r="AL794" s="58"/>
      <c r="AM794" s="58"/>
      <c r="AN794" s="58"/>
      <c r="AO794" s="58"/>
      <c r="AP794" s="58"/>
      <c r="AQ794" s="58"/>
      <c r="AR794" s="58"/>
      <c r="AS794" s="58"/>
      <c r="AT794" s="58"/>
      <c r="AU794" s="58"/>
      <c r="AV794" s="58"/>
      <c r="AW794" s="58"/>
      <c r="AX794" s="58"/>
      <c r="AY794" s="5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58"/>
      <c r="CS794" s="58"/>
      <c r="CT794" s="58"/>
      <c r="CU794" s="58"/>
      <c r="CV794" s="58"/>
      <c r="CW794" s="58"/>
      <c r="CX794" s="58"/>
      <c r="CY794" s="58"/>
      <c r="CZ794" s="58"/>
      <c r="DA794" s="58"/>
      <c r="DB794" s="58"/>
      <c r="DC794" s="58"/>
      <c r="DD794" s="58"/>
      <c r="DE794" s="58"/>
      <c r="DF794" s="58"/>
      <c r="DG794" s="58"/>
      <c r="DH794" s="58"/>
      <c r="DI794" s="58"/>
      <c r="DJ794" s="58"/>
      <c r="DK794" s="58"/>
      <c r="DL794" s="58"/>
      <c r="DM794" s="58"/>
      <c r="DN794" s="58"/>
      <c r="DO794" s="58"/>
      <c r="DP794" s="58"/>
      <c r="DQ794" s="58"/>
      <c r="DR794" s="58"/>
      <c r="DS794" s="58"/>
      <c r="DT794" s="58"/>
      <c r="DU794" s="58"/>
      <c r="DV794" s="58"/>
      <c r="DW794" s="58"/>
      <c r="DX794" s="58"/>
      <c r="DY794" s="58"/>
      <c r="DZ794" s="58"/>
      <c r="EA794" s="58"/>
      <c r="EB794" s="58"/>
      <c r="EC794" s="58"/>
      <c r="ED794" s="58"/>
      <c r="EE794" s="58"/>
      <c r="EF794" s="58"/>
      <c r="EG794" s="58"/>
      <c r="EH794" s="58"/>
      <c r="EI794" s="58"/>
      <c r="EJ794" s="58"/>
      <c r="EK794" s="58"/>
      <c r="EL794" s="58"/>
      <c r="EM794" s="58"/>
      <c r="EN794" s="58"/>
      <c r="EO794" s="58"/>
      <c r="EP794" s="58"/>
      <c r="EQ794" s="58"/>
      <c r="ER794" s="58"/>
      <c r="ES794" s="58"/>
      <c r="ET794" s="58"/>
      <c r="EU794" s="58"/>
      <c r="EV794" s="58"/>
      <c r="EW794" s="58"/>
      <c r="EX794" s="58"/>
      <c r="EY794" s="58"/>
      <c r="EZ794" s="58"/>
      <c r="FA794" s="58"/>
      <c r="FB794" s="58"/>
      <c r="FC794" s="58"/>
      <c r="FD794" s="58"/>
      <c r="FE794" s="58"/>
      <c r="FF794" s="58"/>
      <c r="FG794" s="58"/>
      <c r="FH794" s="58"/>
      <c r="FI794" s="58"/>
      <c r="FJ794" s="58"/>
      <c r="FK794" s="58"/>
      <c r="FL794" s="58"/>
      <c r="FM794" s="58"/>
      <c r="FN794" s="58"/>
      <c r="FO794" s="58"/>
      <c r="FP794" s="58"/>
      <c r="FQ794" s="58"/>
      <c r="FR794" s="58"/>
      <c r="FS794" s="58"/>
      <c r="FT794" s="58"/>
      <c r="FU794" s="58"/>
      <c r="FV794" s="58"/>
      <c r="FW794" s="58"/>
      <c r="FX794" s="58"/>
      <c r="FY794" s="58"/>
      <c r="FZ794" s="58"/>
      <c r="GA794" s="58"/>
      <c r="GB794" s="58"/>
      <c r="GC794" s="58"/>
      <c r="GD794" s="58"/>
      <c r="GE794" s="58"/>
      <c r="GF794" s="58"/>
      <c r="GG794" s="58"/>
      <c r="GH794" s="58"/>
      <c r="GI794" s="58"/>
      <c r="GJ794" s="58"/>
      <c r="GK794" s="58"/>
      <c r="GL794" s="58"/>
      <c r="GM794" s="58"/>
      <c r="GN794" s="58"/>
      <c r="GO794" s="58"/>
      <c r="GP794" s="58"/>
      <c r="GQ794" s="58"/>
      <c r="GR794" s="58"/>
      <c r="GS794" s="58"/>
      <c r="GT794" s="58"/>
      <c r="GU794" s="58"/>
      <c r="GV794" s="58"/>
      <c r="GW794" s="58"/>
      <c r="GX794" s="58"/>
      <c r="GY794" s="58"/>
      <c r="GZ794" s="58"/>
      <c r="HA794" s="58"/>
      <c r="HB794" s="58"/>
      <c r="HC794" s="58"/>
      <c r="HD794" s="58"/>
      <c r="HE794" s="58"/>
      <c r="HF794" s="58"/>
      <c r="HG794" s="58"/>
      <c r="HH794" s="58"/>
      <c r="HI794" s="58"/>
      <c r="HJ794" s="58"/>
      <c r="HK794" s="58"/>
      <c r="HL794" s="58"/>
      <c r="HM794" s="58"/>
      <c r="HN794" s="58"/>
      <c r="HO794" s="58"/>
      <c r="HP794" s="58"/>
      <c r="HQ794" s="58"/>
      <c r="HR794" s="58"/>
      <c r="HS794" s="58"/>
      <c r="HT794" s="58"/>
      <c r="HU794" s="58"/>
      <c r="HV794" s="58"/>
      <c r="HW794" s="58"/>
      <c r="HX794" s="58"/>
      <c r="HY794" s="58"/>
      <c r="HZ794" s="58"/>
      <c r="IA794" s="58"/>
      <c r="IB794" s="58"/>
      <c r="IC794" s="58"/>
      <c r="ID794" s="58"/>
      <c r="IE794" s="58"/>
      <c r="IF794" s="58"/>
      <c r="IG794" s="58"/>
      <c r="IH794" s="58"/>
      <c r="II794" s="58"/>
      <c r="IJ794" s="58"/>
      <c r="IK794" s="58"/>
      <c r="IL794" s="58"/>
      <c r="IM794" s="58"/>
      <c r="IN794" s="58"/>
      <c r="IO794" s="58"/>
      <c r="IP794" s="58"/>
      <c r="IQ794" s="58"/>
      <c r="IR794" s="58"/>
      <c r="IS794" s="58"/>
      <c r="IT794" s="58"/>
      <c r="IU794" s="58"/>
    </row>
    <row r="795" spans="1:255" s="840" customFormat="1">
      <c r="A795" s="78" t="s">
        <v>527</v>
      </c>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c r="AB795"/>
      <c r="AC795"/>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58"/>
      <c r="CS795" s="58"/>
      <c r="CT795" s="58"/>
      <c r="CU795" s="58"/>
      <c r="CV795" s="58"/>
      <c r="CW795" s="58"/>
      <c r="CX795" s="58"/>
      <c r="CY795" s="58"/>
      <c r="CZ795" s="58"/>
      <c r="DA795" s="58"/>
      <c r="DB795" s="58"/>
      <c r="DC795" s="58"/>
      <c r="DD795" s="58"/>
      <c r="DE795" s="58"/>
      <c r="DF795" s="58"/>
      <c r="DG795" s="58"/>
      <c r="DH795" s="58"/>
      <c r="DI795" s="58"/>
      <c r="DJ795" s="58"/>
      <c r="DK795" s="58"/>
      <c r="DL795" s="58"/>
      <c r="DM795" s="58"/>
      <c r="DN795" s="58"/>
      <c r="DO795" s="58"/>
      <c r="DP795" s="58"/>
      <c r="DQ795" s="58"/>
      <c r="DR795" s="58"/>
      <c r="DS795" s="58"/>
      <c r="DT795" s="58"/>
      <c r="DU795" s="58"/>
      <c r="DV795" s="58"/>
      <c r="DW795" s="58"/>
      <c r="DX795" s="58"/>
      <c r="DY795" s="58"/>
      <c r="DZ795" s="58"/>
      <c r="EA795" s="58"/>
      <c r="EB795" s="58"/>
      <c r="EC795" s="58"/>
      <c r="ED795" s="58"/>
      <c r="EE795" s="58"/>
      <c r="EF795" s="58"/>
      <c r="EG795" s="58"/>
      <c r="EH795" s="58"/>
      <c r="EI795" s="58"/>
      <c r="EJ795" s="58"/>
      <c r="EK795" s="58"/>
      <c r="EL795" s="58"/>
      <c r="EM795" s="58"/>
      <c r="EN795" s="58"/>
      <c r="EO795" s="58"/>
      <c r="EP795" s="58"/>
      <c r="EQ795" s="58"/>
      <c r="ER795" s="58"/>
      <c r="ES795" s="58"/>
      <c r="ET795" s="58"/>
      <c r="EU795" s="58"/>
      <c r="EV795" s="58"/>
      <c r="EW795" s="58"/>
      <c r="EX795" s="58"/>
      <c r="EY795" s="58"/>
      <c r="EZ795" s="58"/>
      <c r="FA795" s="58"/>
      <c r="FB795" s="58"/>
      <c r="FC795" s="58"/>
      <c r="FD795" s="58"/>
      <c r="FE795" s="58"/>
      <c r="FF795" s="58"/>
      <c r="FG795" s="58"/>
      <c r="FH795" s="58"/>
      <c r="FI795" s="58"/>
      <c r="FJ795" s="58"/>
      <c r="FK795" s="58"/>
      <c r="FL795" s="58"/>
      <c r="FM795" s="58"/>
      <c r="FN795" s="58"/>
      <c r="FO795" s="58"/>
      <c r="FP795" s="58"/>
      <c r="FQ795" s="58"/>
      <c r="FR795" s="58"/>
      <c r="FS795" s="58"/>
      <c r="FT795" s="58"/>
      <c r="FU795" s="58"/>
      <c r="FV795" s="58"/>
      <c r="FW795" s="58"/>
      <c r="FX795" s="58"/>
      <c r="FY795" s="58"/>
      <c r="FZ795" s="58"/>
      <c r="GA795" s="58"/>
      <c r="GB795" s="58"/>
      <c r="GC795" s="58"/>
      <c r="GD795" s="58"/>
      <c r="GE795" s="58"/>
      <c r="GF795" s="58"/>
      <c r="GG795" s="58"/>
      <c r="GH795" s="58"/>
      <c r="GI795" s="58"/>
      <c r="GJ795" s="58"/>
      <c r="GK795" s="58"/>
      <c r="GL795" s="58"/>
      <c r="GM795" s="58"/>
      <c r="GN795" s="58"/>
      <c r="GO795" s="58"/>
      <c r="GP795" s="58"/>
      <c r="GQ795" s="58"/>
      <c r="GR795" s="58"/>
      <c r="GS795" s="58"/>
      <c r="GT795" s="58"/>
      <c r="GU795" s="58"/>
      <c r="GV795" s="58"/>
      <c r="GW795" s="58"/>
      <c r="GX795" s="58"/>
      <c r="GY795" s="58"/>
      <c r="GZ795" s="58"/>
      <c r="HA795" s="58"/>
      <c r="HB795" s="58"/>
      <c r="HC795" s="58"/>
      <c r="HD795" s="58"/>
      <c r="HE795" s="58"/>
      <c r="HF795" s="58"/>
      <c r="HG795" s="58"/>
      <c r="HH795" s="58"/>
      <c r="HI795" s="58"/>
      <c r="HJ795" s="58"/>
      <c r="HK795" s="58"/>
      <c r="HL795" s="58"/>
      <c r="HM795" s="58"/>
      <c r="HN795" s="58"/>
      <c r="HO795" s="58"/>
      <c r="HP795" s="58"/>
      <c r="HQ795" s="58"/>
      <c r="HR795" s="58"/>
      <c r="HS795" s="58"/>
      <c r="HT795" s="58"/>
      <c r="HU795" s="58"/>
      <c r="HV795" s="58"/>
      <c r="HW795" s="58"/>
      <c r="HX795" s="58"/>
      <c r="HY795" s="58"/>
      <c r="HZ795" s="58"/>
      <c r="IA795" s="58"/>
      <c r="IB795" s="58"/>
      <c r="IC795" s="58"/>
      <c r="ID795" s="58"/>
      <c r="IE795" s="58"/>
      <c r="IF795" s="58"/>
      <c r="IG795" s="58"/>
      <c r="IH795" s="58"/>
      <c r="II795" s="58"/>
      <c r="IJ795" s="58"/>
      <c r="IK795" s="58"/>
      <c r="IL795" s="58"/>
      <c r="IM795" s="58"/>
      <c r="IN795" s="58"/>
      <c r="IO795" s="58"/>
      <c r="IP795" s="58"/>
      <c r="IQ795" s="58"/>
      <c r="IR795" s="58"/>
      <c r="IS795" s="58"/>
      <c r="IT795" s="58"/>
      <c r="IU795" s="58"/>
    </row>
    <row r="796" spans="1:255" s="840" customFormat="1">
      <c r="A796" s="78" t="s">
        <v>528</v>
      </c>
      <c r="B796" s="58"/>
      <c r="C796" s="58"/>
      <c r="D796" s="58"/>
      <c r="E796" s="58"/>
      <c r="F796" s="58"/>
      <c r="G796" s="58"/>
      <c r="H796" s="58"/>
      <c r="I796" s="58"/>
      <c r="J796" s="58"/>
      <c r="K796" s="58"/>
      <c r="L796" s="58"/>
      <c r="M796" s="58"/>
      <c r="N796" s="58"/>
      <c r="O796" s="58"/>
      <c r="P796" s="58"/>
      <c r="Q796" s="58"/>
      <c r="R796" s="58"/>
      <c r="S796" s="58">
        <v>1E-3</v>
      </c>
      <c r="T796" s="58"/>
      <c r="U796" s="58"/>
      <c r="V796" s="58">
        <v>0.02</v>
      </c>
      <c r="W796" s="58">
        <v>2E-3</v>
      </c>
      <c r="X796" s="58"/>
      <c r="Y796" s="58">
        <v>5.0000000000000001E-3</v>
      </c>
      <c r="Z796" s="58">
        <v>7.0000000000000001E-3</v>
      </c>
      <c r="AA796" s="949">
        <v>8.0000000000000002E-3</v>
      </c>
      <c r="AB796" s="949">
        <v>1.2E-2</v>
      </c>
      <c r="AC796" s="949">
        <v>1.2E-2</v>
      </c>
      <c r="AD796" s="58"/>
      <c r="AE796" s="58"/>
      <c r="AF796" s="58"/>
      <c r="AG796" s="58"/>
      <c r="AH796" s="58"/>
      <c r="AI796" s="58"/>
      <c r="AJ796" s="58"/>
      <c r="AK796" s="58"/>
      <c r="AL796" s="58"/>
      <c r="AM796" s="58"/>
      <c r="AN796" s="58"/>
      <c r="AO796" s="58"/>
      <c r="AP796" s="58"/>
      <c r="AQ796" s="58"/>
      <c r="AR796" s="58"/>
      <c r="AS796" s="58"/>
      <c r="AT796" s="58"/>
      <c r="AU796" s="58"/>
      <c r="AV796" s="58"/>
      <c r="AW796" s="58"/>
      <c r="AX796" s="58"/>
      <c r="AY796" s="5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58"/>
      <c r="CS796" s="58"/>
      <c r="CT796" s="58"/>
      <c r="CU796" s="58"/>
      <c r="CV796" s="58"/>
      <c r="CW796" s="58"/>
      <c r="CX796" s="58"/>
      <c r="CY796" s="58"/>
      <c r="CZ796" s="58"/>
      <c r="DA796" s="58"/>
      <c r="DB796" s="58"/>
      <c r="DC796" s="58"/>
      <c r="DD796" s="58"/>
      <c r="DE796" s="58"/>
      <c r="DF796" s="58"/>
      <c r="DG796" s="58"/>
      <c r="DH796" s="58"/>
      <c r="DI796" s="58"/>
      <c r="DJ796" s="58"/>
      <c r="DK796" s="58"/>
      <c r="DL796" s="58"/>
      <c r="DM796" s="58"/>
      <c r="DN796" s="58"/>
      <c r="DO796" s="58"/>
      <c r="DP796" s="58"/>
      <c r="DQ796" s="58"/>
      <c r="DR796" s="58"/>
      <c r="DS796" s="58"/>
      <c r="DT796" s="58"/>
      <c r="DU796" s="58"/>
      <c r="DV796" s="58"/>
      <c r="DW796" s="58"/>
      <c r="DX796" s="58"/>
      <c r="DY796" s="58"/>
      <c r="DZ796" s="58"/>
      <c r="EA796" s="58"/>
      <c r="EB796" s="58"/>
      <c r="EC796" s="58"/>
      <c r="ED796" s="58"/>
      <c r="EE796" s="58"/>
      <c r="EF796" s="58"/>
      <c r="EG796" s="58"/>
      <c r="EH796" s="58"/>
      <c r="EI796" s="58"/>
      <c r="EJ796" s="58"/>
      <c r="EK796" s="58"/>
      <c r="EL796" s="58"/>
      <c r="EM796" s="58"/>
      <c r="EN796" s="58"/>
      <c r="EO796" s="58"/>
      <c r="EP796" s="58"/>
      <c r="EQ796" s="58"/>
      <c r="ER796" s="58"/>
      <c r="ES796" s="58"/>
      <c r="ET796" s="58"/>
      <c r="EU796" s="58"/>
      <c r="EV796" s="58"/>
      <c r="EW796" s="58"/>
      <c r="EX796" s="58"/>
      <c r="EY796" s="58"/>
      <c r="EZ796" s="58"/>
      <c r="FA796" s="58"/>
      <c r="FB796" s="58"/>
      <c r="FC796" s="58"/>
      <c r="FD796" s="58"/>
      <c r="FE796" s="58"/>
      <c r="FF796" s="58"/>
      <c r="FG796" s="58"/>
      <c r="FH796" s="58"/>
      <c r="FI796" s="58"/>
      <c r="FJ796" s="58"/>
      <c r="FK796" s="58"/>
      <c r="FL796" s="58"/>
      <c r="FM796" s="58"/>
      <c r="FN796" s="58"/>
      <c r="FO796" s="58"/>
      <c r="FP796" s="58"/>
      <c r="FQ796" s="58"/>
      <c r="FR796" s="58"/>
      <c r="FS796" s="58"/>
      <c r="FT796" s="58"/>
      <c r="FU796" s="58"/>
      <c r="FV796" s="58"/>
      <c r="FW796" s="58"/>
      <c r="FX796" s="58"/>
      <c r="FY796" s="58"/>
      <c r="FZ796" s="58"/>
      <c r="GA796" s="58"/>
      <c r="GB796" s="58"/>
      <c r="GC796" s="58"/>
      <c r="GD796" s="58"/>
      <c r="GE796" s="58"/>
      <c r="GF796" s="58"/>
      <c r="GG796" s="58"/>
      <c r="GH796" s="58"/>
      <c r="GI796" s="58"/>
      <c r="GJ796" s="58"/>
      <c r="GK796" s="58"/>
      <c r="GL796" s="58"/>
      <c r="GM796" s="58"/>
      <c r="GN796" s="58"/>
      <c r="GO796" s="58"/>
      <c r="GP796" s="58"/>
      <c r="GQ796" s="58"/>
      <c r="GR796" s="58"/>
      <c r="GS796" s="58"/>
      <c r="GT796" s="58"/>
      <c r="GU796" s="58"/>
      <c r="GV796" s="58"/>
      <c r="GW796" s="58"/>
      <c r="GX796" s="58"/>
      <c r="GY796" s="58"/>
      <c r="GZ796" s="58"/>
      <c r="HA796" s="58"/>
      <c r="HB796" s="58"/>
      <c r="HC796" s="58"/>
      <c r="HD796" s="58"/>
      <c r="HE796" s="58"/>
      <c r="HF796" s="58"/>
      <c r="HG796" s="58"/>
      <c r="HH796" s="58"/>
      <c r="HI796" s="58"/>
      <c r="HJ796" s="58"/>
      <c r="HK796" s="58"/>
      <c r="HL796" s="58"/>
      <c r="HM796" s="58"/>
      <c r="HN796" s="58"/>
      <c r="HO796" s="58"/>
      <c r="HP796" s="58"/>
      <c r="HQ796" s="58"/>
      <c r="HR796" s="58"/>
      <c r="HS796" s="58"/>
      <c r="HT796" s="58"/>
      <c r="HU796" s="58"/>
      <c r="HV796" s="58"/>
      <c r="HW796" s="58"/>
      <c r="HX796" s="58"/>
      <c r="HY796" s="58"/>
      <c r="HZ796" s="58"/>
      <c r="IA796" s="58"/>
      <c r="IB796" s="58"/>
      <c r="IC796" s="58"/>
      <c r="ID796" s="58"/>
      <c r="IE796" s="58"/>
      <c r="IF796" s="58"/>
      <c r="IG796" s="58"/>
      <c r="IH796" s="58"/>
      <c r="II796" s="58"/>
      <c r="IJ796" s="58"/>
      <c r="IK796" s="58"/>
      <c r="IL796" s="58"/>
      <c r="IM796" s="58"/>
      <c r="IN796" s="58"/>
      <c r="IO796" s="58"/>
      <c r="IP796" s="58"/>
      <c r="IQ796" s="58"/>
      <c r="IR796" s="58"/>
      <c r="IS796" s="58"/>
      <c r="IT796" s="58"/>
      <c r="IU796" s="58"/>
    </row>
    <row r="797" spans="1:255" s="840" customFormat="1">
      <c r="A797" s="78" t="s">
        <v>529</v>
      </c>
      <c r="B797" s="58">
        <v>3.3570000000000002</v>
      </c>
      <c r="C797" s="58">
        <v>3.2040000000000002</v>
      </c>
      <c r="D797" s="58">
        <v>3.105</v>
      </c>
      <c r="E797" s="58">
        <v>3.0750000000000002</v>
      </c>
      <c r="F797" s="58">
        <v>4.3810000000000002</v>
      </c>
      <c r="G797" s="58">
        <v>3.887</v>
      </c>
      <c r="H797" s="58">
        <v>4.4320000000000004</v>
      </c>
      <c r="I797" s="58">
        <v>4.9119999999999999</v>
      </c>
      <c r="J797" s="58">
        <v>4.8209999999999997</v>
      </c>
      <c r="K797" s="58">
        <v>5.173</v>
      </c>
      <c r="L797" s="58">
        <v>5.2830000000000004</v>
      </c>
      <c r="M797" s="58">
        <v>5.407</v>
      </c>
      <c r="N797" s="58">
        <v>5.8559999999999999</v>
      </c>
      <c r="O797" s="58">
        <v>6.2789999999999999</v>
      </c>
      <c r="P797" s="58">
        <v>6.944</v>
      </c>
      <c r="Q797" s="58">
        <v>6.4939999999999998</v>
      </c>
      <c r="R797" s="58">
        <v>6.4329999999999998</v>
      </c>
      <c r="S797" s="58">
        <v>6.6470000000000002</v>
      </c>
      <c r="T797" s="58">
        <v>6.718</v>
      </c>
      <c r="U797" s="58">
        <v>6.5019999999999998</v>
      </c>
      <c r="V797" s="58">
        <v>6.1630000000000003</v>
      </c>
      <c r="W797" s="58">
        <v>5.8559999999999999</v>
      </c>
      <c r="X797" s="58">
        <v>6.266</v>
      </c>
      <c r="Y797" s="58">
        <v>6.6</v>
      </c>
      <c r="Z797" s="58">
        <v>7.4630000000000001</v>
      </c>
      <c r="AA797" s="949">
        <v>6.6829999999999998</v>
      </c>
      <c r="AB797" s="949">
        <v>7.6349999999999998</v>
      </c>
      <c r="AC797" s="949">
        <v>8.2390000000000008</v>
      </c>
      <c r="AD797" s="58"/>
      <c r="AE797" s="58"/>
      <c r="AF797" s="58"/>
      <c r="AG797" s="58"/>
      <c r="AH797" s="58"/>
      <c r="AI797" s="58"/>
      <c r="AJ797" s="58"/>
      <c r="AK797" s="58"/>
      <c r="AL797" s="58"/>
      <c r="AM797" s="58"/>
      <c r="AN797" s="58"/>
      <c r="AO797" s="58"/>
      <c r="AP797" s="58"/>
      <c r="AQ797" s="58"/>
      <c r="AR797" s="58"/>
      <c r="AS797" s="58"/>
      <c r="AT797" s="58"/>
      <c r="AU797" s="58"/>
      <c r="AV797" s="58"/>
      <c r="AW797" s="58"/>
      <c r="AX797" s="58"/>
      <c r="AY797" s="58"/>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58"/>
      <c r="CS797" s="58"/>
      <c r="CT797" s="58"/>
      <c r="CU797" s="58"/>
      <c r="CV797" s="58"/>
      <c r="CW797" s="58"/>
      <c r="CX797" s="58"/>
      <c r="CY797" s="58"/>
      <c r="CZ797" s="58"/>
      <c r="DA797" s="58"/>
      <c r="DB797" s="58"/>
      <c r="DC797" s="58"/>
      <c r="DD797" s="58"/>
      <c r="DE797" s="58"/>
      <c r="DF797" s="58"/>
      <c r="DG797" s="58"/>
      <c r="DH797" s="58"/>
      <c r="DI797" s="58"/>
      <c r="DJ797" s="58"/>
      <c r="DK797" s="58"/>
      <c r="DL797" s="58"/>
      <c r="DM797" s="58"/>
      <c r="DN797" s="58"/>
      <c r="DO797" s="58"/>
      <c r="DP797" s="58"/>
      <c r="DQ797" s="58"/>
      <c r="DR797" s="58"/>
      <c r="DS797" s="58"/>
      <c r="DT797" s="58"/>
      <c r="DU797" s="58"/>
      <c r="DV797" s="58"/>
      <c r="DW797" s="58"/>
      <c r="DX797" s="58"/>
      <c r="DY797" s="58"/>
      <c r="DZ797" s="58"/>
      <c r="EA797" s="58"/>
      <c r="EB797" s="58"/>
      <c r="EC797" s="58"/>
      <c r="ED797" s="58"/>
      <c r="EE797" s="58"/>
      <c r="EF797" s="58"/>
      <c r="EG797" s="58"/>
      <c r="EH797" s="58"/>
      <c r="EI797" s="58"/>
      <c r="EJ797" s="58"/>
      <c r="EK797" s="58"/>
      <c r="EL797" s="58"/>
      <c r="EM797" s="58"/>
      <c r="EN797" s="58"/>
      <c r="EO797" s="58"/>
      <c r="EP797" s="58"/>
      <c r="EQ797" s="58"/>
      <c r="ER797" s="58"/>
      <c r="ES797" s="58"/>
      <c r="ET797" s="58"/>
      <c r="EU797" s="58"/>
      <c r="EV797" s="58"/>
      <c r="EW797" s="58"/>
      <c r="EX797" s="58"/>
      <c r="EY797" s="58"/>
      <c r="EZ797" s="58"/>
      <c r="FA797" s="58"/>
      <c r="FB797" s="58"/>
      <c r="FC797" s="58"/>
      <c r="FD797" s="58"/>
      <c r="FE797" s="58"/>
      <c r="FF797" s="58"/>
      <c r="FG797" s="58"/>
      <c r="FH797" s="58"/>
      <c r="FI797" s="58"/>
      <c r="FJ797" s="58"/>
      <c r="FK797" s="58"/>
      <c r="FL797" s="58"/>
      <c r="FM797" s="58"/>
      <c r="FN797" s="58"/>
      <c r="FO797" s="58"/>
      <c r="FP797" s="58"/>
      <c r="FQ797" s="58"/>
      <c r="FR797" s="58"/>
      <c r="FS797" s="58"/>
      <c r="FT797" s="58"/>
      <c r="FU797" s="58"/>
      <c r="FV797" s="58"/>
      <c r="FW797" s="58"/>
      <c r="FX797" s="58"/>
      <c r="FY797" s="58"/>
      <c r="FZ797" s="58"/>
      <c r="GA797" s="58"/>
      <c r="GB797" s="58"/>
      <c r="GC797" s="58"/>
      <c r="GD797" s="58"/>
      <c r="GE797" s="58"/>
      <c r="GF797" s="58"/>
      <c r="GG797" s="58"/>
      <c r="GH797" s="58"/>
      <c r="GI797" s="58"/>
      <c r="GJ797" s="58"/>
      <c r="GK797" s="58"/>
      <c r="GL797" s="58"/>
      <c r="GM797" s="58"/>
      <c r="GN797" s="58"/>
      <c r="GO797" s="58"/>
      <c r="GP797" s="58"/>
      <c r="GQ797" s="58"/>
      <c r="GR797" s="58"/>
      <c r="GS797" s="58"/>
      <c r="GT797" s="58"/>
      <c r="GU797" s="58"/>
      <c r="GV797" s="58"/>
      <c r="GW797" s="58"/>
      <c r="GX797" s="58"/>
      <c r="GY797" s="58"/>
      <c r="GZ797" s="58"/>
      <c r="HA797" s="58"/>
      <c r="HB797" s="58"/>
      <c r="HC797" s="58"/>
      <c r="HD797" s="58"/>
      <c r="HE797" s="58"/>
      <c r="HF797" s="58"/>
      <c r="HG797" s="58"/>
      <c r="HH797" s="58"/>
      <c r="HI797" s="58"/>
      <c r="HJ797" s="58"/>
      <c r="HK797" s="58"/>
      <c r="HL797" s="58"/>
      <c r="HM797" s="58"/>
      <c r="HN797" s="58"/>
      <c r="HO797" s="58"/>
      <c r="HP797" s="58"/>
      <c r="HQ797" s="58"/>
      <c r="HR797" s="58"/>
      <c r="HS797" s="58"/>
      <c r="HT797" s="58"/>
      <c r="HU797" s="58"/>
      <c r="HV797" s="58"/>
      <c r="HW797" s="58"/>
      <c r="HX797" s="58"/>
      <c r="HY797" s="58"/>
      <c r="HZ797" s="58"/>
      <c r="IA797" s="58"/>
      <c r="IB797" s="58"/>
      <c r="IC797" s="58"/>
      <c r="ID797" s="58"/>
      <c r="IE797" s="58"/>
      <c r="IF797" s="58"/>
      <c r="IG797" s="58"/>
      <c r="IH797" s="58"/>
      <c r="II797" s="58"/>
      <c r="IJ797" s="58"/>
      <c r="IK797" s="58"/>
      <c r="IL797" s="58"/>
      <c r="IM797" s="58"/>
      <c r="IN797" s="58"/>
      <c r="IO797" s="58"/>
      <c r="IP797" s="58"/>
      <c r="IQ797" s="58"/>
      <c r="IR797" s="58"/>
      <c r="IS797" s="58"/>
      <c r="IT797" s="58"/>
      <c r="IU797" s="58"/>
    </row>
    <row r="798" spans="1:255" s="840" customFormat="1">
      <c r="A798" s="78" t="s">
        <v>530</v>
      </c>
      <c r="B798" s="58">
        <v>1.0329999999999999</v>
      </c>
      <c r="C798" s="58">
        <v>0.98499999999999999</v>
      </c>
      <c r="D798" s="58">
        <v>0.95</v>
      </c>
      <c r="E798" s="58">
        <v>0.93899999999999995</v>
      </c>
      <c r="F798" s="58">
        <v>1.3540000000000001</v>
      </c>
      <c r="G798" s="58">
        <v>1.1919999999999999</v>
      </c>
      <c r="H798" s="58">
        <v>1.36</v>
      </c>
      <c r="I798" s="58">
        <v>1.5089999999999999</v>
      </c>
      <c r="J798" s="58">
        <v>1.4830000000000001</v>
      </c>
      <c r="K798" s="58">
        <v>1.593</v>
      </c>
      <c r="L798" s="58">
        <v>1.629</v>
      </c>
      <c r="M798" s="58">
        <v>1.663</v>
      </c>
      <c r="N798" s="58">
        <v>1.8049999999999999</v>
      </c>
      <c r="O798" s="58">
        <v>1.9419999999999999</v>
      </c>
      <c r="P798" s="58">
        <v>2.1520000000000001</v>
      </c>
      <c r="Q798" s="58">
        <v>2.1930000000000001</v>
      </c>
      <c r="R798" s="58">
        <v>2.37</v>
      </c>
      <c r="S798" s="58">
        <v>0.80400000000000005</v>
      </c>
      <c r="T798" s="58">
        <v>2.762</v>
      </c>
      <c r="U798" s="58">
        <v>2.48</v>
      </c>
      <c r="V798" s="58">
        <v>2.262</v>
      </c>
      <c r="W798" s="58">
        <v>2.1120000000000001</v>
      </c>
      <c r="X798" s="58">
        <v>2.4729999999999999</v>
      </c>
      <c r="Y798" s="58">
        <v>2.7509999999999999</v>
      </c>
      <c r="Z798" s="58">
        <v>3.0609999999999999</v>
      </c>
      <c r="AA798" s="949">
        <v>2.4430000000000001</v>
      </c>
      <c r="AB798" s="949">
        <v>2.7469999999999999</v>
      </c>
      <c r="AC798" s="949">
        <v>3.157</v>
      </c>
      <c r="AD798" s="58"/>
      <c r="AE798" s="58"/>
      <c r="AF798" s="58"/>
      <c r="AG798" s="58"/>
      <c r="AH798" s="58"/>
      <c r="AI798" s="58"/>
      <c r="AJ798" s="58"/>
      <c r="AK798" s="58"/>
      <c r="AL798" s="58"/>
      <c r="AM798" s="58"/>
      <c r="AN798" s="58"/>
      <c r="AO798" s="58"/>
      <c r="AP798" s="58"/>
      <c r="AQ798" s="58"/>
      <c r="AR798" s="58"/>
      <c r="AS798" s="58"/>
      <c r="AT798" s="58"/>
      <c r="AU798" s="58"/>
      <c r="AV798" s="58"/>
      <c r="AW798" s="58"/>
      <c r="AX798" s="58"/>
      <c r="AY798" s="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58"/>
      <c r="CS798" s="58"/>
      <c r="CT798" s="58"/>
      <c r="CU798" s="58"/>
      <c r="CV798" s="58"/>
      <c r="CW798" s="58"/>
      <c r="CX798" s="58"/>
      <c r="CY798" s="58"/>
      <c r="CZ798" s="58"/>
      <c r="DA798" s="58"/>
      <c r="DB798" s="58"/>
      <c r="DC798" s="58"/>
      <c r="DD798" s="58"/>
      <c r="DE798" s="58"/>
      <c r="DF798" s="58"/>
      <c r="DG798" s="58"/>
      <c r="DH798" s="58"/>
      <c r="DI798" s="58"/>
      <c r="DJ798" s="58"/>
      <c r="DK798" s="58"/>
      <c r="DL798" s="58"/>
      <c r="DM798" s="58"/>
      <c r="DN798" s="58"/>
      <c r="DO798" s="58"/>
      <c r="DP798" s="58"/>
      <c r="DQ798" s="58"/>
      <c r="DR798" s="58"/>
      <c r="DS798" s="58"/>
      <c r="DT798" s="58"/>
      <c r="DU798" s="58"/>
      <c r="DV798" s="58"/>
      <c r="DW798" s="58"/>
      <c r="DX798" s="58"/>
      <c r="DY798" s="58"/>
      <c r="DZ798" s="58"/>
      <c r="EA798" s="58"/>
      <c r="EB798" s="58"/>
      <c r="EC798" s="58"/>
      <c r="ED798" s="58"/>
      <c r="EE798" s="58"/>
      <c r="EF798" s="58"/>
      <c r="EG798" s="58"/>
      <c r="EH798" s="58"/>
      <c r="EI798" s="58"/>
      <c r="EJ798" s="58"/>
      <c r="EK798" s="58"/>
      <c r="EL798" s="58"/>
      <c r="EM798" s="58"/>
      <c r="EN798" s="58"/>
      <c r="EO798" s="58"/>
      <c r="EP798" s="58"/>
      <c r="EQ798" s="58"/>
      <c r="ER798" s="58"/>
      <c r="ES798" s="58"/>
      <c r="ET798" s="58"/>
      <c r="EU798" s="58"/>
      <c r="EV798" s="58"/>
      <c r="EW798" s="58"/>
      <c r="EX798" s="58"/>
      <c r="EY798" s="58"/>
      <c r="EZ798" s="58"/>
      <c r="FA798" s="58"/>
      <c r="FB798" s="58"/>
      <c r="FC798" s="58"/>
      <c r="FD798" s="58"/>
      <c r="FE798" s="58"/>
      <c r="FF798" s="58"/>
      <c r="FG798" s="58"/>
      <c r="FH798" s="58"/>
      <c r="FI798" s="58"/>
      <c r="FJ798" s="58"/>
      <c r="FK798" s="58"/>
      <c r="FL798" s="58"/>
      <c r="FM798" s="58"/>
      <c r="FN798" s="58"/>
      <c r="FO798" s="58"/>
      <c r="FP798" s="58"/>
      <c r="FQ798" s="58"/>
      <c r="FR798" s="58"/>
      <c r="FS798" s="58"/>
      <c r="FT798" s="58"/>
      <c r="FU798" s="58"/>
      <c r="FV798" s="58"/>
      <c r="FW798" s="58"/>
      <c r="FX798" s="58"/>
      <c r="FY798" s="58"/>
      <c r="FZ798" s="58"/>
      <c r="GA798" s="58"/>
      <c r="GB798" s="58"/>
      <c r="GC798" s="58"/>
      <c r="GD798" s="58"/>
      <c r="GE798" s="58"/>
      <c r="GF798" s="58"/>
      <c r="GG798" s="58"/>
      <c r="GH798" s="58"/>
      <c r="GI798" s="58"/>
      <c r="GJ798" s="58"/>
      <c r="GK798" s="58"/>
      <c r="GL798" s="58"/>
      <c r="GM798" s="58"/>
      <c r="GN798" s="58"/>
      <c r="GO798" s="58"/>
      <c r="GP798" s="58"/>
      <c r="GQ798" s="58"/>
      <c r="GR798" s="58"/>
      <c r="GS798" s="58"/>
      <c r="GT798" s="58"/>
      <c r="GU798" s="58"/>
      <c r="GV798" s="58"/>
      <c r="GW798" s="58"/>
      <c r="GX798" s="58"/>
      <c r="GY798" s="58"/>
      <c r="GZ798" s="58"/>
      <c r="HA798" s="58"/>
      <c r="HB798" s="58"/>
      <c r="HC798" s="58"/>
      <c r="HD798" s="58"/>
      <c r="HE798" s="58"/>
      <c r="HF798" s="58"/>
      <c r="HG798" s="58"/>
      <c r="HH798" s="58"/>
      <c r="HI798" s="58"/>
      <c r="HJ798" s="58"/>
      <c r="HK798" s="58"/>
      <c r="HL798" s="58"/>
      <c r="HM798" s="58"/>
      <c r="HN798" s="58"/>
      <c r="HO798" s="58"/>
      <c r="HP798" s="58"/>
      <c r="HQ798" s="58"/>
      <c r="HR798" s="58"/>
      <c r="HS798" s="58"/>
      <c r="HT798" s="58"/>
      <c r="HU798" s="58"/>
      <c r="HV798" s="58"/>
      <c r="HW798" s="58"/>
      <c r="HX798" s="58"/>
      <c r="HY798" s="58"/>
      <c r="HZ798" s="58"/>
      <c r="IA798" s="58"/>
      <c r="IB798" s="58"/>
      <c r="IC798" s="58"/>
      <c r="ID798" s="58"/>
      <c r="IE798" s="58"/>
      <c r="IF798" s="58"/>
      <c r="IG798" s="58"/>
      <c r="IH798" s="58"/>
      <c r="II798" s="58"/>
      <c r="IJ798" s="58"/>
      <c r="IK798" s="58"/>
      <c r="IL798" s="58"/>
      <c r="IM798" s="58"/>
      <c r="IN798" s="58"/>
      <c r="IO798" s="58"/>
      <c r="IP798" s="58"/>
      <c r="IQ798" s="58"/>
      <c r="IR798" s="58"/>
      <c r="IS798" s="58"/>
      <c r="IT798" s="58"/>
      <c r="IU798" s="58"/>
    </row>
    <row r="799" spans="1:255" s="840" customFormat="1">
      <c r="A799" s="78" t="s">
        <v>531</v>
      </c>
      <c r="B799" s="58">
        <v>2.0390000000000001</v>
      </c>
      <c r="C799" s="58">
        <v>1.9450000000000001</v>
      </c>
      <c r="D799" s="58">
        <v>1.883</v>
      </c>
      <c r="E799" s="58">
        <v>1.8660000000000001</v>
      </c>
      <c r="F799" s="58">
        <v>2.6520000000000001</v>
      </c>
      <c r="G799" s="58">
        <v>2.3559999999999999</v>
      </c>
      <c r="H799" s="58">
        <v>2.6890000000000001</v>
      </c>
      <c r="I799" s="58">
        <v>2.9780000000000002</v>
      </c>
      <c r="J799" s="58">
        <v>2.9220000000000002</v>
      </c>
      <c r="K799" s="58">
        <v>3.133</v>
      </c>
      <c r="L799" s="58">
        <v>3.2</v>
      </c>
      <c r="M799" s="58">
        <v>3.2770000000000001</v>
      </c>
      <c r="N799" s="58">
        <v>3.548</v>
      </c>
      <c r="O799" s="58">
        <v>3.798</v>
      </c>
      <c r="P799" s="58">
        <v>4.1959999999999997</v>
      </c>
      <c r="Q799" s="58">
        <v>3.6230000000000002</v>
      </c>
      <c r="R799" s="58">
        <v>3.4209999999999998</v>
      </c>
      <c r="S799" s="58">
        <v>5.173</v>
      </c>
      <c r="T799" s="58">
        <v>3.262</v>
      </c>
      <c r="U799" s="58">
        <v>3.3660000000000001</v>
      </c>
      <c r="V799" s="58">
        <v>3.3580000000000001</v>
      </c>
      <c r="W799" s="58">
        <v>3.2229999999999999</v>
      </c>
      <c r="X799" s="58">
        <v>3.1920000000000002</v>
      </c>
      <c r="Y799" s="58">
        <v>3.238</v>
      </c>
      <c r="Z799" s="58">
        <v>3.6219999999999999</v>
      </c>
      <c r="AA799" s="949">
        <v>3.6030000000000002</v>
      </c>
      <c r="AB799" s="949">
        <v>4.1639999999999997</v>
      </c>
      <c r="AC799" s="949">
        <v>4.3650000000000002</v>
      </c>
      <c r="AD799" s="58"/>
      <c r="AE799" s="58"/>
      <c r="AF799" s="58"/>
      <c r="AG799" s="58"/>
      <c r="AH799" s="58"/>
      <c r="AI799" s="58"/>
      <c r="AJ799" s="58"/>
      <c r="AK799" s="58"/>
      <c r="AL799" s="58"/>
      <c r="AM799" s="58"/>
      <c r="AN799" s="58"/>
      <c r="AO799" s="58"/>
      <c r="AP799" s="58"/>
      <c r="AQ799" s="58"/>
      <c r="AR799" s="58"/>
      <c r="AS799" s="58"/>
      <c r="AT799" s="58"/>
      <c r="AU799" s="58"/>
      <c r="AV799" s="58"/>
      <c r="AW799" s="58"/>
      <c r="AX799" s="58"/>
      <c r="AY799" s="58"/>
      <c r="AZ799" s="58"/>
      <c r="BA799" s="58"/>
      <c r="BB799" s="58"/>
      <c r="BC799" s="58"/>
      <c r="BD799" s="58"/>
      <c r="BE799" s="58"/>
      <c r="BF799" s="58"/>
      <c r="BG799" s="58"/>
      <c r="BH799" s="58"/>
      <c r="BI799" s="58"/>
      <c r="BJ799" s="58"/>
      <c r="BK799" s="58"/>
      <c r="BL799" s="58"/>
      <c r="BM799" s="58"/>
      <c r="BN799" s="58"/>
      <c r="BO799" s="58"/>
      <c r="BP799" s="58"/>
      <c r="BQ799" s="58"/>
      <c r="BR799" s="58"/>
      <c r="BS799" s="58"/>
      <c r="BT799" s="58"/>
      <c r="BU799" s="58"/>
      <c r="BV799" s="58"/>
      <c r="BW799" s="58"/>
      <c r="BX799" s="58"/>
      <c r="BY799" s="58"/>
      <c r="BZ799" s="58"/>
      <c r="CA799" s="58"/>
      <c r="CB799" s="58"/>
      <c r="CC799" s="58"/>
      <c r="CD799" s="58"/>
      <c r="CE799" s="58"/>
      <c r="CF799" s="58"/>
      <c r="CG799" s="58"/>
      <c r="CH799" s="58"/>
      <c r="CI799" s="58"/>
      <c r="CJ799" s="58"/>
      <c r="CK799" s="58"/>
      <c r="CL799" s="58"/>
      <c r="CM799" s="58"/>
      <c r="CN799" s="58"/>
      <c r="CO799" s="58"/>
      <c r="CP799" s="58"/>
      <c r="CQ799" s="58"/>
      <c r="CR799" s="58"/>
      <c r="CS799" s="58"/>
      <c r="CT799" s="58"/>
      <c r="CU799" s="58"/>
      <c r="CV799" s="58"/>
      <c r="CW799" s="58"/>
      <c r="CX799" s="58"/>
      <c r="CY799" s="58"/>
      <c r="CZ799" s="58"/>
      <c r="DA799" s="58"/>
      <c r="DB799" s="58"/>
      <c r="DC799" s="58"/>
      <c r="DD799" s="58"/>
      <c r="DE799" s="58"/>
      <c r="DF799" s="58"/>
      <c r="DG799" s="58"/>
      <c r="DH799" s="58"/>
      <c r="DI799" s="58"/>
      <c r="DJ799" s="58"/>
      <c r="DK799" s="58"/>
      <c r="DL799" s="58"/>
      <c r="DM799" s="58"/>
      <c r="DN799" s="58"/>
      <c r="DO799" s="58"/>
      <c r="DP799" s="58"/>
      <c r="DQ799" s="58"/>
      <c r="DR799" s="58"/>
      <c r="DS799" s="58"/>
      <c r="DT799" s="58"/>
      <c r="DU799" s="58"/>
      <c r="DV799" s="58"/>
      <c r="DW799" s="58"/>
      <c r="DX799" s="58"/>
      <c r="DY799" s="58"/>
      <c r="DZ799" s="58"/>
      <c r="EA799" s="58"/>
      <c r="EB799" s="58"/>
      <c r="EC799" s="58"/>
      <c r="ED799" s="58"/>
      <c r="EE799" s="58"/>
      <c r="EF799" s="58"/>
      <c r="EG799" s="58"/>
      <c r="EH799" s="58"/>
      <c r="EI799" s="58"/>
      <c r="EJ799" s="58"/>
      <c r="EK799" s="58"/>
      <c r="EL799" s="58"/>
      <c r="EM799" s="58"/>
      <c r="EN799" s="58"/>
      <c r="EO799" s="58"/>
      <c r="EP799" s="58"/>
      <c r="EQ799" s="58"/>
      <c r="ER799" s="58"/>
      <c r="ES799" s="58"/>
      <c r="ET799" s="58"/>
      <c r="EU799" s="58"/>
      <c r="EV799" s="58"/>
      <c r="EW799" s="58"/>
      <c r="EX799" s="58"/>
      <c r="EY799" s="58"/>
      <c r="EZ799" s="58"/>
      <c r="FA799" s="58"/>
      <c r="FB799" s="58"/>
      <c r="FC799" s="58"/>
      <c r="FD799" s="58"/>
      <c r="FE799" s="58"/>
      <c r="FF799" s="58"/>
      <c r="FG799" s="58"/>
      <c r="FH799" s="58"/>
      <c r="FI799" s="58"/>
      <c r="FJ799" s="58"/>
      <c r="FK799" s="58"/>
      <c r="FL799" s="58"/>
      <c r="FM799" s="58"/>
      <c r="FN799" s="58"/>
      <c r="FO799" s="58"/>
      <c r="FP799" s="58"/>
      <c r="FQ799" s="58"/>
      <c r="FR799" s="58"/>
      <c r="FS799" s="58"/>
      <c r="FT799" s="58"/>
      <c r="FU799" s="58"/>
      <c r="FV799" s="58"/>
      <c r="FW799" s="58"/>
      <c r="FX799" s="58"/>
      <c r="FY799" s="58"/>
      <c r="FZ799" s="58"/>
      <c r="GA799" s="58"/>
      <c r="GB799" s="58"/>
      <c r="GC799" s="58"/>
      <c r="GD799" s="58"/>
      <c r="GE799" s="58"/>
      <c r="GF799" s="58"/>
      <c r="GG799" s="58"/>
      <c r="GH799" s="58"/>
      <c r="GI799" s="58"/>
      <c r="GJ799" s="58"/>
      <c r="GK799" s="58"/>
      <c r="GL799" s="58"/>
      <c r="GM799" s="58"/>
      <c r="GN799" s="58"/>
      <c r="GO799" s="58"/>
      <c r="GP799" s="58"/>
      <c r="GQ799" s="58"/>
      <c r="GR799" s="58"/>
      <c r="GS799" s="58"/>
      <c r="GT799" s="58"/>
      <c r="GU799" s="58"/>
      <c r="GV799" s="58"/>
      <c r="GW799" s="58"/>
      <c r="GX799" s="58"/>
      <c r="GY799" s="58"/>
      <c r="GZ799" s="58"/>
      <c r="HA799" s="58"/>
      <c r="HB799" s="58"/>
      <c r="HC799" s="58"/>
      <c r="HD799" s="58"/>
      <c r="HE799" s="58"/>
      <c r="HF799" s="58"/>
      <c r="HG799" s="58"/>
      <c r="HH799" s="58"/>
      <c r="HI799" s="58"/>
      <c r="HJ799" s="58"/>
      <c r="HK799" s="58"/>
      <c r="HL799" s="58"/>
      <c r="HM799" s="58"/>
      <c r="HN799" s="58"/>
      <c r="HO799" s="58"/>
      <c r="HP799" s="58"/>
      <c r="HQ799" s="58"/>
      <c r="HR799" s="58"/>
      <c r="HS799" s="58"/>
      <c r="HT799" s="58"/>
      <c r="HU799" s="58"/>
      <c r="HV799" s="58"/>
      <c r="HW799" s="58"/>
      <c r="HX799" s="58"/>
      <c r="HY799" s="58"/>
      <c r="HZ799" s="58"/>
      <c r="IA799" s="58"/>
      <c r="IB799" s="58"/>
      <c r="IC799" s="58"/>
      <c r="ID799" s="58"/>
      <c r="IE799" s="58"/>
      <c r="IF799" s="58"/>
      <c r="IG799" s="58"/>
      <c r="IH799" s="58"/>
      <c r="II799" s="58"/>
      <c r="IJ799" s="58"/>
      <c r="IK799" s="58"/>
      <c r="IL799" s="58"/>
      <c r="IM799" s="58"/>
      <c r="IN799" s="58"/>
      <c r="IO799" s="58"/>
      <c r="IP799" s="58"/>
      <c r="IQ799" s="58"/>
      <c r="IR799" s="58"/>
      <c r="IS799" s="58"/>
      <c r="IT799" s="58"/>
      <c r="IU799" s="58"/>
    </row>
    <row r="800" spans="1:255" s="840" customFormat="1">
      <c r="A800" s="78" t="s">
        <v>532</v>
      </c>
      <c r="B800" s="58">
        <v>8.9999999999999993E-3</v>
      </c>
      <c r="C800" s="58">
        <v>8.9999999999999993E-3</v>
      </c>
      <c r="D800" s="58">
        <v>0.01</v>
      </c>
      <c r="E800" s="58">
        <v>8.9999999999999993E-3</v>
      </c>
      <c r="F800" s="58">
        <v>1.2999999999999999E-2</v>
      </c>
      <c r="G800" s="58">
        <v>1.2E-2</v>
      </c>
      <c r="H800" s="58">
        <v>1.2E-2</v>
      </c>
      <c r="I800" s="58">
        <v>1.4E-2</v>
      </c>
      <c r="J800" s="58">
        <v>1.4E-2</v>
      </c>
      <c r="K800" s="58">
        <v>1.4999999999999999E-2</v>
      </c>
      <c r="L800" s="58">
        <v>1.4999999999999999E-2</v>
      </c>
      <c r="M800" s="58">
        <v>1.6E-2</v>
      </c>
      <c r="N800" s="58">
        <v>1.7000000000000001E-2</v>
      </c>
      <c r="O800" s="58">
        <v>1.7999999999999999E-2</v>
      </c>
      <c r="P800" s="58">
        <v>0.02</v>
      </c>
      <c r="Q800" s="58">
        <v>9.2999999999999999E-2</v>
      </c>
      <c r="R800" s="58">
        <v>3.2000000000000001E-2</v>
      </c>
      <c r="S800" s="58">
        <v>2.9000000000000001E-2</v>
      </c>
      <c r="T800" s="58">
        <v>0.03</v>
      </c>
      <c r="U800" s="58">
        <v>3.7999999999999999E-2</v>
      </c>
      <c r="V800" s="58">
        <v>1.9E-2</v>
      </c>
      <c r="W800" s="58">
        <v>3.5000000000000003E-2</v>
      </c>
      <c r="X800" s="58">
        <v>6.6000000000000003E-2</v>
      </c>
      <c r="Y800" s="58">
        <v>4.4999999999999998E-2</v>
      </c>
      <c r="Z800" s="58">
        <v>3.3000000000000002E-2</v>
      </c>
      <c r="AA800" s="949">
        <v>-1.7000000000000001E-2</v>
      </c>
      <c r="AB800" s="949">
        <v>2.3E-2</v>
      </c>
      <c r="AC800" s="949">
        <v>1.6E-2</v>
      </c>
      <c r="AD800" s="58"/>
      <c r="AE800" s="58"/>
      <c r="AF800" s="58"/>
      <c r="AG800" s="58"/>
      <c r="AH800" s="58"/>
      <c r="AI800" s="58"/>
      <c r="AJ800" s="58"/>
      <c r="AK800" s="58"/>
      <c r="AL800" s="58"/>
      <c r="AM800" s="58"/>
      <c r="AN800" s="58"/>
      <c r="AO800" s="58"/>
      <c r="AP800" s="58"/>
      <c r="AQ800" s="58"/>
      <c r="AR800" s="58"/>
      <c r="AS800" s="58"/>
      <c r="AT800" s="58"/>
      <c r="AU800" s="58"/>
      <c r="AV800" s="58"/>
      <c r="AW800" s="58"/>
      <c r="AX800" s="58"/>
      <c r="AY800" s="58"/>
      <c r="AZ800" s="58"/>
      <c r="BA800" s="58"/>
      <c r="BB800" s="58"/>
      <c r="BC800" s="58"/>
      <c r="BD800" s="58"/>
      <c r="BE800" s="58"/>
      <c r="BF800" s="58"/>
      <c r="BG800" s="58"/>
      <c r="BH800" s="58"/>
      <c r="BI800" s="58"/>
      <c r="BJ800" s="58"/>
      <c r="BK800" s="58"/>
      <c r="BL800" s="58"/>
      <c r="BM800" s="58"/>
      <c r="BN800" s="58"/>
      <c r="BO800" s="58"/>
      <c r="BP800" s="58"/>
      <c r="BQ800" s="58"/>
      <c r="BR800" s="58"/>
      <c r="BS800" s="58"/>
      <c r="BT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58"/>
      <c r="CS800" s="58"/>
      <c r="CT800" s="58"/>
      <c r="CU800" s="58"/>
      <c r="CV800" s="58"/>
      <c r="CW800" s="58"/>
      <c r="CX800" s="58"/>
      <c r="CY800" s="58"/>
      <c r="CZ800" s="58"/>
      <c r="DA800" s="58"/>
      <c r="DB800" s="58"/>
      <c r="DC800" s="58"/>
      <c r="DD800" s="58"/>
      <c r="DE800" s="58"/>
      <c r="DF800" s="58"/>
      <c r="DG800" s="58"/>
      <c r="DH800" s="58"/>
      <c r="DI800" s="58"/>
      <c r="DJ800" s="58"/>
      <c r="DK800" s="58"/>
      <c r="DL800" s="58"/>
      <c r="DM800" s="58"/>
      <c r="DN800" s="58"/>
      <c r="DO800" s="58"/>
      <c r="DP800" s="58"/>
      <c r="DQ800" s="58"/>
      <c r="DR800" s="58"/>
      <c r="DS800" s="58"/>
      <c r="DT800" s="58"/>
      <c r="DU800" s="58"/>
      <c r="DV800" s="58"/>
      <c r="DW800" s="58"/>
      <c r="DX800" s="58"/>
      <c r="DY800" s="58"/>
      <c r="DZ800" s="58"/>
      <c r="EA800" s="58"/>
      <c r="EB800" s="58"/>
      <c r="EC800" s="58"/>
      <c r="ED800" s="58"/>
      <c r="EE800" s="58"/>
      <c r="EF800" s="58"/>
      <c r="EG800" s="58"/>
      <c r="EH800" s="58"/>
      <c r="EI800" s="58"/>
      <c r="EJ800" s="58"/>
      <c r="EK800" s="58"/>
      <c r="EL800" s="58"/>
      <c r="EM800" s="58"/>
      <c r="EN800" s="58"/>
      <c r="EO800" s="58"/>
      <c r="EP800" s="58"/>
      <c r="EQ800" s="58"/>
      <c r="ER800" s="58"/>
      <c r="ES800" s="58"/>
      <c r="ET800" s="58"/>
      <c r="EU800" s="58"/>
      <c r="EV800" s="58"/>
      <c r="EW800" s="58"/>
      <c r="EX800" s="58"/>
      <c r="EY800" s="58"/>
      <c r="EZ800" s="58"/>
      <c r="FA800" s="58"/>
      <c r="FB800" s="58"/>
      <c r="FC800" s="58"/>
      <c r="FD800" s="58"/>
      <c r="FE800" s="58"/>
      <c r="FF800" s="58"/>
      <c r="FG800" s="58"/>
      <c r="FH800" s="58"/>
      <c r="FI800" s="58"/>
      <c r="FJ800" s="58"/>
      <c r="FK800" s="58"/>
      <c r="FL800" s="58"/>
      <c r="FM800" s="58"/>
      <c r="FN800" s="58"/>
      <c r="FO800" s="58"/>
      <c r="FP800" s="58"/>
      <c r="FQ800" s="58"/>
      <c r="FR800" s="58"/>
      <c r="FS800" s="58"/>
      <c r="FT800" s="58"/>
      <c r="FU800" s="58"/>
      <c r="FV800" s="58"/>
      <c r="FW800" s="58"/>
      <c r="FX800" s="58"/>
      <c r="FY800" s="58"/>
      <c r="FZ800" s="58"/>
      <c r="GA800" s="58"/>
      <c r="GB800" s="58"/>
      <c r="GC800" s="58"/>
      <c r="GD800" s="58"/>
      <c r="GE800" s="58"/>
      <c r="GF800" s="58"/>
      <c r="GG800" s="58"/>
      <c r="GH800" s="58"/>
      <c r="GI800" s="58"/>
      <c r="GJ800" s="58"/>
      <c r="GK800" s="58"/>
      <c r="GL800" s="58"/>
      <c r="GM800" s="58"/>
      <c r="GN800" s="58"/>
      <c r="GO800" s="58"/>
      <c r="GP800" s="58"/>
      <c r="GQ800" s="58"/>
      <c r="GR800" s="58"/>
      <c r="GS800" s="58"/>
      <c r="GT800" s="58"/>
      <c r="GU800" s="58"/>
      <c r="GV800" s="58"/>
      <c r="GW800" s="58"/>
      <c r="GX800" s="58"/>
      <c r="GY800" s="58"/>
      <c r="GZ800" s="58"/>
      <c r="HA800" s="58"/>
      <c r="HB800" s="58"/>
      <c r="HC800" s="58"/>
      <c r="HD800" s="58"/>
      <c r="HE800" s="58"/>
      <c r="HF800" s="58"/>
      <c r="HG800" s="58"/>
      <c r="HH800" s="58"/>
      <c r="HI800" s="58"/>
      <c r="HJ800" s="58"/>
      <c r="HK800" s="58"/>
      <c r="HL800" s="58"/>
      <c r="HM800" s="58"/>
      <c r="HN800" s="58"/>
      <c r="HO800" s="58"/>
      <c r="HP800" s="58"/>
      <c r="HQ800" s="58"/>
      <c r="HR800" s="58"/>
      <c r="HS800" s="58"/>
      <c r="HT800" s="58"/>
      <c r="HU800" s="58"/>
      <c r="HV800" s="58"/>
      <c r="HW800" s="58"/>
      <c r="HX800" s="58"/>
      <c r="HY800" s="58"/>
      <c r="HZ800" s="58"/>
      <c r="IA800" s="58"/>
      <c r="IB800" s="58"/>
      <c r="IC800" s="58"/>
      <c r="ID800" s="58"/>
      <c r="IE800" s="58"/>
      <c r="IF800" s="58"/>
      <c r="IG800" s="58"/>
      <c r="IH800" s="58"/>
      <c r="II800" s="58"/>
      <c r="IJ800" s="58"/>
      <c r="IK800" s="58"/>
      <c r="IL800" s="58"/>
      <c r="IM800" s="58"/>
      <c r="IN800" s="58"/>
      <c r="IO800" s="58"/>
      <c r="IP800" s="58"/>
      <c r="IQ800" s="58"/>
      <c r="IR800" s="58"/>
      <c r="IS800" s="58"/>
      <c r="IT800" s="58"/>
      <c r="IU800" s="58"/>
    </row>
    <row r="801" spans="1:255" s="840" customFormat="1">
      <c r="A801" s="78" t="s">
        <v>533</v>
      </c>
      <c r="B801" s="58">
        <v>5.3999999999999999E-2</v>
      </c>
      <c r="C801" s="58">
        <v>5.0999999999999997E-2</v>
      </c>
      <c r="D801" s="58">
        <v>0.05</v>
      </c>
      <c r="E801" s="58">
        <v>0.05</v>
      </c>
      <c r="F801" s="58">
        <v>7.0999999999999994E-2</v>
      </c>
      <c r="G801" s="58">
        <v>6.3E-2</v>
      </c>
      <c r="H801" s="58">
        <v>7.1999999999999995E-2</v>
      </c>
      <c r="I801" s="58">
        <v>0.08</v>
      </c>
      <c r="J801" s="58">
        <v>7.9000000000000001E-2</v>
      </c>
      <c r="K801" s="58">
        <v>8.4000000000000005E-2</v>
      </c>
      <c r="L801" s="58">
        <v>8.5999999999999993E-2</v>
      </c>
      <c r="M801" s="58">
        <v>8.6999999999999994E-2</v>
      </c>
      <c r="N801" s="58">
        <v>9.5000000000000001E-2</v>
      </c>
      <c r="O801" s="58">
        <v>0.10299999999999999</v>
      </c>
      <c r="P801" s="58">
        <v>0.114</v>
      </c>
      <c r="Q801" s="58">
        <v>0.127</v>
      </c>
      <c r="R801" s="58">
        <v>0.13400000000000001</v>
      </c>
      <c r="S801" s="58">
        <v>0.14299999999999999</v>
      </c>
      <c r="T801" s="58">
        <v>0.11600000000000001</v>
      </c>
      <c r="U801" s="58">
        <v>0.122</v>
      </c>
      <c r="V801" s="58">
        <v>5.8999999999999997E-2</v>
      </c>
      <c r="W801" s="58">
        <v>2.1999999999999999E-2</v>
      </c>
      <c r="X801" s="58">
        <v>4.7E-2</v>
      </c>
      <c r="Y801" s="58">
        <v>5.6000000000000001E-2</v>
      </c>
      <c r="Z801" s="58">
        <v>0.112</v>
      </c>
      <c r="AA801" s="949">
        <v>0.106</v>
      </c>
      <c r="AB801" s="949">
        <v>8.5000000000000006E-2</v>
      </c>
      <c r="AC801" s="949">
        <v>8.5000000000000006E-2</v>
      </c>
      <c r="AD801" s="58"/>
      <c r="AE801" s="58"/>
      <c r="AF801" s="58"/>
      <c r="AG801" s="58"/>
      <c r="AH801" s="58"/>
      <c r="AI801" s="58"/>
      <c r="AJ801" s="58"/>
      <c r="AK801" s="58"/>
      <c r="AL801" s="58"/>
      <c r="AM801" s="58"/>
      <c r="AN801" s="58"/>
      <c r="AO801" s="58"/>
      <c r="AP801" s="58"/>
      <c r="AQ801" s="58"/>
      <c r="AR801" s="58"/>
      <c r="AS801" s="58"/>
      <c r="AT801" s="58"/>
      <c r="AU801" s="58"/>
      <c r="AV801" s="58"/>
      <c r="AW801" s="58"/>
      <c r="AX801" s="58"/>
      <c r="AY801" s="58"/>
      <c r="AZ801" s="58"/>
      <c r="BA801" s="58"/>
      <c r="BB801" s="58"/>
      <c r="BC801" s="58"/>
      <c r="BD801" s="58"/>
      <c r="BE801" s="58"/>
      <c r="BF801" s="58"/>
      <c r="BG801" s="58"/>
      <c r="BH801" s="58"/>
      <c r="BI801" s="58"/>
      <c r="BJ801" s="58"/>
      <c r="BK801" s="58"/>
      <c r="BL801" s="58"/>
      <c r="BM801" s="58"/>
      <c r="BN801" s="58"/>
      <c r="BO801" s="58"/>
      <c r="BP801" s="58"/>
      <c r="BQ801" s="58"/>
      <c r="BR801" s="58"/>
      <c r="BS801" s="58"/>
      <c r="BT801" s="58"/>
      <c r="BU801" s="58"/>
      <c r="BV801" s="58"/>
      <c r="BW801" s="58"/>
      <c r="BX801" s="58"/>
      <c r="BY801" s="58"/>
      <c r="BZ801" s="58"/>
      <c r="CA801" s="58"/>
      <c r="CB801" s="58"/>
      <c r="CC801" s="58"/>
      <c r="CD801" s="58"/>
      <c r="CE801" s="58"/>
      <c r="CF801" s="58"/>
      <c r="CG801" s="58"/>
      <c r="CH801" s="58"/>
      <c r="CI801" s="58"/>
      <c r="CJ801" s="58"/>
      <c r="CK801" s="58"/>
      <c r="CL801" s="58"/>
      <c r="CM801" s="58"/>
      <c r="CN801" s="58"/>
      <c r="CO801" s="58"/>
      <c r="CP801" s="58"/>
      <c r="CQ801" s="58"/>
      <c r="CR801" s="58"/>
      <c r="CS801" s="58"/>
      <c r="CT801" s="58"/>
      <c r="CU801" s="58"/>
      <c r="CV801" s="58"/>
      <c r="CW801" s="58"/>
      <c r="CX801" s="58"/>
      <c r="CY801" s="58"/>
      <c r="CZ801" s="58"/>
      <c r="DA801" s="58"/>
      <c r="DB801" s="58"/>
      <c r="DC801" s="58"/>
      <c r="DD801" s="58"/>
      <c r="DE801" s="58"/>
      <c r="DF801" s="58"/>
      <c r="DG801" s="58"/>
      <c r="DH801" s="58"/>
      <c r="DI801" s="58"/>
      <c r="DJ801" s="58"/>
      <c r="DK801" s="58"/>
      <c r="DL801" s="58"/>
      <c r="DM801" s="58"/>
      <c r="DN801" s="58"/>
      <c r="DO801" s="58"/>
      <c r="DP801" s="58"/>
      <c r="DQ801" s="58"/>
      <c r="DR801" s="58"/>
      <c r="DS801" s="58"/>
      <c r="DT801" s="58"/>
      <c r="DU801" s="58"/>
      <c r="DV801" s="58"/>
      <c r="DW801" s="58"/>
      <c r="DX801" s="58"/>
      <c r="DY801" s="58"/>
      <c r="DZ801" s="58"/>
      <c r="EA801" s="58"/>
      <c r="EB801" s="58"/>
      <c r="EC801" s="58"/>
      <c r="ED801" s="58"/>
      <c r="EE801" s="58"/>
      <c r="EF801" s="58"/>
      <c r="EG801" s="58"/>
      <c r="EH801" s="58"/>
      <c r="EI801" s="58"/>
      <c r="EJ801" s="58"/>
      <c r="EK801" s="58"/>
      <c r="EL801" s="58"/>
      <c r="EM801" s="58"/>
      <c r="EN801" s="58"/>
      <c r="EO801" s="58"/>
      <c r="EP801" s="58"/>
      <c r="EQ801" s="58"/>
      <c r="ER801" s="58"/>
      <c r="ES801" s="58"/>
      <c r="ET801" s="58"/>
      <c r="EU801" s="58"/>
      <c r="EV801" s="58"/>
      <c r="EW801" s="58"/>
      <c r="EX801" s="58"/>
      <c r="EY801" s="58"/>
      <c r="EZ801" s="58"/>
      <c r="FA801" s="58"/>
      <c r="FB801" s="58"/>
      <c r="FC801" s="58"/>
      <c r="FD801" s="58"/>
      <c r="FE801" s="58"/>
      <c r="FF801" s="58"/>
      <c r="FG801" s="58"/>
      <c r="FH801" s="58"/>
      <c r="FI801" s="58"/>
      <c r="FJ801" s="58"/>
      <c r="FK801" s="58"/>
      <c r="FL801" s="58"/>
      <c r="FM801" s="58"/>
      <c r="FN801" s="58"/>
      <c r="FO801" s="58"/>
      <c r="FP801" s="58"/>
      <c r="FQ801" s="58"/>
      <c r="FR801" s="58"/>
      <c r="FS801" s="58"/>
      <c r="FT801" s="58"/>
      <c r="FU801" s="58"/>
      <c r="FV801" s="58"/>
      <c r="FW801" s="58"/>
      <c r="FX801" s="58"/>
      <c r="FY801" s="58"/>
      <c r="FZ801" s="58"/>
      <c r="GA801" s="58"/>
      <c r="GB801" s="58"/>
      <c r="GC801" s="58"/>
      <c r="GD801" s="58"/>
      <c r="GE801" s="58"/>
      <c r="GF801" s="58"/>
      <c r="GG801" s="58"/>
      <c r="GH801" s="58"/>
      <c r="GI801" s="58"/>
      <c r="GJ801" s="58"/>
      <c r="GK801" s="58"/>
      <c r="GL801" s="58"/>
      <c r="GM801" s="58"/>
      <c r="GN801" s="58"/>
      <c r="GO801" s="58"/>
      <c r="GP801" s="58"/>
      <c r="GQ801" s="58"/>
      <c r="GR801" s="58"/>
      <c r="GS801" s="58"/>
      <c r="GT801" s="58"/>
      <c r="GU801" s="58"/>
      <c r="GV801" s="58"/>
      <c r="GW801" s="58"/>
      <c r="GX801" s="58"/>
      <c r="GY801" s="58"/>
      <c r="GZ801" s="58"/>
      <c r="HA801" s="58"/>
      <c r="HB801" s="58"/>
      <c r="HC801" s="58"/>
      <c r="HD801" s="58"/>
      <c r="HE801" s="58"/>
      <c r="HF801" s="58"/>
      <c r="HG801" s="58"/>
      <c r="HH801" s="58"/>
      <c r="HI801" s="58"/>
      <c r="HJ801" s="58"/>
      <c r="HK801" s="58"/>
      <c r="HL801" s="58"/>
      <c r="HM801" s="58"/>
      <c r="HN801" s="58"/>
      <c r="HO801" s="58"/>
      <c r="HP801" s="58"/>
      <c r="HQ801" s="58"/>
      <c r="HR801" s="58"/>
      <c r="HS801" s="58"/>
      <c r="HT801" s="58"/>
      <c r="HU801" s="58"/>
      <c r="HV801" s="58"/>
      <c r="HW801" s="58"/>
      <c r="HX801" s="58"/>
      <c r="HY801" s="58"/>
      <c r="HZ801" s="58"/>
      <c r="IA801" s="58"/>
      <c r="IB801" s="58"/>
      <c r="IC801" s="58"/>
      <c r="ID801" s="58"/>
      <c r="IE801" s="58"/>
      <c r="IF801" s="58"/>
      <c r="IG801" s="58"/>
      <c r="IH801" s="58"/>
      <c r="II801" s="58"/>
      <c r="IJ801" s="58"/>
      <c r="IK801" s="58"/>
      <c r="IL801" s="58"/>
      <c r="IM801" s="58"/>
      <c r="IN801" s="58"/>
      <c r="IO801" s="58"/>
      <c r="IP801" s="58"/>
      <c r="IQ801" s="58"/>
      <c r="IR801" s="58"/>
      <c r="IS801" s="58"/>
      <c r="IT801" s="58"/>
      <c r="IU801" s="58"/>
    </row>
    <row r="802" spans="1:255" s="840" customFormat="1">
      <c r="A802" s="78" t="s">
        <v>534</v>
      </c>
      <c r="B802" s="58">
        <v>2.9000000000000001E-2</v>
      </c>
      <c r="C802" s="58">
        <v>2.9000000000000001E-2</v>
      </c>
      <c r="D802" s="58">
        <v>3.2000000000000001E-2</v>
      </c>
      <c r="E802" s="58">
        <v>3.2000000000000001E-2</v>
      </c>
      <c r="F802" s="58">
        <v>0.04</v>
      </c>
      <c r="G802" s="58">
        <v>3.9E-2</v>
      </c>
      <c r="H802" s="58">
        <v>4.2999999999999997E-2</v>
      </c>
      <c r="I802" s="58">
        <v>4.8000000000000001E-2</v>
      </c>
      <c r="J802" s="58">
        <v>4.5999999999999999E-2</v>
      </c>
      <c r="K802" s="58">
        <v>4.9000000000000002E-2</v>
      </c>
      <c r="L802" s="58">
        <v>0.05</v>
      </c>
      <c r="M802" s="58">
        <v>5.0999999999999997E-2</v>
      </c>
      <c r="N802" s="58">
        <v>5.5E-2</v>
      </c>
      <c r="O802" s="58">
        <v>0.06</v>
      </c>
      <c r="P802" s="58">
        <v>6.7000000000000004E-2</v>
      </c>
      <c r="Q802" s="58">
        <v>7.4999999999999997E-2</v>
      </c>
      <c r="R802" s="58">
        <v>7.3999999999999996E-2</v>
      </c>
      <c r="S802" s="58">
        <v>0.08</v>
      </c>
      <c r="T802" s="58">
        <v>8.5000000000000006E-2</v>
      </c>
      <c r="U802" s="58">
        <v>9.2999999999999999E-2</v>
      </c>
      <c r="V802" s="58">
        <v>9.6000000000000002E-2</v>
      </c>
      <c r="W802" s="58">
        <v>0.10299999999999999</v>
      </c>
      <c r="X802" s="58">
        <v>0.112</v>
      </c>
      <c r="Y802" s="58">
        <v>0.09</v>
      </c>
      <c r="Z802" s="58">
        <v>7.3999999999999996E-2</v>
      </c>
      <c r="AA802" s="949">
        <v>7.5999999999999998E-2</v>
      </c>
      <c r="AB802" s="949">
        <v>9.7000000000000003E-2</v>
      </c>
      <c r="AC802" s="949">
        <v>9.5000000000000001E-2</v>
      </c>
      <c r="AD802" s="58"/>
      <c r="AE802" s="58"/>
      <c r="AF802" s="58"/>
      <c r="AG802" s="58"/>
      <c r="AH802" s="58"/>
      <c r="AI802" s="58"/>
      <c r="AJ802" s="58"/>
      <c r="AK802" s="58"/>
      <c r="AL802" s="58"/>
      <c r="AM802" s="58"/>
      <c r="AN802" s="58"/>
      <c r="AO802" s="58"/>
      <c r="AP802" s="58"/>
      <c r="AQ802" s="58"/>
      <c r="AR802" s="58"/>
      <c r="AS802" s="58"/>
      <c r="AT802" s="58"/>
      <c r="AU802" s="58"/>
      <c r="AV802" s="58"/>
      <c r="AW802" s="58"/>
      <c r="AX802" s="58"/>
      <c r="AY802" s="58"/>
      <c r="AZ802" s="58"/>
      <c r="BA802" s="58"/>
      <c r="BB802" s="58"/>
      <c r="BC802" s="58"/>
      <c r="BD802" s="58"/>
      <c r="BE802" s="58"/>
      <c r="BF802" s="58"/>
      <c r="BG802" s="58"/>
      <c r="BH802" s="58"/>
      <c r="BI802" s="58"/>
      <c r="BJ802" s="58"/>
      <c r="BK802" s="58"/>
      <c r="BL802" s="58"/>
      <c r="BM802" s="58"/>
      <c r="BN802" s="58"/>
      <c r="BO802" s="58"/>
      <c r="BP802" s="58"/>
      <c r="BQ802" s="58"/>
      <c r="BR802" s="58"/>
      <c r="BS802" s="58"/>
      <c r="BT802" s="58"/>
      <c r="BU802" s="58"/>
      <c r="BV802" s="58"/>
      <c r="BW802" s="58"/>
      <c r="BX802" s="58"/>
      <c r="BY802" s="58"/>
      <c r="BZ802" s="58"/>
      <c r="CA802" s="58"/>
      <c r="CB802" s="58"/>
      <c r="CC802" s="58"/>
      <c r="CD802" s="58"/>
      <c r="CE802" s="58"/>
      <c r="CF802" s="58"/>
      <c r="CG802" s="58"/>
      <c r="CH802" s="58"/>
      <c r="CI802" s="58"/>
      <c r="CJ802" s="58"/>
      <c r="CK802" s="58"/>
      <c r="CL802" s="58"/>
      <c r="CM802" s="58"/>
      <c r="CN802" s="58"/>
      <c r="CO802" s="58"/>
      <c r="CP802" s="58"/>
      <c r="CQ802" s="58"/>
      <c r="CR802" s="58"/>
      <c r="CS802" s="58"/>
      <c r="CT802" s="58"/>
      <c r="CU802" s="58"/>
      <c r="CV802" s="58"/>
      <c r="CW802" s="58"/>
      <c r="CX802" s="58"/>
      <c r="CY802" s="58"/>
      <c r="CZ802" s="58"/>
      <c r="DA802" s="58"/>
      <c r="DB802" s="58"/>
      <c r="DC802" s="58"/>
      <c r="DD802" s="58"/>
      <c r="DE802" s="58"/>
      <c r="DF802" s="58"/>
      <c r="DG802" s="58"/>
      <c r="DH802" s="58"/>
      <c r="DI802" s="58"/>
      <c r="DJ802" s="58"/>
      <c r="DK802" s="58"/>
      <c r="DL802" s="58"/>
      <c r="DM802" s="58"/>
      <c r="DN802" s="58"/>
      <c r="DO802" s="58"/>
      <c r="DP802" s="58"/>
      <c r="DQ802" s="58"/>
      <c r="DR802" s="58"/>
      <c r="DS802" s="58"/>
      <c r="DT802" s="58"/>
      <c r="DU802" s="58"/>
      <c r="DV802" s="58"/>
      <c r="DW802" s="58"/>
      <c r="DX802" s="58"/>
      <c r="DY802" s="58"/>
      <c r="DZ802" s="58"/>
      <c r="EA802" s="58"/>
      <c r="EB802" s="58"/>
      <c r="EC802" s="58"/>
      <c r="ED802" s="58"/>
      <c r="EE802" s="58"/>
      <c r="EF802" s="58"/>
      <c r="EG802" s="58"/>
      <c r="EH802" s="58"/>
      <c r="EI802" s="58"/>
      <c r="EJ802" s="58"/>
      <c r="EK802" s="58"/>
      <c r="EL802" s="58"/>
      <c r="EM802" s="58"/>
      <c r="EN802" s="58"/>
      <c r="EO802" s="58"/>
      <c r="EP802" s="58"/>
      <c r="EQ802" s="58"/>
      <c r="ER802" s="58"/>
      <c r="ES802" s="58"/>
      <c r="ET802" s="58"/>
      <c r="EU802" s="58"/>
      <c r="EV802" s="58"/>
      <c r="EW802" s="58"/>
      <c r="EX802" s="58"/>
      <c r="EY802" s="58"/>
      <c r="EZ802" s="58"/>
      <c r="FA802" s="58"/>
      <c r="FB802" s="58"/>
      <c r="FC802" s="58"/>
      <c r="FD802" s="58"/>
      <c r="FE802" s="58"/>
      <c r="FF802" s="58"/>
      <c r="FG802" s="58"/>
      <c r="FH802" s="58"/>
      <c r="FI802" s="58"/>
      <c r="FJ802" s="58"/>
      <c r="FK802" s="58"/>
      <c r="FL802" s="58"/>
      <c r="FM802" s="58"/>
      <c r="FN802" s="58"/>
      <c r="FO802" s="58"/>
      <c r="FP802" s="58"/>
      <c r="FQ802" s="58"/>
      <c r="FR802" s="58"/>
      <c r="FS802" s="58"/>
      <c r="FT802" s="58"/>
      <c r="FU802" s="58"/>
      <c r="FV802" s="58"/>
      <c r="FW802" s="58"/>
      <c r="FX802" s="58"/>
      <c r="FY802" s="58"/>
      <c r="FZ802" s="58"/>
      <c r="GA802" s="58"/>
      <c r="GB802" s="58"/>
      <c r="GC802" s="58"/>
      <c r="GD802" s="58"/>
      <c r="GE802" s="58"/>
      <c r="GF802" s="58"/>
      <c r="GG802" s="58"/>
      <c r="GH802" s="58"/>
      <c r="GI802" s="58"/>
      <c r="GJ802" s="58"/>
      <c r="GK802" s="58"/>
      <c r="GL802" s="58"/>
      <c r="GM802" s="58"/>
      <c r="GN802" s="58"/>
      <c r="GO802" s="58"/>
      <c r="GP802" s="58"/>
      <c r="GQ802" s="58"/>
      <c r="GR802" s="58"/>
      <c r="GS802" s="58"/>
      <c r="GT802" s="58"/>
      <c r="GU802" s="58"/>
      <c r="GV802" s="58"/>
      <c r="GW802" s="58"/>
      <c r="GX802" s="58"/>
      <c r="GY802" s="58"/>
      <c r="GZ802" s="58"/>
      <c r="HA802" s="58"/>
      <c r="HB802" s="58"/>
      <c r="HC802" s="58"/>
      <c r="HD802" s="58"/>
      <c r="HE802" s="58"/>
      <c r="HF802" s="58"/>
      <c r="HG802" s="58"/>
      <c r="HH802" s="58"/>
      <c r="HI802" s="58"/>
      <c r="HJ802" s="58"/>
      <c r="HK802" s="58"/>
      <c r="HL802" s="58"/>
      <c r="HM802" s="58"/>
      <c r="HN802" s="58"/>
      <c r="HO802" s="58"/>
      <c r="HP802" s="58"/>
      <c r="HQ802" s="58"/>
      <c r="HR802" s="58"/>
      <c r="HS802" s="58"/>
      <c r="HT802" s="58"/>
      <c r="HU802" s="58"/>
      <c r="HV802" s="58"/>
      <c r="HW802" s="58"/>
      <c r="HX802" s="58"/>
      <c r="HY802" s="58"/>
      <c r="HZ802" s="58"/>
      <c r="IA802" s="58"/>
      <c r="IB802" s="58"/>
      <c r="IC802" s="58"/>
      <c r="ID802" s="58"/>
      <c r="IE802" s="58"/>
      <c r="IF802" s="58"/>
      <c r="IG802" s="58"/>
      <c r="IH802" s="58"/>
      <c r="II802" s="58"/>
      <c r="IJ802" s="58"/>
      <c r="IK802" s="58"/>
      <c r="IL802" s="58"/>
      <c r="IM802" s="58"/>
      <c r="IN802" s="58"/>
      <c r="IO802" s="58"/>
      <c r="IP802" s="58"/>
      <c r="IQ802" s="58"/>
      <c r="IR802" s="58"/>
      <c r="IS802" s="58"/>
      <c r="IT802" s="58"/>
      <c r="IU802" s="58"/>
    </row>
    <row r="803" spans="1:255" s="840" customFormat="1">
      <c r="A803" s="78" t="s">
        <v>535</v>
      </c>
      <c r="B803" s="58">
        <v>0.19400000000000001</v>
      </c>
      <c r="C803" s="58">
        <v>0.185</v>
      </c>
      <c r="D803" s="58">
        <v>0.18</v>
      </c>
      <c r="E803" s="58">
        <v>0.17899999999999999</v>
      </c>
      <c r="F803" s="58">
        <v>0.25</v>
      </c>
      <c r="G803" s="58">
        <v>0.22500000000000001</v>
      </c>
      <c r="H803" s="58">
        <v>0.25700000000000001</v>
      </c>
      <c r="I803" s="58">
        <v>0.28399999999999997</v>
      </c>
      <c r="J803" s="58">
        <v>0.27800000000000002</v>
      </c>
      <c r="K803" s="58">
        <v>0.29799999999999999</v>
      </c>
      <c r="L803" s="58">
        <v>0.30299999999999999</v>
      </c>
      <c r="M803" s="58">
        <v>0.313</v>
      </c>
      <c r="N803" s="58">
        <v>0.33600000000000002</v>
      </c>
      <c r="O803" s="58">
        <v>0.35799999999999998</v>
      </c>
      <c r="P803" s="58">
        <v>0.39400000000000002</v>
      </c>
      <c r="Q803" s="58">
        <v>0.38300000000000001</v>
      </c>
      <c r="R803" s="58">
        <v>0.40100000000000002</v>
      </c>
      <c r="S803" s="58">
        <v>0.41899999999999998</v>
      </c>
      <c r="T803" s="58">
        <v>0.46200000000000002</v>
      </c>
      <c r="U803" s="58">
        <v>0.40400000000000003</v>
      </c>
      <c r="V803" s="58">
        <v>0.36799999999999999</v>
      </c>
      <c r="W803" s="58">
        <v>0.36</v>
      </c>
      <c r="X803" s="58">
        <v>0.377</v>
      </c>
      <c r="Y803" s="58">
        <v>0.42</v>
      </c>
      <c r="Z803" s="58">
        <v>0.56200000000000006</v>
      </c>
      <c r="AA803" s="949">
        <v>0.47199999999999998</v>
      </c>
      <c r="AB803" s="949">
        <v>0.51900000000000002</v>
      </c>
      <c r="AC803" s="949">
        <v>0.52100000000000002</v>
      </c>
      <c r="AD803" s="58"/>
      <c r="AE803" s="58"/>
      <c r="AF803" s="58"/>
      <c r="AG803" s="58"/>
      <c r="AH803" s="58"/>
      <c r="AI803" s="58"/>
      <c r="AJ803" s="58"/>
      <c r="AK803" s="58"/>
      <c r="AL803" s="58"/>
      <c r="AM803" s="58"/>
      <c r="AN803" s="58"/>
      <c r="AO803" s="58"/>
      <c r="AP803" s="58"/>
      <c r="AQ803" s="58"/>
      <c r="AR803" s="58"/>
      <c r="AS803" s="58"/>
      <c r="AT803" s="58"/>
      <c r="AU803" s="58"/>
      <c r="AV803" s="58"/>
      <c r="AW803" s="58"/>
      <c r="AX803" s="58"/>
      <c r="AY803" s="58"/>
      <c r="AZ803" s="58"/>
      <c r="BA803" s="58"/>
      <c r="BB803" s="58"/>
      <c r="BC803" s="58"/>
      <c r="BD803" s="58"/>
      <c r="BE803" s="58"/>
      <c r="BF803" s="58"/>
      <c r="BG803" s="58"/>
      <c r="BH803" s="58"/>
      <c r="BI803" s="58"/>
      <c r="BJ803" s="58"/>
      <c r="BK803" s="58"/>
      <c r="BL803" s="58"/>
      <c r="BM803" s="58"/>
      <c r="BN803" s="58"/>
      <c r="BO803" s="58"/>
      <c r="BP803" s="58"/>
      <c r="BQ803" s="58"/>
      <c r="BR803" s="58"/>
      <c r="BS803" s="58"/>
      <c r="BT803" s="58"/>
      <c r="BU803" s="58"/>
      <c r="BV803" s="58"/>
      <c r="BW803" s="58"/>
      <c r="BX803" s="58"/>
      <c r="BY803" s="58"/>
      <c r="BZ803" s="58"/>
      <c r="CA803" s="58"/>
      <c r="CB803" s="58"/>
      <c r="CC803" s="58"/>
      <c r="CD803" s="58"/>
      <c r="CE803" s="58"/>
      <c r="CF803" s="58"/>
      <c r="CG803" s="58"/>
      <c r="CH803" s="58"/>
      <c r="CI803" s="58"/>
      <c r="CJ803" s="58"/>
      <c r="CK803" s="58"/>
      <c r="CL803" s="58"/>
      <c r="CM803" s="58"/>
      <c r="CN803" s="58"/>
      <c r="CO803" s="58"/>
      <c r="CP803" s="58"/>
      <c r="CQ803" s="58"/>
      <c r="CR803" s="58"/>
      <c r="CS803" s="58"/>
      <c r="CT803" s="58"/>
      <c r="CU803" s="58"/>
      <c r="CV803" s="58"/>
      <c r="CW803" s="58"/>
      <c r="CX803" s="58"/>
      <c r="CY803" s="58"/>
      <c r="CZ803" s="58"/>
      <c r="DA803" s="58"/>
      <c r="DB803" s="58"/>
      <c r="DC803" s="58"/>
      <c r="DD803" s="58"/>
      <c r="DE803" s="58"/>
      <c r="DF803" s="58"/>
      <c r="DG803" s="58"/>
      <c r="DH803" s="58"/>
      <c r="DI803" s="58"/>
      <c r="DJ803" s="58"/>
      <c r="DK803" s="58"/>
      <c r="DL803" s="58"/>
      <c r="DM803" s="58"/>
      <c r="DN803" s="58"/>
      <c r="DO803" s="58"/>
      <c r="DP803" s="58"/>
      <c r="DQ803" s="58"/>
      <c r="DR803" s="58"/>
      <c r="DS803" s="58"/>
      <c r="DT803" s="58"/>
      <c r="DU803" s="58"/>
      <c r="DV803" s="58"/>
      <c r="DW803" s="58"/>
      <c r="DX803" s="58"/>
      <c r="DY803" s="58"/>
      <c r="DZ803" s="58"/>
      <c r="EA803" s="58"/>
      <c r="EB803" s="58"/>
      <c r="EC803" s="58"/>
      <c r="ED803" s="58"/>
      <c r="EE803" s="58"/>
      <c r="EF803" s="58"/>
      <c r="EG803" s="58"/>
      <c r="EH803" s="58"/>
      <c r="EI803" s="58"/>
      <c r="EJ803" s="58"/>
      <c r="EK803" s="58"/>
      <c r="EL803" s="58"/>
      <c r="EM803" s="58"/>
      <c r="EN803" s="58"/>
      <c r="EO803" s="58"/>
      <c r="EP803" s="58"/>
      <c r="EQ803" s="58"/>
      <c r="ER803" s="58"/>
      <c r="ES803" s="58"/>
      <c r="ET803" s="58"/>
      <c r="EU803" s="58"/>
      <c r="EV803" s="58"/>
      <c r="EW803" s="58"/>
      <c r="EX803" s="58"/>
      <c r="EY803" s="58"/>
      <c r="EZ803" s="58"/>
      <c r="FA803" s="58"/>
      <c r="FB803" s="58"/>
      <c r="FC803" s="58"/>
      <c r="FD803" s="58"/>
      <c r="FE803" s="58"/>
      <c r="FF803" s="58"/>
      <c r="FG803" s="58"/>
      <c r="FH803" s="58"/>
      <c r="FI803" s="58"/>
      <c r="FJ803" s="58"/>
      <c r="FK803" s="58"/>
      <c r="FL803" s="58"/>
      <c r="FM803" s="58"/>
      <c r="FN803" s="58"/>
      <c r="FO803" s="58"/>
      <c r="FP803" s="58"/>
      <c r="FQ803" s="58"/>
      <c r="FR803" s="58"/>
      <c r="FS803" s="58"/>
      <c r="FT803" s="58"/>
      <c r="FU803" s="58"/>
      <c r="FV803" s="58"/>
      <c r="FW803" s="58"/>
      <c r="FX803" s="58"/>
      <c r="FY803" s="58"/>
      <c r="FZ803" s="58"/>
      <c r="GA803" s="58"/>
      <c r="GB803" s="58"/>
      <c r="GC803" s="58"/>
      <c r="GD803" s="58"/>
      <c r="GE803" s="58"/>
      <c r="GF803" s="58"/>
      <c r="GG803" s="58"/>
      <c r="GH803" s="58"/>
      <c r="GI803" s="58"/>
      <c r="GJ803" s="58"/>
      <c r="GK803" s="58"/>
      <c r="GL803" s="58"/>
      <c r="GM803" s="58"/>
      <c r="GN803" s="58"/>
      <c r="GO803" s="58"/>
      <c r="GP803" s="58"/>
      <c r="GQ803" s="58"/>
      <c r="GR803" s="58"/>
      <c r="GS803" s="58"/>
      <c r="GT803" s="58"/>
      <c r="GU803" s="58"/>
      <c r="GV803" s="58"/>
      <c r="GW803" s="58"/>
      <c r="GX803" s="58"/>
      <c r="GY803" s="58"/>
      <c r="GZ803" s="58"/>
      <c r="HA803" s="58"/>
      <c r="HB803" s="58"/>
      <c r="HC803" s="58"/>
      <c r="HD803" s="58"/>
      <c r="HE803" s="58"/>
      <c r="HF803" s="58"/>
      <c r="HG803" s="58"/>
      <c r="HH803" s="58"/>
      <c r="HI803" s="58"/>
      <c r="HJ803" s="58"/>
      <c r="HK803" s="58"/>
      <c r="HL803" s="58"/>
      <c r="HM803" s="58"/>
      <c r="HN803" s="58"/>
      <c r="HO803" s="58"/>
      <c r="HP803" s="58"/>
      <c r="HQ803" s="58"/>
      <c r="HR803" s="58"/>
      <c r="HS803" s="58"/>
      <c r="HT803" s="58"/>
      <c r="HU803" s="58"/>
      <c r="HV803" s="58"/>
      <c r="HW803" s="58"/>
      <c r="HX803" s="58"/>
      <c r="HY803" s="58"/>
      <c r="HZ803" s="58"/>
      <c r="IA803" s="58"/>
      <c r="IB803" s="58"/>
      <c r="IC803" s="58"/>
      <c r="ID803" s="58"/>
      <c r="IE803" s="58"/>
      <c r="IF803" s="58"/>
      <c r="IG803" s="58"/>
      <c r="IH803" s="58"/>
      <c r="II803" s="58"/>
      <c r="IJ803" s="58"/>
      <c r="IK803" s="58"/>
      <c r="IL803" s="58"/>
      <c r="IM803" s="58"/>
      <c r="IN803" s="58"/>
      <c r="IO803" s="58"/>
      <c r="IP803" s="58"/>
      <c r="IQ803" s="58"/>
      <c r="IR803" s="58"/>
      <c r="IS803" s="58"/>
      <c r="IT803" s="58"/>
      <c r="IU803" s="58"/>
    </row>
    <row r="804" spans="1:255" s="840" customFormat="1">
      <c r="A804" s="78" t="s">
        <v>536</v>
      </c>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c r="AB804"/>
      <c r="AC804"/>
      <c r="AD804" s="58"/>
      <c r="AE804" s="58"/>
      <c r="AF804" s="58"/>
      <c r="AG804" s="58"/>
      <c r="AH804" s="58"/>
      <c r="AI804" s="58"/>
      <c r="AJ804" s="58"/>
      <c r="AK804" s="58"/>
      <c r="AL804" s="58"/>
      <c r="AM804" s="58"/>
      <c r="AN804" s="58"/>
      <c r="AO804" s="58"/>
      <c r="AP804" s="58"/>
      <c r="AQ804" s="58"/>
      <c r="AR804" s="58"/>
      <c r="AS804" s="58"/>
      <c r="AT804" s="58"/>
      <c r="AU804" s="58"/>
      <c r="AV804" s="58"/>
      <c r="AW804" s="58"/>
      <c r="AX804" s="58"/>
      <c r="AY804" s="58"/>
      <c r="AZ804" s="58"/>
      <c r="BA804" s="58"/>
      <c r="BB804" s="58"/>
      <c r="BC804" s="58"/>
      <c r="BD804" s="58"/>
      <c r="BE804" s="58"/>
      <c r="BF804" s="58"/>
      <c r="BG804" s="58"/>
      <c r="BH804" s="58"/>
      <c r="BI804" s="58"/>
      <c r="BJ804" s="58"/>
      <c r="BK804" s="58"/>
      <c r="BL804" s="58"/>
      <c r="BM804" s="58"/>
      <c r="BN804" s="58"/>
      <c r="BO804" s="58"/>
      <c r="BP804" s="58"/>
      <c r="BQ804" s="58"/>
      <c r="BR804" s="58"/>
      <c r="BS804" s="58"/>
      <c r="BT804" s="58"/>
      <c r="BU804" s="58"/>
      <c r="BV804" s="58"/>
      <c r="BW804" s="58"/>
      <c r="BX804" s="58"/>
      <c r="BY804" s="58"/>
      <c r="BZ804" s="58"/>
      <c r="CA804" s="58"/>
      <c r="CB804" s="58"/>
      <c r="CC804" s="58"/>
      <c r="CD804" s="58"/>
      <c r="CE804" s="58"/>
      <c r="CF804" s="58"/>
      <c r="CG804" s="58"/>
      <c r="CH804" s="58"/>
      <c r="CI804" s="58"/>
      <c r="CJ804" s="58"/>
      <c r="CK804" s="58"/>
      <c r="CL804" s="58"/>
      <c r="CM804" s="58"/>
      <c r="CN804" s="58"/>
      <c r="CO804" s="58"/>
      <c r="CP804" s="58"/>
      <c r="CQ804" s="58"/>
      <c r="CR804" s="58"/>
      <c r="CS804" s="58"/>
      <c r="CT804" s="58"/>
      <c r="CU804" s="58"/>
      <c r="CV804" s="58"/>
      <c r="CW804" s="58"/>
      <c r="CX804" s="58"/>
      <c r="CY804" s="58"/>
      <c r="CZ804" s="58"/>
      <c r="DA804" s="58"/>
      <c r="DB804" s="58"/>
      <c r="DC804" s="58"/>
      <c r="DD804" s="58"/>
      <c r="DE804" s="58"/>
      <c r="DF804" s="58"/>
      <c r="DG804" s="58"/>
      <c r="DH804" s="58"/>
      <c r="DI804" s="58"/>
      <c r="DJ804" s="58"/>
      <c r="DK804" s="58"/>
      <c r="DL804" s="58"/>
      <c r="DM804" s="58"/>
      <c r="DN804" s="58"/>
      <c r="DO804" s="58"/>
      <c r="DP804" s="58"/>
      <c r="DQ804" s="58"/>
      <c r="DR804" s="58"/>
      <c r="DS804" s="58"/>
      <c r="DT804" s="58"/>
      <c r="DU804" s="58"/>
      <c r="DV804" s="58"/>
      <c r="DW804" s="58"/>
      <c r="DX804" s="58"/>
      <c r="DY804" s="58"/>
      <c r="DZ804" s="58"/>
      <c r="EA804" s="58"/>
      <c r="EB804" s="58"/>
      <c r="EC804" s="58"/>
      <c r="ED804" s="58"/>
      <c r="EE804" s="58"/>
      <c r="EF804" s="58"/>
      <c r="EG804" s="58"/>
      <c r="EH804" s="58"/>
      <c r="EI804" s="58"/>
      <c r="EJ804" s="58"/>
      <c r="EK804" s="58"/>
      <c r="EL804" s="58"/>
      <c r="EM804" s="58"/>
      <c r="EN804" s="58"/>
      <c r="EO804" s="58"/>
      <c r="EP804" s="58"/>
      <c r="EQ804" s="58"/>
      <c r="ER804" s="58"/>
      <c r="ES804" s="58"/>
      <c r="ET804" s="58"/>
      <c r="EU804" s="58"/>
      <c r="EV804" s="58"/>
      <c r="EW804" s="58"/>
      <c r="EX804" s="58"/>
      <c r="EY804" s="58"/>
      <c r="EZ804" s="58"/>
      <c r="FA804" s="58"/>
      <c r="FB804" s="58"/>
      <c r="FC804" s="58"/>
      <c r="FD804" s="58"/>
      <c r="FE804" s="58"/>
      <c r="FF804" s="58"/>
      <c r="FG804" s="58"/>
      <c r="FH804" s="58"/>
      <c r="FI804" s="58"/>
      <c r="FJ804" s="58"/>
      <c r="FK804" s="58"/>
      <c r="FL804" s="58"/>
      <c r="FM804" s="58"/>
      <c r="FN804" s="58"/>
      <c r="FO804" s="58"/>
      <c r="FP804" s="58"/>
      <c r="FQ804" s="58"/>
      <c r="FR804" s="58"/>
      <c r="FS804" s="58"/>
      <c r="FT804" s="58"/>
      <c r="FU804" s="58"/>
      <c r="FV804" s="58"/>
      <c r="FW804" s="58"/>
      <c r="FX804" s="58"/>
      <c r="FY804" s="58"/>
      <c r="FZ804" s="58"/>
      <c r="GA804" s="58"/>
      <c r="GB804" s="58"/>
      <c r="GC804" s="58"/>
      <c r="GD804" s="58"/>
      <c r="GE804" s="58"/>
      <c r="GF804" s="58"/>
      <c r="GG804" s="58"/>
      <c r="GH804" s="58"/>
      <c r="GI804" s="58"/>
      <c r="GJ804" s="58"/>
      <c r="GK804" s="58"/>
      <c r="GL804" s="58"/>
      <c r="GM804" s="58"/>
      <c r="GN804" s="58"/>
      <c r="GO804" s="58"/>
      <c r="GP804" s="58"/>
      <c r="GQ804" s="58"/>
      <c r="GR804" s="58"/>
      <c r="GS804" s="58"/>
      <c r="GT804" s="58"/>
      <c r="GU804" s="58"/>
      <c r="GV804" s="58"/>
      <c r="GW804" s="58"/>
      <c r="GX804" s="58"/>
      <c r="GY804" s="58"/>
      <c r="GZ804" s="58"/>
      <c r="HA804" s="58"/>
      <c r="HB804" s="58"/>
      <c r="HC804" s="58"/>
      <c r="HD804" s="58"/>
      <c r="HE804" s="58"/>
      <c r="HF804" s="58"/>
      <c r="HG804" s="58"/>
      <c r="HH804" s="58"/>
      <c r="HI804" s="58"/>
      <c r="HJ804" s="58"/>
      <c r="HK804" s="58"/>
      <c r="HL804" s="58"/>
      <c r="HM804" s="58"/>
      <c r="HN804" s="58"/>
      <c r="HO804" s="58"/>
      <c r="HP804" s="58"/>
      <c r="HQ804" s="58"/>
      <c r="HR804" s="58"/>
      <c r="HS804" s="58"/>
      <c r="HT804" s="58"/>
      <c r="HU804" s="58"/>
      <c r="HV804" s="58"/>
      <c r="HW804" s="58"/>
      <c r="HX804" s="58"/>
      <c r="HY804" s="58"/>
      <c r="HZ804" s="58"/>
      <c r="IA804" s="58"/>
      <c r="IB804" s="58"/>
      <c r="IC804" s="58"/>
      <c r="ID804" s="58"/>
      <c r="IE804" s="58"/>
      <c r="IF804" s="58"/>
      <c r="IG804" s="58"/>
      <c r="IH804" s="58"/>
      <c r="II804" s="58"/>
      <c r="IJ804" s="58"/>
      <c r="IK804" s="58"/>
      <c r="IL804" s="58"/>
      <c r="IM804" s="58"/>
      <c r="IN804" s="58"/>
      <c r="IO804" s="58"/>
      <c r="IP804" s="58"/>
      <c r="IQ804" s="58"/>
      <c r="IR804" s="58"/>
      <c r="IS804" s="58"/>
      <c r="IT804" s="58"/>
      <c r="IU804" s="58"/>
    </row>
    <row r="805" spans="1:255" s="840" customFormat="1">
      <c r="A805" s="78" t="s">
        <v>537</v>
      </c>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c r="AB805"/>
      <c r="AC805"/>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58"/>
      <c r="BC805" s="58"/>
      <c r="BD805" s="58"/>
      <c r="BE805" s="58"/>
      <c r="BF805" s="58"/>
      <c r="BG805" s="58"/>
      <c r="BH805" s="58"/>
      <c r="BI805" s="58"/>
      <c r="BJ805" s="58"/>
      <c r="BK805" s="58"/>
      <c r="BL805" s="58"/>
      <c r="BM805" s="58"/>
      <c r="BN805" s="58"/>
      <c r="BO805" s="58"/>
      <c r="BP805" s="58"/>
      <c r="BQ805" s="58"/>
      <c r="BR805" s="58"/>
      <c r="BS805" s="58"/>
      <c r="BT805" s="58"/>
      <c r="BU805" s="58"/>
      <c r="BV805" s="58"/>
      <c r="BW805" s="58"/>
      <c r="BX805" s="58"/>
      <c r="BY805" s="58"/>
      <c r="BZ805" s="58"/>
      <c r="CA805" s="58"/>
      <c r="CB805" s="58"/>
      <c r="CC805" s="58"/>
      <c r="CD805" s="58"/>
      <c r="CE805" s="58"/>
      <c r="CF805" s="58"/>
      <c r="CG805" s="58"/>
      <c r="CH805" s="58"/>
      <c r="CI805" s="58"/>
      <c r="CJ805" s="58"/>
      <c r="CK805" s="58"/>
      <c r="CL805" s="58"/>
      <c r="CM805" s="58"/>
      <c r="CN805" s="58"/>
      <c r="CO805" s="58"/>
      <c r="CP805" s="58"/>
      <c r="CQ805" s="58"/>
      <c r="CR805" s="58"/>
      <c r="CS805" s="58"/>
      <c r="CT805" s="58"/>
      <c r="CU805" s="58"/>
      <c r="CV805" s="58"/>
      <c r="CW805" s="58"/>
      <c r="CX805" s="58"/>
      <c r="CY805" s="58"/>
      <c r="CZ805" s="58"/>
      <c r="DA805" s="58"/>
      <c r="DB805" s="58"/>
      <c r="DC805" s="58"/>
      <c r="DD805" s="58"/>
      <c r="DE805" s="58"/>
      <c r="DF805" s="58"/>
      <c r="DG805" s="58"/>
      <c r="DH805" s="58"/>
      <c r="DI805" s="58"/>
      <c r="DJ805" s="58"/>
      <c r="DK805" s="58"/>
      <c r="DL805" s="58"/>
      <c r="DM805" s="58"/>
      <c r="DN805" s="58"/>
      <c r="DO805" s="58"/>
      <c r="DP805" s="58"/>
      <c r="DQ805" s="58"/>
      <c r="DR805" s="58"/>
      <c r="DS805" s="58"/>
      <c r="DT805" s="58"/>
      <c r="DU805" s="58"/>
      <c r="DV805" s="58"/>
      <c r="DW805" s="58"/>
      <c r="DX805" s="58"/>
      <c r="DY805" s="58"/>
      <c r="DZ805" s="58"/>
      <c r="EA805" s="58"/>
      <c r="EB805" s="58"/>
      <c r="EC805" s="58"/>
      <c r="ED805" s="58"/>
      <c r="EE805" s="58"/>
      <c r="EF805" s="58"/>
      <c r="EG805" s="58"/>
      <c r="EH805" s="58"/>
      <c r="EI805" s="58"/>
      <c r="EJ805" s="58"/>
      <c r="EK805" s="58"/>
      <c r="EL805" s="58"/>
      <c r="EM805" s="58"/>
      <c r="EN805" s="58"/>
      <c r="EO805" s="58"/>
      <c r="EP805" s="58"/>
      <c r="EQ805" s="58"/>
      <c r="ER805" s="58"/>
      <c r="ES805" s="58"/>
      <c r="ET805" s="58"/>
      <c r="EU805" s="58"/>
      <c r="EV805" s="58"/>
      <c r="EW805" s="58"/>
      <c r="EX805" s="58"/>
      <c r="EY805" s="58"/>
      <c r="EZ805" s="58"/>
      <c r="FA805" s="58"/>
      <c r="FB805" s="58"/>
      <c r="FC805" s="58"/>
      <c r="FD805" s="58"/>
      <c r="FE805" s="58"/>
      <c r="FF805" s="58"/>
      <c r="FG805" s="58"/>
      <c r="FH805" s="58"/>
      <c r="FI805" s="58"/>
      <c r="FJ805" s="58"/>
      <c r="FK805" s="58"/>
      <c r="FL805" s="58"/>
      <c r="FM805" s="58"/>
      <c r="FN805" s="58"/>
      <c r="FO805" s="58"/>
      <c r="FP805" s="58"/>
      <c r="FQ805" s="58"/>
      <c r="FR805" s="58"/>
      <c r="FS805" s="58"/>
      <c r="FT805" s="58"/>
      <c r="FU805" s="58"/>
      <c r="FV805" s="58"/>
      <c r="FW805" s="58"/>
      <c r="FX805" s="58"/>
      <c r="FY805" s="58"/>
      <c r="FZ805" s="58"/>
      <c r="GA805" s="58"/>
      <c r="GB805" s="58"/>
      <c r="GC805" s="58"/>
      <c r="GD805" s="58"/>
      <c r="GE805" s="58"/>
      <c r="GF805" s="58"/>
      <c r="GG805" s="58"/>
      <c r="GH805" s="58"/>
      <c r="GI805" s="58"/>
      <c r="GJ805" s="58"/>
      <c r="GK805" s="58"/>
      <c r="GL805" s="58"/>
      <c r="GM805" s="58"/>
      <c r="GN805" s="58"/>
      <c r="GO805" s="58"/>
      <c r="GP805" s="58"/>
      <c r="GQ805" s="58"/>
      <c r="GR805" s="58"/>
      <c r="GS805" s="58"/>
      <c r="GT805" s="58"/>
      <c r="GU805" s="58"/>
      <c r="GV805" s="58"/>
      <c r="GW805" s="58"/>
      <c r="GX805" s="58"/>
      <c r="GY805" s="58"/>
      <c r="GZ805" s="58"/>
      <c r="HA805" s="58"/>
      <c r="HB805" s="58"/>
      <c r="HC805" s="58"/>
      <c r="HD805" s="58"/>
      <c r="HE805" s="58"/>
      <c r="HF805" s="58"/>
      <c r="HG805" s="58"/>
      <c r="HH805" s="58"/>
      <c r="HI805" s="58"/>
      <c r="HJ805" s="58"/>
      <c r="HK805" s="58"/>
      <c r="HL805" s="58"/>
      <c r="HM805" s="58"/>
      <c r="HN805" s="58"/>
      <c r="HO805" s="58"/>
      <c r="HP805" s="58"/>
      <c r="HQ805" s="58"/>
      <c r="HR805" s="58"/>
      <c r="HS805" s="58"/>
      <c r="HT805" s="58"/>
      <c r="HU805" s="58"/>
      <c r="HV805" s="58"/>
      <c r="HW805" s="58"/>
      <c r="HX805" s="58"/>
      <c r="HY805" s="58"/>
      <c r="HZ805" s="58"/>
      <c r="IA805" s="58"/>
      <c r="IB805" s="58"/>
      <c r="IC805" s="58"/>
      <c r="ID805" s="58"/>
      <c r="IE805" s="58"/>
      <c r="IF805" s="58"/>
      <c r="IG805" s="58"/>
      <c r="IH805" s="58"/>
      <c r="II805" s="58"/>
      <c r="IJ805" s="58"/>
      <c r="IK805" s="58"/>
      <c r="IL805" s="58"/>
      <c r="IM805" s="58"/>
      <c r="IN805" s="58"/>
      <c r="IO805" s="58"/>
      <c r="IP805" s="58"/>
      <c r="IQ805" s="58"/>
      <c r="IR805" s="58"/>
      <c r="IS805" s="58"/>
      <c r="IT805" s="58"/>
      <c r="IU805" s="58"/>
    </row>
    <row r="806" spans="1:255" s="840" customFormat="1">
      <c r="A806" s="78" t="s">
        <v>538</v>
      </c>
      <c r="B806" s="58">
        <v>0.56499999999999995</v>
      </c>
      <c r="C806" s="58">
        <v>0.5</v>
      </c>
      <c r="D806" s="58">
        <v>0.56499999999999995</v>
      </c>
      <c r="E806" s="58">
        <v>0.63300000000000001</v>
      </c>
      <c r="F806" s="58">
        <v>0.70899999999999996</v>
      </c>
      <c r="G806" s="58">
        <v>0.75600000000000001</v>
      </c>
      <c r="H806" s="58">
        <v>0.77300000000000002</v>
      </c>
      <c r="I806" s="58">
        <v>0.81799999999999995</v>
      </c>
      <c r="J806" s="58">
        <v>0.90200000000000002</v>
      </c>
      <c r="K806" s="58">
        <v>1.0169999999999999</v>
      </c>
      <c r="L806" s="58">
        <v>1.1819999999999999</v>
      </c>
      <c r="M806" s="58">
        <v>1.228</v>
      </c>
      <c r="N806" s="58">
        <v>1.3280000000000001</v>
      </c>
      <c r="O806" s="58">
        <v>1.3460000000000001</v>
      </c>
      <c r="P806" s="58">
        <v>1.304</v>
      </c>
      <c r="Q806" s="58">
        <v>1.2649999999999999</v>
      </c>
      <c r="R806" s="58">
        <v>1.2889999999999999</v>
      </c>
      <c r="S806" s="58">
        <v>1.2729999999999999</v>
      </c>
      <c r="T806" s="58">
        <v>1.403</v>
      </c>
      <c r="U806" s="58">
        <v>1.2669999999999999</v>
      </c>
      <c r="V806" s="58">
        <v>1.0329999999999999</v>
      </c>
      <c r="W806" s="58">
        <v>0.90800000000000003</v>
      </c>
      <c r="X806" s="58">
        <v>0.90700000000000003</v>
      </c>
      <c r="Y806" s="58">
        <v>1.038</v>
      </c>
      <c r="Z806" s="58">
        <v>1.163</v>
      </c>
      <c r="AA806" s="949">
        <v>1.034</v>
      </c>
      <c r="AB806" s="949">
        <v>1.0640000000000001</v>
      </c>
      <c r="AC806" s="949">
        <v>1.085</v>
      </c>
      <c r="AD806" s="58"/>
      <c r="AE806" s="58"/>
      <c r="AF806" s="58"/>
      <c r="AG806" s="58"/>
      <c r="AH806" s="58"/>
      <c r="AI806" s="58"/>
      <c r="AJ806" s="58"/>
      <c r="AK806" s="58"/>
      <c r="AL806" s="58"/>
      <c r="AM806" s="58"/>
      <c r="AN806" s="58"/>
      <c r="AO806" s="58"/>
      <c r="AP806" s="58"/>
      <c r="AQ806" s="58"/>
      <c r="AR806" s="58"/>
      <c r="AS806" s="58"/>
      <c r="AT806" s="58"/>
      <c r="AU806" s="58"/>
      <c r="AV806" s="58"/>
      <c r="AW806" s="58"/>
      <c r="AX806" s="58"/>
      <c r="AY806" s="58"/>
      <c r="AZ806" s="58"/>
      <c r="BA806" s="58"/>
      <c r="BB806" s="58"/>
      <c r="BC806" s="58"/>
      <c r="BD806" s="58"/>
      <c r="BE806" s="58"/>
      <c r="BF806" s="58"/>
      <c r="BG806" s="58"/>
      <c r="BH806" s="58"/>
      <c r="BI806" s="58"/>
      <c r="BJ806" s="58"/>
      <c r="BK806" s="58"/>
      <c r="BL806" s="58"/>
      <c r="BM806" s="58"/>
      <c r="BN806" s="58"/>
      <c r="BO806" s="58"/>
      <c r="BP806" s="58"/>
      <c r="BQ806" s="58"/>
      <c r="BR806" s="58"/>
      <c r="BS806" s="58"/>
      <c r="BT806" s="58"/>
      <c r="BU806" s="58"/>
      <c r="BV806" s="58"/>
      <c r="BW806" s="58"/>
      <c r="BX806" s="58"/>
      <c r="BY806" s="58"/>
      <c r="BZ806" s="58"/>
      <c r="CA806" s="58"/>
      <c r="CB806" s="58"/>
      <c r="CC806" s="58"/>
      <c r="CD806" s="58"/>
      <c r="CE806" s="58"/>
      <c r="CF806" s="58"/>
      <c r="CG806" s="58"/>
      <c r="CH806" s="58"/>
      <c r="CI806" s="58"/>
      <c r="CJ806" s="58"/>
      <c r="CK806" s="58"/>
      <c r="CL806" s="58"/>
      <c r="CM806" s="58"/>
      <c r="CN806" s="58"/>
      <c r="CO806" s="58"/>
      <c r="CP806" s="58"/>
      <c r="CQ806" s="58"/>
      <c r="CR806" s="58"/>
      <c r="CS806" s="58"/>
      <c r="CT806" s="58"/>
      <c r="CU806" s="58"/>
      <c r="CV806" s="58"/>
      <c r="CW806" s="58"/>
      <c r="CX806" s="58"/>
      <c r="CY806" s="58"/>
      <c r="CZ806" s="58"/>
      <c r="DA806" s="58"/>
      <c r="DB806" s="58"/>
      <c r="DC806" s="58"/>
      <c r="DD806" s="58"/>
      <c r="DE806" s="58"/>
      <c r="DF806" s="58"/>
      <c r="DG806" s="58"/>
      <c r="DH806" s="58"/>
      <c r="DI806" s="58"/>
      <c r="DJ806" s="58"/>
      <c r="DK806" s="58"/>
      <c r="DL806" s="58"/>
      <c r="DM806" s="58"/>
      <c r="DN806" s="58"/>
      <c r="DO806" s="58"/>
      <c r="DP806" s="58"/>
      <c r="DQ806" s="58"/>
      <c r="DR806" s="58"/>
      <c r="DS806" s="58"/>
      <c r="DT806" s="58"/>
      <c r="DU806" s="58"/>
      <c r="DV806" s="58"/>
      <c r="DW806" s="58"/>
      <c r="DX806" s="58"/>
      <c r="DY806" s="58"/>
      <c r="DZ806" s="58"/>
      <c r="EA806" s="58"/>
      <c r="EB806" s="58"/>
      <c r="EC806" s="58"/>
      <c r="ED806" s="58"/>
      <c r="EE806" s="58"/>
      <c r="EF806" s="58"/>
      <c r="EG806" s="58"/>
      <c r="EH806" s="58"/>
      <c r="EI806" s="58"/>
      <c r="EJ806" s="58"/>
      <c r="EK806" s="58"/>
      <c r="EL806" s="58"/>
      <c r="EM806" s="58"/>
      <c r="EN806" s="58"/>
      <c r="EO806" s="58"/>
      <c r="EP806" s="58"/>
      <c r="EQ806" s="58"/>
      <c r="ER806" s="58"/>
      <c r="ES806" s="58"/>
      <c r="ET806" s="58"/>
      <c r="EU806" s="58"/>
      <c r="EV806" s="58"/>
      <c r="EW806" s="58"/>
      <c r="EX806" s="58"/>
      <c r="EY806" s="58"/>
      <c r="EZ806" s="58"/>
      <c r="FA806" s="58"/>
      <c r="FB806" s="58"/>
      <c r="FC806" s="58"/>
      <c r="FD806" s="58"/>
      <c r="FE806" s="58"/>
      <c r="FF806" s="58"/>
      <c r="FG806" s="58"/>
      <c r="FH806" s="58"/>
      <c r="FI806" s="58"/>
      <c r="FJ806" s="58"/>
      <c r="FK806" s="58"/>
      <c r="FL806" s="58"/>
      <c r="FM806" s="58"/>
      <c r="FN806" s="58"/>
      <c r="FO806" s="58"/>
      <c r="FP806" s="58"/>
      <c r="FQ806" s="58"/>
      <c r="FR806" s="58"/>
      <c r="FS806" s="58"/>
      <c r="FT806" s="58"/>
      <c r="FU806" s="58"/>
      <c r="FV806" s="58"/>
      <c r="FW806" s="58"/>
      <c r="FX806" s="58"/>
      <c r="FY806" s="58"/>
      <c r="FZ806" s="58"/>
      <c r="GA806" s="58"/>
      <c r="GB806" s="58"/>
      <c r="GC806" s="58"/>
      <c r="GD806" s="58"/>
      <c r="GE806" s="58"/>
      <c r="GF806" s="58"/>
      <c r="GG806" s="58"/>
      <c r="GH806" s="58"/>
      <c r="GI806" s="58"/>
      <c r="GJ806" s="58"/>
      <c r="GK806" s="58"/>
      <c r="GL806" s="58"/>
      <c r="GM806" s="58"/>
      <c r="GN806" s="58"/>
      <c r="GO806" s="58"/>
      <c r="GP806" s="58"/>
      <c r="GQ806" s="58"/>
      <c r="GR806" s="58"/>
      <c r="GS806" s="58"/>
      <c r="GT806" s="58"/>
      <c r="GU806" s="58"/>
      <c r="GV806" s="58"/>
      <c r="GW806" s="58"/>
      <c r="GX806" s="58"/>
      <c r="GY806" s="58"/>
      <c r="GZ806" s="58"/>
      <c r="HA806" s="58"/>
      <c r="HB806" s="58"/>
      <c r="HC806" s="58"/>
      <c r="HD806" s="58"/>
      <c r="HE806" s="58"/>
      <c r="HF806" s="58"/>
      <c r="HG806" s="58"/>
      <c r="HH806" s="58"/>
      <c r="HI806" s="58"/>
      <c r="HJ806" s="58"/>
      <c r="HK806" s="58"/>
      <c r="HL806" s="58"/>
      <c r="HM806" s="58"/>
      <c r="HN806" s="58"/>
      <c r="HO806" s="58"/>
      <c r="HP806" s="58"/>
      <c r="HQ806" s="58"/>
      <c r="HR806" s="58"/>
      <c r="HS806" s="58"/>
      <c r="HT806" s="58"/>
      <c r="HU806" s="58"/>
      <c r="HV806" s="58"/>
      <c r="HW806" s="58"/>
      <c r="HX806" s="58"/>
      <c r="HY806" s="58"/>
      <c r="HZ806" s="58"/>
      <c r="IA806" s="58"/>
      <c r="IB806" s="58"/>
      <c r="IC806" s="58"/>
      <c r="ID806" s="58"/>
      <c r="IE806" s="58"/>
      <c r="IF806" s="58"/>
      <c r="IG806" s="58"/>
      <c r="IH806" s="58"/>
      <c r="II806" s="58"/>
      <c r="IJ806" s="58"/>
      <c r="IK806" s="58"/>
      <c r="IL806" s="58"/>
      <c r="IM806" s="58"/>
      <c r="IN806" s="58"/>
      <c r="IO806" s="58"/>
      <c r="IP806" s="58"/>
      <c r="IQ806" s="58"/>
      <c r="IR806" s="58"/>
      <c r="IS806" s="58"/>
      <c r="IT806" s="58"/>
      <c r="IU806" s="58"/>
    </row>
    <row r="807" spans="1:255" s="840" customFormat="1">
      <c r="A807" s="78" t="s">
        <v>539</v>
      </c>
      <c r="B807" s="58">
        <v>1.2999999999999999E-2</v>
      </c>
      <c r="C807" s="58">
        <v>1.2999999999999999E-2</v>
      </c>
      <c r="D807" s="58">
        <v>1.2E-2</v>
      </c>
      <c r="E807" s="58">
        <v>1.2999999999999999E-2</v>
      </c>
      <c r="F807" s="58">
        <v>1.6E-2</v>
      </c>
      <c r="G807" s="58">
        <v>1.7999999999999999E-2</v>
      </c>
      <c r="H807" s="58">
        <v>1.9E-2</v>
      </c>
      <c r="I807" s="58">
        <v>1.9E-2</v>
      </c>
      <c r="J807" s="58">
        <v>1.9E-2</v>
      </c>
      <c r="K807" s="58">
        <v>2.1999999999999999E-2</v>
      </c>
      <c r="L807" s="58">
        <v>2.3E-2</v>
      </c>
      <c r="M807" s="58">
        <v>2.5000000000000001E-2</v>
      </c>
      <c r="N807" s="58">
        <v>2.7E-2</v>
      </c>
      <c r="O807" s="58">
        <v>2.5999999999999999E-2</v>
      </c>
      <c r="P807" s="58">
        <v>0.03</v>
      </c>
      <c r="Q807" s="58">
        <v>2.4E-2</v>
      </c>
      <c r="R807" s="58">
        <v>1.9E-2</v>
      </c>
      <c r="S807" s="58">
        <v>1.7000000000000001E-2</v>
      </c>
      <c r="T807" s="58">
        <v>1.7999999999999999E-2</v>
      </c>
      <c r="U807" s="58">
        <v>1.6E-2</v>
      </c>
      <c r="V807" s="58">
        <v>1.4E-2</v>
      </c>
      <c r="W807" s="58">
        <v>1.7000000000000001E-2</v>
      </c>
      <c r="X807" s="58">
        <v>1.7000000000000001E-2</v>
      </c>
      <c r="Y807" s="58">
        <v>2.5999999999999999E-2</v>
      </c>
      <c r="Z807" s="58">
        <v>3.7999999999999999E-2</v>
      </c>
      <c r="AA807" s="949">
        <v>2.7E-2</v>
      </c>
      <c r="AB807" s="949">
        <v>2.9000000000000001E-2</v>
      </c>
      <c r="AC807" s="949">
        <v>4.2000000000000003E-2</v>
      </c>
      <c r="AD807" s="58"/>
      <c r="AE807" s="58"/>
      <c r="AF807" s="58"/>
      <c r="AG807" s="58"/>
      <c r="AH807" s="58"/>
      <c r="AI807" s="58"/>
      <c r="AJ807" s="58"/>
      <c r="AK807" s="58"/>
      <c r="AL807" s="58"/>
      <c r="AM807" s="58"/>
      <c r="AN807" s="58"/>
      <c r="AO807" s="58"/>
      <c r="AP807" s="58"/>
      <c r="AQ807" s="58"/>
      <c r="AR807" s="58"/>
      <c r="AS807" s="58"/>
      <c r="AT807" s="58"/>
      <c r="AU807" s="58"/>
      <c r="AV807" s="58"/>
      <c r="AW807" s="58"/>
      <c r="AX807" s="58"/>
      <c r="AY807" s="58"/>
      <c r="AZ807" s="58"/>
      <c r="BA807" s="58"/>
      <c r="BB807" s="58"/>
      <c r="BC807" s="58"/>
      <c r="BD807" s="58"/>
      <c r="BE807" s="58"/>
      <c r="BF807" s="58"/>
      <c r="BG807" s="58"/>
      <c r="BH807" s="58"/>
      <c r="BI807" s="58"/>
      <c r="BJ807" s="58"/>
      <c r="BK807" s="58"/>
      <c r="BL807" s="58"/>
      <c r="BM807" s="58"/>
      <c r="BN807" s="58"/>
      <c r="BO807" s="58"/>
      <c r="BP807" s="58"/>
      <c r="BQ807" s="58"/>
      <c r="BR807" s="58"/>
      <c r="BS807" s="58"/>
      <c r="BT807" s="58"/>
      <c r="BU807" s="58"/>
      <c r="BV807" s="58"/>
      <c r="BW807" s="58"/>
      <c r="BX807" s="58"/>
      <c r="BY807" s="58"/>
      <c r="BZ807" s="58"/>
      <c r="CA807" s="58"/>
      <c r="CB807" s="58"/>
      <c r="CC807" s="58"/>
      <c r="CD807" s="58"/>
      <c r="CE807" s="58"/>
      <c r="CF807" s="58"/>
      <c r="CG807" s="58"/>
      <c r="CH807" s="58"/>
      <c r="CI807" s="58"/>
      <c r="CJ807" s="58"/>
      <c r="CK807" s="58"/>
      <c r="CL807" s="58"/>
      <c r="CM807" s="58"/>
      <c r="CN807" s="58"/>
      <c r="CO807" s="58"/>
      <c r="CP807" s="58"/>
      <c r="CQ807" s="58"/>
      <c r="CR807" s="58"/>
      <c r="CS807" s="58"/>
      <c r="CT807" s="58"/>
      <c r="CU807" s="58"/>
      <c r="CV807" s="58"/>
      <c r="CW807" s="58"/>
      <c r="CX807" s="58"/>
      <c r="CY807" s="58"/>
      <c r="CZ807" s="58"/>
      <c r="DA807" s="58"/>
      <c r="DB807" s="58"/>
      <c r="DC807" s="58"/>
      <c r="DD807" s="58"/>
      <c r="DE807" s="58"/>
      <c r="DF807" s="58"/>
      <c r="DG807" s="58"/>
      <c r="DH807" s="58"/>
      <c r="DI807" s="58"/>
      <c r="DJ807" s="58"/>
      <c r="DK807" s="58"/>
      <c r="DL807" s="58"/>
      <c r="DM807" s="58"/>
      <c r="DN807" s="58"/>
      <c r="DO807" s="58"/>
      <c r="DP807" s="58"/>
      <c r="DQ807" s="58"/>
      <c r="DR807" s="58"/>
      <c r="DS807" s="58"/>
      <c r="DT807" s="58"/>
      <c r="DU807" s="58"/>
      <c r="DV807" s="58"/>
      <c r="DW807" s="58"/>
      <c r="DX807" s="58"/>
      <c r="DY807" s="58"/>
      <c r="DZ807" s="58"/>
      <c r="EA807" s="58"/>
      <c r="EB807" s="58"/>
      <c r="EC807" s="58"/>
      <c r="ED807" s="58"/>
      <c r="EE807" s="58"/>
      <c r="EF807" s="58"/>
      <c r="EG807" s="58"/>
      <c r="EH807" s="58"/>
      <c r="EI807" s="58"/>
      <c r="EJ807" s="58"/>
      <c r="EK807" s="58"/>
      <c r="EL807" s="58"/>
      <c r="EM807" s="58"/>
      <c r="EN807" s="58"/>
      <c r="EO807" s="58"/>
      <c r="EP807" s="58"/>
      <c r="EQ807" s="58"/>
      <c r="ER807" s="58"/>
      <c r="ES807" s="58"/>
      <c r="ET807" s="58"/>
      <c r="EU807" s="58"/>
      <c r="EV807" s="58"/>
      <c r="EW807" s="58"/>
      <c r="EX807" s="58"/>
      <c r="EY807" s="58"/>
      <c r="EZ807" s="58"/>
      <c r="FA807" s="58"/>
      <c r="FB807" s="58"/>
      <c r="FC807" s="58"/>
      <c r="FD807" s="58"/>
      <c r="FE807" s="58"/>
      <c r="FF807" s="58"/>
      <c r="FG807" s="58"/>
      <c r="FH807" s="58"/>
      <c r="FI807" s="58"/>
      <c r="FJ807" s="58"/>
      <c r="FK807" s="58"/>
      <c r="FL807" s="58"/>
      <c r="FM807" s="58"/>
      <c r="FN807" s="58"/>
      <c r="FO807" s="58"/>
      <c r="FP807" s="58"/>
      <c r="FQ807" s="58"/>
      <c r="FR807" s="58"/>
      <c r="FS807" s="58"/>
      <c r="FT807" s="58"/>
      <c r="FU807" s="58"/>
      <c r="FV807" s="58"/>
      <c r="FW807" s="58"/>
      <c r="FX807" s="58"/>
      <c r="FY807" s="58"/>
      <c r="FZ807" s="58"/>
      <c r="GA807" s="58"/>
      <c r="GB807" s="58"/>
      <c r="GC807" s="58"/>
      <c r="GD807" s="58"/>
      <c r="GE807" s="58"/>
      <c r="GF807" s="58"/>
      <c r="GG807" s="58"/>
      <c r="GH807" s="58"/>
      <c r="GI807" s="58"/>
      <c r="GJ807" s="58"/>
      <c r="GK807" s="58"/>
      <c r="GL807" s="58"/>
      <c r="GM807" s="58"/>
      <c r="GN807" s="58"/>
      <c r="GO807" s="58"/>
      <c r="GP807" s="58"/>
      <c r="GQ807" s="58"/>
      <c r="GR807" s="58"/>
      <c r="GS807" s="58"/>
      <c r="GT807" s="58"/>
      <c r="GU807" s="58"/>
      <c r="GV807" s="58"/>
      <c r="GW807" s="58"/>
      <c r="GX807" s="58"/>
      <c r="GY807" s="58"/>
      <c r="GZ807" s="58"/>
      <c r="HA807" s="58"/>
      <c r="HB807" s="58"/>
      <c r="HC807" s="58"/>
      <c r="HD807" s="58"/>
      <c r="HE807" s="58"/>
      <c r="HF807" s="58"/>
      <c r="HG807" s="58"/>
      <c r="HH807" s="58"/>
      <c r="HI807" s="58"/>
      <c r="HJ807" s="58"/>
      <c r="HK807" s="58"/>
      <c r="HL807" s="58"/>
      <c r="HM807" s="58"/>
      <c r="HN807" s="58"/>
      <c r="HO807" s="58"/>
      <c r="HP807" s="58"/>
      <c r="HQ807" s="58"/>
      <c r="HR807" s="58"/>
      <c r="HS807" s="58"/>
      <c r="HT807" s="58"/>
      <c r="HU807" s="58"/>
      <c r="HV807" s="58"/>
      <c r="HW807" s="58"/>
      <c r="HX807" s="58"/>
      <c r="HY807" s="58"/>
      <c r="HZ807" s="58"/>
      <c r="IA807" s="58"/>
      <c r="IB807" s="58"/>
      <c r="IC807" s="58"/>
      <c r="ID807" s="58"/>
      <c r="IE807" s="58"/>
      <c r="IF807" s="58"/>
      <c r="IG807" s="58"/>
      <c r="IH807" s="58"/>
      <c r="II807" s="58"/>
      <c r="IJ807" s="58"/>
      <c r="IK807" s="58"/>
      <c r="IL807" s="58"/>
      <c r="IM807" s="58"/>
      <c r="IN807" s="58"/>
      <c r="IO807" s="58"/>
      <c r="IP807" s="58"/>
      <c r="IQ807" s="58"/>
      <c r="IR807" s="58"/>
      <c r="IS807" s="58"/>
      <c r="IT807" s="58"/>
      <c r="IU807" s="58"/>
    </row>
    <row r="808" spans="1:255" s="840" customFormat="1">
      <c r="A808" s="78" t="s">
        <v>540</v>
      </c>
      <c r="B808" s="58">
        <v>1.4E-2</v>
      </c>
      <c r="C808" s="58">
        <v>1.2999999999999999E-2</v>
      </c>
      <c r="D808" s="58">
        <v>1.6E-2</v>
      </c>
      <c r="E808" s="58">
        <v>1.7000000000000001E-2</v>
      </c>
      <c r="F808" s="58">
        <v>1.7999999999999999E-2</v>
      </c>
      <c r="G808" s="58">
        <v>2.1000000000000001E-2</v>
      </c>
      <c r="H808" s="58">
        <v>0.02</v>
      </c>
      <c r="I808" s="58">
        <v>2.1000000000000001E-2</v>
      </c>
      <c r="J808" s="58">
        <v>3.6999999999999998E-2</v>
      </c>
      <c r="K808" s="58">
        <v>5.8999999999999997E-2</v>
      </c>
      <c r="L808" s="58">
        <v>7.0999999999999994E-2</v>
      </c>
      <c r="M808" s="58">
        <v>7.0999999999999994E-2</v>
      </c>
      <c r="N808" s="58">
        <v>7.3999999999999996E-2</v>
      </c>
      <c r="O808" s="58">
        <v>0.105</v>
      </c>
      <c r="P808" s="58">
        <v>8.4000000000000005E-2</v>
      </c>
      <c r="Q808" s="58">
        <v>7.3999999999999996E-2</v>
      </c>
      <c r="R808" s="58">
        <v>0.09</v>
      </c>
      <c r="S808" s="58">
        <v>9.7000000000000003E-2</v>
      </c>
      <c r="T808" s="58">
        <v>7.5999999999999998E-2</v>
      </c>
      <c r="U808" s="58">
        <v>8.6999999999999994E-2</v>
      </c>
      <c r="V808" s="58">
        <v>7.9000000000000001E-2</v>
      </c>
      <c r="W808" s="58">
        <v>6.9000000000000006E-2</v>
      </c>
      <c r="X808" s="58">
        <v>8.4000000000000005E-2</v>
      </c>
      <c r="Y808" s="58">
        <v>8.8999999999999996E-2</v>
      </c>
      <c r="Z808" s="58">
        <v>9.7000000000000003E-2</v>
      </c>
      <c r="AA808" s="949">
        <v>7.0000000000000007E-2</v>
      </c>
      <c r="AB808" s="949">
        <v>6.0999999999999999E-2</v>
      </c>
      <c r="AC808" s="949">
        <v>6.0999999999999999E-2</v>
      </c>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c r="BF808" s="58"/>
      <c r="BG808" s="58"/>
      <c r="BH808" s="58"/>
      <c r="BI808" s="58"/>
      <c r="BJ808" s="58"/>
      <c r="BK808" s="58"/>
      <c r="BL808" s="58"/>
      <c r="BM808" s="58"/>
      <c r="BN808" s="58"/>
      <c r="BO808" s="58"/>
      <c r="BP808" s="58"/>
      <c r="BQ808" s="58"/>
      <c r="BR808" s="58"/>
      <c r="BS808" s="58"/>
      <c r="BT808" s="58"/>
      <c r="BU808" s="58"/>
      <c r="BV808" s="58"/>
      <c r="BW808" s="58"/>
      <c r="BX808" s="58"/>
      <c r="BY808" s="58"/>
      <c r="BZ808" s="58"/>
      <c r="CA808" s="58"/>
      <c r="CB808" s="58"/>
      <c r="CC808" s="58"/>
      <c r="CD808" s="58"/>
      <c r="CE808" s="58"/>
      <c r="CF808" s="58"/>
      <c r="CG808" s="58"/>
      <c r="CH808" s="58"/>
      <c r="CI808" s="58"/>
      <c r="CJ808" s="58"/>
      <c r="CK808" s="58"/>
      <c r="CL808" s="58"/>
      <c r="CM808" s="58"/>
      <c r="CN808" s="58"/>
      <c r="CO808" s="58"/>
      <c r="CP808" s="58"/>
      <c r="CQ808" s="58"/>
      <c r="CR808" s="58"/>
      <c r="CS808" s="58"/>
      <c r="CT808" s="58"/>
      <c r="CU808" s="58"/>
      <c r="CV808" s="58"/>
      <c r="CW808" s="58"/>
      <c r="CX808" s="58"/>
      <c r="CY808" s="58"/>
      <c r="CZ808" s="58"/>
      <c r="DA808" s="58"/>
      <c r="DB808" s="58"/>
      <c r="DC808" s="58"/>
      <c r="DD808" s="58"/>
      <c r="DE808" s="58"/>
      <c r="DF808" s="58"/>
      <c r="DG808" s="58"/>
      <c r="DH808" s="58"/>
      <c r="DI808" s="58"/>
      <c r="DJ808" s="58"/>
      <c r="DK808" s="58"/>
      <c r="DL808" s="58"/>
      <c r="DM808" s="58"/>
      <c r="DN808" s="58"/>
      <c r="DO808" s="58"/>
      <c r="DP808" s="58"/>
      <c r="DQ808" s="58"/>
      <c r="DR808" s="58"/>
      <c r="DS808" s="58"/>
      <c r="DT808" s="58"/>
      <c r="DU808" s="58"/>
      <c r="DV808" s="58"/>
      <c r="DW808" s="58"/>
      <c r="DX808" s="58"/>
      <c r="DY808" s="58"/>
      <c r="DZ808" s="58"/>
      <c r="EA808" s="58"/>
      <c r="EB808" s="58"/>
      <c r="EC808" s="58"/>
      <c r="ED808" s="58"/>
      <c r="EE808" s="58"/>
      <c r="EF808" s="58"/>
      <c r="EG808" s="58"/>
      <c r="EH808" s="58"/>
      <c r="EI808" s="58"/>
      <c r="EJ808" s="58"/>
      <c r="EK808" s="58"/>
      <c r="EL808" s="58"/>
      <c r="EM808" s="58"/>
      <c r="EN808" s="58"/>
      <c r="EO808" s="58"/>
      <c r="EP808" s="58"/>
      <c r="EQ808" s="58"/>
      <c r="ER808" s="58"/>
      <c r="ES808" s="58"/>
      <c r="ET808" s="58"/>
      <c r="EU808" s="58"/>
      <c r="EV808" s="58"/>
      <c r="EW808" s="58"/>
      <c r="EX808" s="58"/>
      <c r="EY808" s="58"/>
      <c r="EZ808" s="58"/>
      <c r="FA808" s="58"/>
      <c r="FB808" s="58"/>
      <c r="FC808" s="58"/>
      <c r="FD808" s="58"/>
      <c r="FE808" s="58"/>
      <c r="FF808" s="58"/>
      <c r="FG808" s="58"/>
      <c r="FH808" s="58"/>
      <c r="FI808" s="58"/>
      <c r="FJ808" s="58"/>
      <c r="FK808" s="58"/>
      <c r="FL808" s="58"/>
      <c r="FM808" s="58"/>
      <c r="FN808" s="58"/>
      <c r="FO808" s="58"/>
      <c r="FP808" s="58"/>
      <c r="FQ808" s="58"/>
      <c r="FR808" s="58"/>
      <c r="FS808" s="58"/>
      <c r="FT808" s="58"/>
      <c r="FU808" s="58"/>
      <c r="FV808" s="58"/>
      <c r="FW808" s="58"/>
      <c r="FX808" s="58"/>
      <c r="FY808" s="58"/>
      <c r="FZ808" s="58"/>
      <c r="GA808" s="58"/>
      <c r="GB808" s="58"/>
      <c r="GC808" s="58"/>
      <c r="GD808" s="58"/>
      <c r="GE808" s="58"/>
      <c r="GF808" s="58"/>
      <c r="GG808" s="58"/>
      <c r="GH808" s="58"/>
      <c r="GI808" s="58"/>
      <c r="GJ808" s="58"/>
      <c r="GK808" s="58"/>
      <c r="GL808" s="58"/>
      <c r="GM808" s="58"/>
      <c r="GN808" s="58"/>
      <c r="GO808" s="58"/>
      <c r="GP808" s="58"/>
      <c r="GQ808" s="58"/>
      <c r="GR808" s="58"/>
      <c r="GS808" s="58"/>
      <c r="GT808" s="58"/>
      <c r="GU808" s="58"/>
      <c r="GV808" s="58"/>
      <c r="GW808" s="58"/>
      <c r="GX808" s="58"/>
      <c r="GY808" s="58"/>
      <c r="GZ808" s="58"/>
      <c r="HA808" s="58"/>
      <c r="HB808" s="58"/>
      <c r="HC808" s="58"/>
      <c r="HD808" s="58"/>
      <c r="HE808" s="58"/>
      <c r="HF808" s="58"/>
      <c r="HG808" s="58"/>
      <c r="HH808" s="58"/>
      <c r="HI808" s="58"/>
      <c r="HJ808" s="58"/>
      <c r="HK808" s="58"/>
      <c r="HL808" s="58"/>
      <c r="HM808" s="58"/>
      <c r="HN808" s="58"/>
      <c r="HO808" s="58"/>
      <c r="HP808" s="58"/>
      <c r="HQ808" s="58"/>
      <c r="HR808" s="58"/>
      <c r="HS808" s="58"/>
      <c r="HT808" s="58"/>
      <c r="HU808" s="58"/>
      <c r="HV808" s="58"/>
      <c r="HW808" s="58"/>
      <c r="HX808" s="58"/>
      <c r="HY808" s="58"/>
      <c r="HZ808" s="58"/>
      <c r="IA808" s="58"/>
      <c r="IB808" s="58"/>
      <c r="IC808" s="58"/>
      <c r="ID808" s="58"/>
      <c r="IE808" s="58"/>
      <c r="IF808" s="58"/>
      <c r="IG808" s="58"/>
      <c r="IH808" s="58"/>
      <c r="II808" s="58"/>
      <c r="IJ808" s="58"/>
      <c r="IK808" s="58"/>
      <c r="IL808" s="58"/>
      <c r="IM808" s="58"/>
      <c r="IN808" s="58"/>
      <c r="IO808" s="58"/>
      <c r="IP808" s="58"/>
      <c r="IQ808" s="58"/>
      <c r="IR808" s="58"/>
      <c r="IS808" s="58"/>
      <c r="IT808" s="58"/>
      <c r="IU808" s="58"/>
    </row>
    <row r="809" spans="1:255" s="840" customFormat="1">
      <c r="A809" s="78" t="s">
        <v>541</v>
      </c>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c r="AB809"/>
      <c r="AC809"/>
      <c r="AD809" s="58"/>
      <c r="AE809" s="58"/>
      <c r="AF809" s="58"/>
      <c r="AG809" s="58"/>
      <c r="AH809" s="58"/>
      <c r="AI809" s="58"/>
      <c r="AJ809" s="58"/>
      <c r="AK809" s="58"/>
      <c r="AL809" s="58"/>
      <c r="AM809" s="58"/>
      <c r="AN809" s="58"/>
      <c r="AO809" s="58"/>
      <c r="AP809" s="58"/>
      <c r="AQ809" s="58"/>
      <c r="AR809" s="58"/>
      <c r="AS809" s="58"/>
      <c r="AT809" s="58"/>
      <c r="AU809" s="58"/>
      <c r="AV809" s="58"/>
      <c r="AW809" s="58"/>
      <c r="AX809" s="58"/>
      <c r="AY809" s="58"/>
      <c r="AZ809" s="58"/>
      <c r="BA809" s="58"/>
      <c r="BB809" s="58"/>
      <c r="BC809" s="58"/>
      <c r="BD809" s="58"/>
      <c r="BE809" s="58"/>
      <c r="BF809" s="58"/>
      <c r="BG809" s="58"/>
      <c r="BH809" s="58"/>
      <c r="BI809" s="58"/>
      <c r="BJ809" s="58"/>
      <c r="BK809" s="58"/>
      <c r="BL809" s="58"/>
      <c r="BM809" s="58"/>
      <c r="BN809" s="58"/>
      <c r="BO809" s="58"/>
      <c r="BP809" s="58"/>
      <c r="BQ809" s="58"/>
      <c r="BR809" s="58"/>
      <c r="BS809" s="58"/>
      <c r="BT809" s="58"/>
      <c r="BU809" s="58"/>
      <c r="BV809" s="58"/>
      <c r="BW809" s="58"/>
      <c r="BX809" s="58"/>
      <c r="BY809" s="58"/>
      <c r="BZ809" s="58"/>
      <c r="CA809" s="58"/>
      <c r="CB809" s="58"/>
      <c r="CC809" s="58"/>
      <c r="CD809" s="58"/>
      <c r="CE809" s="58"/>
      <c r="CF809" s="58"/>
      <c r="CG809" s="58"/>
      <c r="CH809" s="58"/>
      <c r="CI809" s="58"/>
      <c r="CJ809" s="58"/>
      <c r="CK809" s="58"/>
      <c r="CL809" s="58"/>
      <c r="CM809" s="58"/>
      <c r="CN809" s="58"/>
      <c r="CO809" s="58"/>
      <c r="CP809" s="58"/>
      <c r="CQ809" s="58"/>
      <c r="CR809" s="58"/>
      <c r="CS809" s="58"/>
      <c r="CT809" s="58"/>
      <c r="CU809" s="58"/>
      <c r="CV809" s="58"/>
      <c r="CW809" s="58"/>
      <c r="CX809" s="58"/>
      <c r="CY809" s="58"/>
      <c r="CZ809" s="58"/>
      <c r="DA809" s="58"/>
      <c r="DB809" s="58"/>
      <c r="DC809" s="58"/>
      <c r="DD809" s="58"/>
      <c r="DE809" s="58"/>
      <c r="DF809" s="58"/>
      <c r="DG809" s="58"/>
      <c r="DH809" s="58"/>
      <c r="DI809" s="58"/>
      <c r="DJ809" s="58"/>
      <c r="DK809" s="58"/>
      <c r="DL809" s="58"/>
      <c r="DM809" s="58"/>
      <c r="DN809" s="58"/>
      <c r="DO809" s="58"/>
      <c r="DP809" s="58"/>
      <c r="DQ809" s="58"/>
      <c r="DR809" s="58"/>
      <c r="DS809" s="58"/>
      <c r="DT809" s="58"/>
      <c r="DU809" s="58"/>
      <c r="DV809" s="58"/>
      <c r="DW809" s="58"/>
      <c r="DX809" s="58"/>
      <c r="DY809" s="58"/>
      <c r="DZ809" s="58"/>
      <c r="EA809" s="58"/>
      <c r="EB809" s="58"/>
      <c r="EC809" s="58"/>
      <c r="ED809" s="58"/>
      <c r="EE809" s="58"/>
      <c r="EF809" s="58"/>
      <c r="EG809" s="58"/>
      <c r="EH809" s="58"/>
      <c r="EI809" s="58"/>
      <c r="EJ809" s="58"/>
      <c r="EK809" s="58"/>
      <c r="EL809" s="58"/>
      <c r="EM809" s="58"/>
      <c r="EN809" s="58"/>
      <c r="EO809" s="58"/>
      <c r="EP809" s="58"/>
      <c r="EQ809" s="58"/>
      <c r="ER809" s="58"/>
      <c r="ES809" s="58"/>
      <c r="ET809" s="58"/>
      <c r="EU809" s="58"/>
      <c r="EV809" s="58"/>
      <c r="EW809" s="58"/>
      <c r="EX809" s="58"/>
      <c r="EY809" s="58"/>
      <c r="EZ809" s="58"/>
      <c r="FA809" s="58"/>
      <c r="FB809" s="58"/>
      <c r="FC809" s="58"/>
      <c r="FD809" s="58"/>
      <c r="FE809" s="58"/>
      <c r="FF809" s="58"/>
      <c r="FG809" s="58"/>
      <c r="FH809" s="58"/>
      <c r="FI809" s="58"/>
      <c r="FJ809" s="58"/>
      <c r="FK809" s="58"/>
      <c r="FL809" s="58"/>
      <c r="FM809" s="58"/>
      <c r="FN809" s="58"/>
      <c r="FO809" s="58"/>
      <c r="FP809" s="58"/>
      <c r="FQ809" s="58"/>
      <c r="FR809" s="58"/>
      <c r="FS809" s="58"/>
      <c r="FT809" s="58"/>
      <c r="FU809" s="58"/>
      <c r="FV809" s="58"/>
      <c r="FW809" s="58"/>
      <c r="FX809" s="58"/>
      <c r="FY809" s="58"/>
      <c r="FZ809" s="58"/>
      <c r="GA809" s="58"/>
      <c r="GB809" s="58"/>
      <c r="GC809" s="58"/>
      <c r="GD809" s="58"/>
      <c r="GE809" s="58"/>
      <c r="GF809" s="58"/>
      <c r="GG809" s="58"/>
      <c r="GH809" s="58"/>
      <c r="GI809" s="58"/>
      <c r="GJ809" s="58"/>
      <c r="GK809" s="58"/>
      <c r="GL809" s="58"/>
      <c r="GM809" s="58"/>
      <c r="GN809" s="58"/>
      <c r="GO809" s="58"/>
      <c r="GP809" s="58"/>
      <c r="GQ809" s="58"/>
      <c r="GR809" s="58"/>
      <c r="GS809" s="58"/>
      <c r="GT809" s="58"/>
      <c r="GU809" s="58"/>
      <c r="GV809" s="58"/>
      <c r="GW809" s="58"/>
      <c r="GX809" s="58"/>
      <c r="GY809" s="58"/>
      <c r="GZ809" s="58"/>
      <c r="HA809" s="58"/>
      <c r="HB809" s="58"/>
      <c r="HC809" s="58"/>
      <c r="HD809" s="58"/>
      <c r="HE809" s="58"/>
      <c r="HF809" s="58"/>
      <c r="HG809" s="58"/>
      <c r="HH809" s="58"/>
      <c r="HI809" s="58"/>
      <c r="HJ809" s="58"/>
      <c r="HK809" s="58"/>
      <c r="HL809" s="58"/>
      <c r="HM809" s="58"/>
      <c r="HN809" s="58"/>
      <c r="HO809" s="58"/>
      <c r="HP809" s="58"/>
      <c r="HQ809" s="58"/>
      <c r="HR809" s="58"/>
      <c r="HS809" s="58"/>
      <c r="HT809" s="58"/>
      <c r="HU809" s="58"/>
      <c r="HV809" s="58"/>
      <c r="HW809" s="58"/>
      <c r="HX809" s="58"/>
      <c r="HY809" s="58"/>
      <c r="HZ809" s="58"/>
      <c r="IA809" s="58"/>
      <c r="IB809" s="58"/>
      <c r="IC809" s="58"/>
      <c r="ID809" s="58"/>
      <c r="IE809" s="58"/>
      <c r="IF809" s="58"/>
      <c r="IG809" s="58"/>
      <c r="IH809" s="58"/>
      <c r="II809" s="58"/>
      <c r="IJ809" s="58"/>
      <c r="IK809" s="58"/>
      <c r="IL809" s="58"/>
      <c r="IM809" s="58"/>
      <c r="IN809" s="58"/>
      <c r="IO809" s="58"/>
      <c r="IP809" s="58"/>
      <c r="IQ809" s="58"/>
      <c r="IR809" s="58"/>
      <c r="IS809" s="58"/>
      <c r="IT809" s="58"/>
      <c r="IU809" s="58"/>
    </row>
    <row r="810" spans="1:255" s="840" customFormat="1">
      <c r="A810" s="78" t="s">
        <v>542</v>
      </c>
      <c r="B810" s="58">
        <v>0.27800000000000002</v>
      </c>
      <c r="C810" s="58">
        <v>0.24</v>
      </c>
      <c r="D810" s="58">
        <v>0.27500000000000002</v>
      </c>
      <c r="E810" s="58">
        <v>0.30599999999999999</v>
      </c>
      <c r="F810" s="58">
        <v>0.33700000000000002</v>
      </c>
      <c r="G810" s="58">
        <v>0.35599999999999998</v>
      </c>
      <c r="H810" s="58">
        <v>0.35499999999999998</v>
      </c>
      <c r="I810" s="58">
        <v>0.38400000000000001</v>
      </c>
      <c r="J810" s="58">
        <v>0.41499999999999998</v>
      </c>
      <c r="K810" s="58">
        <v>0.46100000000000002</v>
      </c>
      <c r="L810" s="58">
        <v>0.55300000000000005</v>
      </c>
      <c r="M810" s="58">
        <v>0.56799999999999995</v>
      </c>
      <c r="N810" s="58">
        <v>0.61599999999999999</v>
      </c>
      <c r="O810" s="58">
        <v>0.59699999999999998</v>
      </c>
      <c r="P810" s="58">
        <v>0.55900000000000005</v>
      </c>
      <c r="Q810" s="58">
        <v>0.55000000000000004</v>
      </c>
      <c r="R810" s="58">
        <v>0.56999999999999995</v>
      </c>
      <c r="S810" s="58">
        <v>0.62</v>
      </c>
      <c r="T810" s="58">
        <v>0.748</v>
      </c>
      <c r="U810" s="58">
        <v>0.64500000000000002</v>
      </c>
      <c r="V810" s="58">
        <v>0.51600000000000001</v>
      </c>
      <c r="W810" s="58">
        <v>0.45400000000000001</v>
      </c>
      <c r="X810" s="58">
        <v>0.46500000000000002</v>
      </c>
      <c r="Y810" s="58">
        <v>0.54200000000000004</v>
      </c>
      <c r="Z810" s="58">
        <v>0.61399999999999999</v>
      </c>
      <c r="AA810" s="949">
        <v>0.51300000000000001</v>
      </c>
      <c r="AB810" s="949">
        <v>0.53500000000000003</v>
      </c>
      <c r="AC810" s="949">
        <v>0.55900000000000005</v>
      </c>
      <c r="AD810" s="58"/>
      <c r="AE810" s="58"/>
      <c r="AF810" s="58"/>
      <c r="AG810" s="58"/>
      <c r="AH810" s="58"/>
      <c r="AI810" s="58"/>
      <c r="AJ810" s="58"/>
      <c r="AK810" s="58"/>
      <c r="AL810" s="58"/>
      <c r="AM810" s="58"/>
      <c r="AN810" s="58"/>
      <c r="AO810" s="58"/>
      <c r="AP810" s="58"/>
      <c r="AQ810" s="58"/>
      <c r="AR810" s="58"/>
      <c r="AS810" s="58"/>
      <c r="AT810" s="58"/>
      <c r="AU810" s="58"/>
      <c r="AV810" s="58"/>
      <c r="AW810" s="58"/>
      <c r="AX810" s="58"/>
      <c r="AY810" s="58"/>
      <c r="AZ810" s="58"/>
      <c r="BA810" s="58"/>
      <c r="BB810" s="58"/>
      <c r="BC810" s="58"/>
      <c r="BD810" s="58"/>
      <c r="BE810" s="58"/>
      <c r="BF810" s="58"/>
      <c r="BG810" s="58"/>
      <c r="BH810" s="58"/>
      <c r="BI810" s="58"/>
      <c r="BJ810" s="58"/>
      <c r="BK810" s="58"/>
      <c r="BL810" s="58"/>
      <c r="BM810" s="58"/>
      <c r="BN810" s="58"/>
      <c r="BO810" s="58"/>
      <c r="BP810" s="58"/>
      <c r="BQ810" s="58"/>
      <c r="BR810" s="58"/>
      <c r="BS810" s="58"/>
      <c r="BT810" s="58"/>
      <c r="BU810" s="58"/>
      <c r="BV810" s="58"/>
      <c r="BW810" s="58"/>
      <c r="BX810" s="58"/>
      <c r="BY810" s="58"/>
      <c r="BZ810" s="58"/>
      <c r="CA810" s="58"/>
      <c r="CB810" s="58"/>
      <c r="CC810" s="58"/>
      <c r="CD810" s="58"/>
      <c r="CE810" s="58"/>
      <c r="CF810" s="58"/>
      <c r="CG810" s="58"/>
      <c r="CH810" s="58"/>
      <c r="CI810" s="58"/>
      <c r="CJ810" s="58"/>
      <c r="CK810" s="58"/>
      <c r="CL810" s="58"/>
      <c r="CM810" s="58"/>
      <c r="CN810" s="58"/>
      <c r="CO810" s="58"/>
      <c r="CP810" s="58"/>
      <c r="CQ810" s="58"/>
      <c r="CR810" s="58"/>
      <c r="CS810" s="58"/>
      <c r="CT810" s="58"/>
      <c r="CU810" s="58"/>
      <c r="CV810" s="58"/>
      <c r="CW810" s="58"/>
      <c r="CX810" s="58"/>
      <c r="CY810" s="58"/>
      <c r="CZ810" s="58"/>
      <c r="DA810" s="58"/>
      <c r="DB810" s="58"/>
      <c r="DC810" s="58"/>
      <c r="DD810" s="58"/>
      <c r="DE810" s="58"/>
      <c r="DF810" s="58"/>
      <c r="DG810" s="58"/>
      <c r="DH810" s="58"/>
      <c r="DI810" s="58"/>
      <c r="DJ810" s="58"/>
      <c r="DK810" s="58"/>
      <c r="DL810" s="58"/>
      <c r="DM810" s="58"/>
      <c r="DN810" s="58"/>
      <c r="DO810" s="58"/>
      <c r="DP810" s="58"/>
      <c r="DQ810" s="58"/>
      <c r="DR810" s="58"/>
      <c r="DS810" s="58"/>
      <c r="DT810" s="58"/>
      <c r="DU810" s="58"/>
      <c r="DV810" s="58"/>
      <c r="DW810" s="58"/>
      <c r="DX810" s="58"/>
      <c r="DY810" s="58"/>
      <c r="DZ810" s="58"/>
      <c r="EA810" s="58"/>
      <c r="EB810" s="58"/>
      <c r="EC810" s="58"/>
      <c r="ED810" s="58"/>
      <c r="EE810" s="58"/>
      <c r="EF810" s="58"/>
      <c r="EG810" s="58"/>
      <c r="EH810" s="58"/>
      <c r="EI810" s="58"/>
      <c r="EJ810" s="58"/>
      <c r="EK810" s="58"/>
      <c r="EL810" s="58"/>
      <c r="EM810" s="58"/>
      <c r="EN810" s="58"/>
      <c r="EO810" s="58"/>
      <c r="EP810" s="58"/>
      <c r="EQ810" s="58"/>
      <c r="ER810" s="58"/>
      <c r="ES810" s="58"/>
      <c r="ET810" s="58"/>
      <c r="EU810" s="58"/>
      <c r="EV810" s="58"/>
      <c r="EW810" s="58"/>
      <c r="EX810" s="58"/>
      <c r="EY810" s="58"/>
      <c r="EZ810" s="58"/>
      <c r="FA810" s="58"/>
      <c r="FB810" s="58"/>
      <c r="FC810" s="58"/>
      <c r="FD810" s="58"/>
      <c r="FE810" s="58"/>
      <c r="FF810" s="58"/>
      <c r="FG810" s="58"/>
      <c r="FH810" s="58"/>
      <c r="FI810" s="58"/>
      <c r="FJ810" s="58"/>
      <c r="FK810" s="58"/>
      <c r="FL810" s="58"/>
      <c r="FM810" s="58"/>
      <c r="FN810" s="58"/>
      <c r="FO810" s="58"/>
      <c r="FP810" s="58"/>
      <c r="FQ810" s="58"/>
      <c r="FR810" s="58"/>
      <c r="FS810" s="58"/>
      <c r="FT810" s="58"/>
      <c r="FU810" s="58"/>
      <c r="FV810" s="58"/>
      <c r="FW810" s="58"/>
      <c r="FX810" s="58"/>
      <c r="FY810" s="58"/>
      <c r="FZ810" s="58"/>
      <c r="GA810" s="58"/>
      <c r="GB810" s="58"/>
      <c r="GC810" s="58"/>
      <c r="GD810" s="58"/>
      <c r="GE810" s="58"/>
      <c r="GF810" s="58"/>
      <c r="GG810" s="58"/>
      <c r="GH810" s="58"/>
      <c r="GI810" s="58"/>
      <c r="GJ810" s="58"/>
      <c r="GK810" s="58"/>
      <c r="GL810" s="58"/>
      <c r="GM810" s="58"/>
      <c r="GN810" s="58"/>
      <c r="GO810" s="58"/>
      <c r="GP810" s="58"/>
      <c r="GQ810" s="58"/>
      <c r="GR810" s="58"/>
      <c r="GS810" s="58"/>
      <c r="GT810" s="58"/>
      <c r="GU810" s="58"/>
      <c r="GV810" s="58"/>
      <c r="GW810" s="58"/>
      <c r="GX810" s="58"/>
      <c r="GY810" s="58"/>
      <c r="GZ810" s="58"/>
      <c r="HA810" s="58"/>
      <c r="HB810" s="58"/>
      <c r="HC810" s="58"/>
      <c r="HD810" s="58"/>
      <c r="HE810" s="58"/>
      <c r="HF810" s="58"/>
      <c r="HG810" s="58"/>
      <c r="HH810" s="58"/>
      <c r="HI810" s="58"/>
      <c r="HJ810" s="58"/>
      <c r="HK810" s="58"/>
      <c r="HL810" s="58"/>
      <c r="HM810" s="58"/>
      <c r="HN810" s="58"/>
      <c r="HO810" s="58"/>
      <c r="HP810" s="58"/>
      <c r="HQ810" s="58"/>
      <c r="HR810" s="58"/>
      <c r="HS810" s="58"/>
      <c r="HT810" s="58"/>
      <c r="HU810" s="58"/>
      <c r="HV810" s="58"/>
      <c r="HW810" s="58"/>
      <c r="HX810" s="58"/>
      <c r="HY810" s="58"/>
      <c r="HZ810" s="58"/>
      <c r="IA810" s="58"/>
      <c r="IB810" s="58"/>
      <c r="IC810" s="58"/>
      <c r="ID810" s="58"/>
      <c r="IE810" s="58"/>
      <c r="IF810" s="58"/>
      <c r="IG810" s="58"/>
      <c r="IH810" s="58"/>
      <c r="II810" s="58"/>
      <c r="IJ810" s="58"/>
      <c r="IK810" s="58"/>
      <c r="IL810" s="58"/>
      <c r="IM810" s="58"/>
      <c r="IN810" s="58"/>
      <c r="IO810" s="58"/>
      <c r="IP810" s="58"/>
      <c r="IQ810" s="58"/>
      <c r="IR810" s="58"/>
      <c r="IS810" s="58"/>
      <c r="IT810" s="58"/>
      <c r="IU810" s="58"/>
    </row>
    <row r="811" spans="1:255" s="840" customFormat="1">
      <c r="A811" s="78" t="s">
        <v>543</v>
      </c>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c r="AB811"/>
      <c r="AC811"/>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c r="EK811" s="58"/>
      <c r="EL811" s="58"/>
      <c r="EM811" s="58"/>
      <c r="EN811" s="58"/>
      <c r="EO811" s="58"/>
      <c r="EP811" s="58"/>
      <c r="EQ811" s="58"/>
      <c r="ER811" s="58"/>
      <c r="ES811" s="58"/>
      <c r="ET811" s="58"/>
      <c r="EU811" s="58"/>
      <c r="EV811" s="58"/>
      <c r="EW811" s="58"/>
      <c r="EX811" s="58"/>
      <c r="EY811" s="58"/>
      <c r="EZ811" s="58"/>
      <c r="FA811" s="58"/>
      <c r="FB811" s="58"/>
      <c r="FC811" s="58"/>
      <c r="FD811" s="58"/>
      <c r="FE811" s="58"/>
      <c r="FF811" s="58"/>
      <c r="FG811" s="58"/>
      <c r="FH811" s="58"/>
      <c r="FI811" s="58"/>
      <c r="FJ811" s="58"/>
      <c r="FK811" s="58"/>
      <c r="FL811" s="58"/>
      <c r="FM811" s="58"/>
      <c r="FN811" s="58"/>
      <c r="FO811" s="58"/>
      <c r="FP811" s="58"/>
      <c r="FQ811" s="58"/>
      <c r="FR811" s="58"/>
      <c r="FS811" s="58"/>
      <c r="FT811" s="58"/>
      <c r="FU811" s="58"/>
      <c r="FV811" s="58"/>
      <c r="FW811" s="58"/>
      <c r="FX811" s="58"/>
      <c r="FY811" s="58"/>
      <c r="FZ811" s="58"/>
      <c r="GA811" s="58"/>
      <c r="GB811" s="58"/>
      <c r="GC811" s="58"/>
      <c r="GD811" s="58"/>
      <c r="GE811" s="58"/>
      <c r="GF811" s="58"/>
      <c r="GG811" s="58"/>
      <c r="GH811" s="58"/>
      <c r="GI811" s="58"/>
      <c r="GJ811" s="58"/>
      <c r="GK811" s="58"/>
      <c r="GL811" s="58"/>
      <c r="GM811" s="58"/>
      <c r="GN811" s="58"/>
      <c r="GO811" s="58"/>
      <c r="GP811" s="58"/>
      <c r="GQ811" s="58"/>
      <c r="GR811" s="58"/>
      <c r="GS811" s="58"/>
      <c r="GT811" s="58"/>
      <c r="GU811" s="58"/>
      <c r="GV811" s="58"/>
      <c r="GW811" s="58"/>
      <c r="GX811" s="58"/>
      <c r="GY811" s="58"/>
      <c r="GZ811" s="58"/>
      <c r="HA811" s="58"/>
      <c r="HB811" s="58"/>
      <c r="HC811" s="58"/>
      <c r="HD811" s="58"/>
      <c r="HE811" s="58"/>
      <c r="HF811" s="58"/>
      <c r="HG811" s="58"/>
      <c r="HH811" s="58"/>
      <c r="HI811" s="58"/>
      <c r="HJ811" s="58"/>
      <c r="HK811" s="58"/>
      <c r="HL811" s="58"/>
      <c r="HM811" s="58"/>
      <c r="HN811" s="58"/>
      <c r="HO811" s="58"/>
      <c r="HP811" s="58"/>
      <c r="HQ811" s="58"/>
      <c r="HR811" s="58"/>
      <c r="HS811" s="58"/>
      <c r="HT811" s="58"/>
      <c r="HU811" s="58"/>
      <c r="HV811" s="58"/>
      <c r="HW811" s="58"/>
      <c r="HX811" s="58"/>
      <c r="HY811" s="58"/>
      <c r="HZ811" s="58"/>
      <c r="IA811" s="58"/>
      <c r="IB811" s="58"/>
      <c r="IC811" s="58"/>
      <c r="ID811" s="58"/>
      <c r="IE811" s="58"/>
      <c r="IF811" s="58"/>
      <c r="IG811" s="58"/>
      <c r="IH811" s="58"/>
      <c r="II811" s="58"/>
      <c r="IJ811" s="58"/>
      <c r="IK811" s="58"/>
      <c r="IL811" s="58"/>
      <c r="IM811" s="58"/>
      <c r="IN811" s="58"/>
      <c r="IO811" s="58"/>
      <c r="IP811" s="58"/>
      <c r="IQ811" s="58"/>
      <c r="IR811" s="58"/>
      <c r="IS811" s="58"/>
      <c r="IT811" s="58"/>
      <c r="IU811" s="58"/>
    </row>
    <row r="812" spans="1:255" s="840" customFormat="1">
      <c r="A812" s="78" t="s">
        <v>544</v>
      </c>
      <c r="B812" s="58"/>
      <c r="C812" s="58"/>
      <c r="D812" s="58">
        <v>1E-3</v>
      </c>
      <c r="E812" s="58">
        <v>1E-3</v>
      </c>
      <c r="F812" s="58">
        <v>1E-3</v>
      </c>
      <c r="G812" s="58">
        <v>1E-3</v>
      </c>
      <c r="H812" s="58">
        <v>1E-3</v>
      </c>
      <c r="I812" s="58">
        <v>1E-3</v>
      </c>
      <c r="J812" s="58">
        <v>1E-3</v>
      </c>
      <c r="K812" s="58">
        <v>1E-3</v>
      </c>
      <c r="L812" s="58">
        <v>1E-3</v>
      </c>
      <c r="M812" s="58">
        <v>1E-3</v>
      </c>
      <c r="N812" s="58">
        <v>1E-3</v>
      </c>
      <c r="O812" s="58">
        <v>3.0000000000000001E-3</v>
      </c>
      <c r="P812" s="58"/>
      <c r="Q812" s="58">
        <v>1.2999999999999999E-2</v>
      </c>
      <c r="R812" s="58">
        <v>2.8000000000000001E-2</v>
      </c>
      <c r="S812" s="58">
        <v>3.1E-2</v>
      </c>
      <c r="T812" s="58">
        <v>1.9E-2</v>
      </c>
      <c r="U812" s="58">
        <v>0.02</v>
      </c>
      <c r="V812" s="58">
        <v>1.6E-2</v>
      </c>
      <c r="W812" s="58">
        <v>8.9999999999999993E-3</v>
      </c>
      <c r="X812" s="58">
        <v>-2E-3</v>
      </c>
      <c r="Y812" s="58">
        <v>8.0000000000000002E-3</v>
      </c>
      <c r="Z812" s="58">
        <v>1.0999999999999999E-2</v>
      </c>
      <c r="AA812" s="949">
        <v>6.0000000000000001E-3</v>
      </c>
      <c r="AB812" s="949">
        <v>6.0000000000000001E-3</v>
      </c>
      <c r="AC812" s="949">
        <v>6.0000000000000001E-3</v>
      </c>
      <c r="AD812" s="58"/>
      <c r="AE812" s="58"/>
      <c r="AF812" s="58"/>
      <c r="AG812" s="58"/>
      <c r="AH812" s="58"/>
      <c r="AI812" s="58"/>
      <c r="AJ812" s="58"/>
      <c r="AK812" s="58"/>
      <c r="AL812" s="58"/>
      <c r="AM812" s="58"/>
      <c r="AN812" s="58"/>
      <c r="AO812" s="58"/>
      <c r="AP812" s="58"/>
      <c r="AQ812" s="58"/>
      <c r="AR812" s="58"/>
      <c r="AS812" s="58"/>
      <c r="AT812" s="58"/>
      <c r="AU812" s="58"/>
      <c r="AV812" s="58"/>
      <c r="AW812" s="58"/>
      <c r="AX812" s="58"/>
      <c r="AY812" s="58"/>
      <c r="AZ812" s="58"/>
      <c r="BA812" s="58"/>
      <c r="BB812" s="58"/>
      <c r="BC812" s="58"/>
      <c r="BD812" s="58"/>
      <c r="BE812" s="58"/>
      <c r="BF812" s="58"/>
      <c r="BG812" s="58"/>
      <c r="BH812" s="58"/>
      <c r="BI812" s="58"/>
      <c r="BJ812" s="58"/>
      <c r="BK812" s="58"/>
      <c r="BL812" s="58"/>
      <c r="BM812" s="58"/>
      <c r="BN812" s="58"/>
      <c r="BO812" s="58"/>
      <c r="BP812" s="58"/>
      <c r="BQ812" s="58"/>
      <c r="BR812" s="58"/>
      <c r="BS812" s="58"/>
      <c r="BT812" s="58"/>
      <c r="BU812" s="58"/>
      <c r="BV812" s="58"/>
      <c r="BW812" s="58"/>
      <c r="BX812" s="58"/>
      <c r="BY812" s="58"/>
      <c r="BZ812" s="58"/>
      <c r="CA812" s="58"/>
      <c r="CB812" s="58"/>
      <c r="CC812" s="58"/>
      <c r="CD812" s="58"/>
      <c r="CE812" s="58"/>
      <c r="CF812" s="58"/>
      <c r="CG812" s="58"/>
      <c r="CH812" s="58"/>
      <c r="CI812" s="58"/>
      <c r="CJ812" s="58"/>
      <c r="CK812" s="58"/>
      <c r="CL812" s="58"/>
      <c r="CM812" s="58"/>
      <c r="CN812" s="58"/>
      <c r="CO812" s="58"/>
      <c r="CP812" s="58"/>
      <c r="CQ812" s="58"/>
      <c r="CR812" s="58"/>
      <c r="CS812" s="58"/>
      <c r="CT812" s="58"/>
      <c r="CU812" s="58"/>
      <c r="CV812" s="58"/>
      <c r="CW812" s="58"/>
      <c r="CX812" s="58"/>
      <c r="CY812" s="58"/>
      <c r="CZ812" s="58"/>
      <c r="DA812" s="58"/>
      <c r="DB812" s="58"/>
      <c r="DC812" s="58"/>
      <c r="DD812" s="58"/>
      <c r="DE812" s="58"/>
      <c r="DF812" s="58"/>
      <c r="DG812" s="58"/>
      <c r="DH812" s="58"/>
      <c r="DI812" s="58"/>
      <c r="DJ812" s="58"/>
      <c r="DK812" s="58"/>
      <c r="DL812" s="58"/>
      <c r="DM812" s="58"/>
      <c r="DN812" s="58"/>
      <c r="DO812" s="58"/>
      <c r="DP812" s="58"/>
      <c r="DQ812" s="58"/>
      <c r="DR812" s="58"/>
      <c r="DS812" s="58"/>
      <c r="DT812" s="58"/>
      <c r="DU812" s="58"/>
      <c r="DV812" s="58"/>
      <c r="DW812" s="58"/>
      <c r="DX812" s="58"/>
      <c r="DY812" s="58"/>
      <c r="DZ812" s="58"/>
      <c r="EA812" s="58"/>
      <c r="EB812" s="58"/>
      <c r="EC812" s="58"/>
      <c r="ED812" s="58"/>
      <c r="EE812" s="58"/>
      <c r="EF812" s="58"/>
      <c r="EG812" s="58"/>
      <c r="EH812" s="58"/>
      <c r="EI812" s="58"/>
      <c r="EJ812" s="58"/>
      <c r="EK812" s="58"/>
      <c r="EL812" s="58"/>
      <c r="EM812" s="58"/>
      <c r="EN812" s="58"/>
      <c r="EO812" s="58"/>
      <c r="EP812" s="58"/>
      <c r="EQ812" s="58"/>
      <c r="ER812" s="58"/>
      <c r="ES812" s="58"/>
      <c r="ET812" s="58"/>
      <c r="EU812" s="58"/>
      <c r="EV812" s="58"/>
      <c r="EW812" s="58"/>
      <c r="EX812" s="58"/>
      <c r="EY812" s="58"/>
      <c r="EZ812" s="58"/>
      <c r="FA812" s="58"/>
      <c r="FB812" s="58"/>
      <c r="FC812" s="58"/>
      <c r="FD812" s="58"/>
      <c r="FE812" s="58"/>
      <c r="FF812" s="58"/>
      <c r="FG812" s="58"/>
      <c r="FH812" s="58"/>
      <c r="FI812" s="58"/>
      <c r="FJ812" s="58"/>
      <c r="FK812" s="58"/>
      <c r="FL812" s="58"/>
      <c r="FM812" s="58"/>
      <c r="FN812" s="58"/>
      <c r="FO812" s="58"/>
      <c r="FP812" s="58"/>
      <c r="FQ812" s="58"/>
      <c r="FR812" s="58"/>
      <c r="FS812" s="58"/>
      <c r="FT812" s="58"/>
      <c r="FU812" s="58"/>
      <c r="FV812" s="58"/>
      <c r="FW812" s="58"/>
      <c r="FX812" s="58"/>
      <c r="FY812" s="58"/>
      <c r="FZ812" s="58"/>
      <c r="GA812" s="58"/>
      <c r="GB812" s="58"/>
      <c r="GC812" s="58"/>
      <c r="GD812" s="58"/>
      <c r="GE812" s="58"/>
      <c r="GF812" s="58"/>
      <c r="GG812" s="58"/>
      <c r="GH812" s="58"/>
      <c r="GI812" s="58"/>
      <c r="GJ812" s="58"/>
      <c r="GK812" s="58"/>
      <c r="GL812" s="58"/>
      <c r="GM812" s="58"/>
      <c r="GN812" s="58"/>
      <c r="GO812" s="58"/>
      <c r="GP812" s="58"/>
      <c r="GQ812" s="58"/>
      <c r="GR812" s="58"/>
      <c r="GS812" s="58"/>
      <c r="GT812" s="58"/>
      <c r="GU812" s="58"/>
      <c r="GV812" s="58"/>
      <c r="GW812" s="58"/>
      <c r="GX812" s="58"/>
      <c r="GY812" s="58"/>
      <c r="GZ812" s="58"/>
      <c r="HA812" s="58"/>
      <c r="HB812" s="58"/>
      <c r="HC812" s="58"/>
      <c r="HD812" s="58"/>
      <c r="HE812" s="58"/>
      <c r="HF812" s="58"/>
      <c r="HG812" s="58"/>
      <c r="HH812" s="58"/>
      <c r="HI812" s="58"/>
      <c r="HJ812" s="58"/>
      <c r="HK812" s="58"/>
      <c r="HL812" s="58"/>
      <c r="HM812" s="58"/>
      <c r="HN812" s="58"/>
      <c r="HO812" s="58"/>
      <c r="HP812" s="58"/>
      <c r="HQ812" s="58"/>
      <c r="HR812" s="58"/>
      <c r="HS812" s="58"/>
      <c r="HT812" s="58"/>
      <c r="HU812" s="58"/>
      <c r="HV812" s="58"/>
      <c r="HW812" s="58"/>
      <c r="HX812" s="58"/>
      <c r="HY812" s="58"/>
      <c r="HZ812" s="58"/>
      <c r="IA812" s="58"/>
      <c r="IB812" s="58"/>
      <c r="IC812" s="58"/>
      <c r="ID812" s="58"/>
      <c r="IE812" s="58"/>
      <c r="IF812" s="58"/>
      <c r="IG812" s="58"/>
      <c r="IH812" s="58"/>
      <c r="II812" s="58"/>
      <c r="IJ812" s="58"/>
      <c r="IK812" s="58"/>
      <c r="IL812" s="58"/>
      <c r="IM812" s="58"/>
      <c r="IN812" s="58"/>
      <c r="IO812" s="58"/>
      <c r="IP812" s="58"/>
      <c r="IQ812" s="58"/>
      <c r="IR812" s="58"/>
      <c r="IS812" s="58"/>
      <c r="IT812" s="58"/>
      <c r="IU812" s="58"/>
    </row>
    <row r="813" spans="1:255" s="840" customFormat="1">
      <c r="A813" s="78" t="s">
        <v>545</v>
      </c>
      <c r="B813" s="58">
        <v>7.5999999999999998E-2</v>
      </c>
      <c r="C813" s="58">
        <v>6.2E-2</v>
      </c>
      <c r="D813" s="58">
        <v>8.6999999999999994E-2</v>
      </c>
      <c r="E813" s="58">
        <v>0.113</v>
      </c>
      <c r="F813" s="58">
        <v>0.11799999999999999</v>
      </c>
      <c r="G813" s="58">
        <v>0.121</v>
      </c>
      <c r="H813" s="58">
        <v>0.123</v>
      </c>
      <c r="I813" s="58">
        <v>0.129</v>
      </c>
      <c r="J813" s="58">
        <v>0.16400000000000001</v>
      </c>
      <c r="K813" s="58">
        <v>0.17799999999999999</v>
      </c>
      <c r="L813" s="58">
        <v>0.216</v>
      </c>
      <c r="M813" s="58">
        <v>0.223</v>
      </c>
      <c r="N813" s="58">
        <v>0.24299999999999999</v>
      </c>
      <c r="O813" s="58">
        <v>0.21199999999999999</v>
      </c>
      <c r="P813" s="58">
        <v>0.23799999999999999</v>
      </c>
      <c r="Q813" s="58">
        <v>0.25600000000000001</v>
      </c>
      <c r="R813" s="58">
        <v>0.219</v>
      </c>
      <c r="S813" s="58">
        <v>0.13900000000000001</v>
      </c>
      <c r="T813" s="58">
        <v>0.159</v>
      </c>
      <c r="U813" s="58">
        <v>0.16300000000000001</v>
      </c>
      <c r="V813" s="58">
        <v>0.13900000000000001</v>
      </c>
      <c r="W813" s="58">
        <v>0.11600000000000001</v>
      </c>
      <c r="X813" s="58">
        <v>0.108</v>
      </c>
      <c r="Y813" s="58">
        <v>0.15</v>
      </c>
      <c r="Z813" s="58">
        <v>0.15</v>
      </c>
      <c r="AA813" s="949">
        <v>0.13700000000000001</v>
      </c>
      <c r="AB813" s="949">
        <v>0.14299999999999999</v>
      </c>
      <c r="AC813" s="949">
        <v>0.17399999999999999</v>
      </c>
      <c r="AD813" s="58"/>
      <c r="AE813" s="58"/>
      <c r="AF813" s="58"/>
      <c r="AG813" s="58"/>
      <c r="AH813" s="58"/>
      <c r="AI813" s="58"/>
      <c r="AJ813" s="58"/>
      <c r="AK813" s="58"/>
      <c r="AL813" s="58"/>
      <c r="AM813" s="58"/>
      <c r="AN813" s="58"/>
      <c r="AO813" s="58"/>
      <c r="AP813" s="58"/>
      <c r="AQ813" s="58"/>
      <c r="AR813" s="58"/>
      <c r="AS813" s="58"/>
      <c r="AT813" s="58"/>
      <c r="AU813" s="58"/>
      <c r="AV813" s="58"/>
      <c r="AW813" s="58"/>
      <c r="AX813" s="58"/>
      <c r="AY813" s="58"/>
      <c r="AZ813" s="58"/>
      <c r="BA813" s="58"/>
      <c r="BB813" s="58"/>
      <c r="BC813" s="58"/>
      <c r="BD813" s="58"/>
      <c r="BE813" s="58"/>
      <c r="BF813" s="58"/>
      <c r="BG813" s="58"/>
      <c r="BH813" s="58"/>
      <c r="BI813" s="58"/>
      <c r="BJ813" s="58"/>
      <c r="BK813" s="58"/>
      <c r="BL813" s="58"/>
      <c r="BM813" s="58"/>
      <c r="BN813" s="58"/>
      <c r="BO813" s="58"/>
      <c r="BP813" s="58"/>
      <c r="BQ813" s="58"/>
      <c r="BR813" s="58"/>
      <c r="BS813" s="58"/>
      <c r="BT813" s="58"/>
      <c r="BU813" s="58"/>
      <c r="BV813" s="58"/>
      <c r="BW813" s="58"/>
      <c r="BX813" s="58"/>
      <c r="BY813" s="58"/>
      <c r="BZ813" s="58"/>
      <c r="CA813" s="58"/>
      <c r="CB813" s="58"/>
      <c r="CC813" s="58"/>
      <c r="CD813" s="58"/>
      <c r="CE813" s="58"/>
      <c r="CF813" s="58"/>
      <c r="CG813" s="58"/>
      <c r="CH813" s="58"/>
      <c r="CI813" s="58"/>
      <c r="CJ813" s="58"/>
      <c r="CK813" s="58"/>
      <c r="CL813" s="58"/>
      <c r="CM813" s="58"/>
      <c r="CN813" s="58"/>
      <c r="CO813" s="58"/>
      <c r="CP813" s="58"/>
      <c r="CQ813" s="58"/>
      <c r="CR813" s="58"/>
      <c r="CS813" s="58"/>
      <c r="CT813" s="58"/>
      <c r="CU813" s="58"/>
      <c r="CV813" s="58"/>
      <c r="CW813" s="58"/>
      <c r="CX813" s="58"/>
      <c r="CY813" s="58"/>
      <c r="CZ813" s="58"/>
      <c r="DA813" s="58"/>
      <c r="DB813" s="58"/>
      <c r="DC813" s="58"/>
      <c r="DD813" s="58"/>
      <c r="DE813" s="58"/>
      <c r="DF813" s="58"/>
      <c r="DG813" s="58"/>
      <c r="DH813" s="58"/>
      <c r="DI813" s="58"/>
      <c r="DJ813" s="58"/>
      <c r="DK813" s="58"/>
      <c r="DL813" s="58"/>
      <c r="DM813" s="58"/>
      <c r="DN813" s="58"/>
      <c r="DO813" s="58"/>
      <c r="DP813" s="58"/>
      <c r="DQ813" s="58"/>
      <c r="DR813" s="58"/>
      <c r="DS813" s="58"/>
      <c r="DT813" s="58"/>
      <c r="DU813" s="58"/>
      <c r="DV813" s="58"/>
      <c r="DW813" s="58"/>
      <c r="DX813" s="58"/>
      <c r="DY813" s="58"/>
      <c r="DZ813" s="58"/>
      <c r="EA813" s="58"/>
      <c r="EB813" s="58"/>
      <c r="EC813" s="58"/>
      <c r="ED813" s="58"/>
      <c r="EE813" s="58"/>
      <c r="EF813" s="58"/>
      <c r="EG813" s="58"/>
      <c r="EH813" s="58"/>
      <c r="EI813" s="58"/>
      <c r="EJ813" s="58"/>
      <c r="EK813" s="58"/>
      <c r="EL813" s="58"/>
      <c r="EM813" s="58"/>
      <c r="EN813" s="58"/>
      <c r="EO813" s="58"/>
      <c r="EP813" s="58"/>
      <c r="EQ813" s="58"/>
      <c r="ER813" s="58"/>
      <c r="ES813" s="58"/>
      <c r="ET813" s="58"/>
      <c r="EU813" s="58"/>
      <c r="EV813" s="58"/>
      <c r="EW813" s="58"/>
      <c r="EX813" s="58"/>
      <c r="EY813" s="58"/>
      <c r="EZ813" s="58"/>
      <c r="FA813" s="58"/>
      <c r="FB813" s="58"/>
      <c r="FC813" s="58"/>
      <c r="FD813" s="58"/>
      <c r="FE813" s="58"/>
      <c r="FF813" s="58"/>
      <c r="FG813" s="58"/>
      <c r="FH813" s="58"/>
      <c r="FI813" s="58"/>
      <c r="FJ813" s="58"/>
      <c r="FK813" s="58"/>
      <c r="FL813" s="58"/>
      <c r="FM813" s="58"/>
      <c r="FN813" s="58"/>
      <c r="FO813" s="58"/>
      <c r="FP813" s="58"/>
      <c r="FQ813" s="58"/>
      <c r="FR813" s="58"/>
      <c r="FS813" s="58"/>
      <c r="FT813" s="58"/>
      <c r="FU813" s="58"/>
      <c r="FV813" s="58"/>
      <c r="FW813" s="58"/>
      <c r="FX813" s="58"/>
      <c r="FY813" s="58"/>
      <c r="FZ813" s="58"/>
      <c r="GA813" s="58"/>
      <c r="GB813" s="58"/>
      <c r="GC813" s="58"/>
      <c r="GD813" s="58"/>
      <c r="GE813" s="58"/>
      <c r="GF813" s="58"/>
      <c r="GG813" s="58"/>
      <c r="GH813" s="58"/>
      <c r="GI813" s="58"/>
      <c r="GJ813" s="58"/>
      <c r="GK813" s="58"/>
      <c r="GL813" s="58"/>
      <c r="GM813" s="58"/>
      <c r="GN813" s="58"/>
      <c r="GO813" s="58"/>
      <c r="GP813" s="58"/>
      <c r="GQ813" s="58"/>
      <c r="GR813" s="58"/>
      <c r="GS813" s="58"/>
      <c r="GT813" s="58"/>
      <c r="GU813" s="58"/>
      <c r="GV813" s="58"/>
      <c r="GW813" s="58"/>
      <c r="GX813" s="58"/>
      <c r="GY813" s="58"/>
      <c r="GZ813" s="58"/>
      <c r="HA813" s="58"/>
      <c r="HB813" s="58"/>
      <c r="HC813" s="58"/>
      <c r="HD813" s="58"/>
      <c r="HE813" s="58"/>
      <c r="HF813" s="58"/>
      <c r="HG813" s="58"/>
      <c r="HH813" s="58"/>
      <c r="HI813" s="58"/>
      <c r="HJ813" s="58"/>
      <c r="HK813" s="58"/>
      <c r="HL813" s="58"/>
      <c r="HM813" s="58"/>
      <c r="HN813" s="58"/>
      <c r="HO813" s="58"/>
      <c r="HP813" s="58"/>
      <c r="HQ813" s="58"/>
      <c r="HR813" s="58"/>
      <c r="HS813" s="58"/>
      <c r="HT813" s="58"/>
      <c r="HU813" s="58"/>
      <c r="HV813" s="58"/>
      <c r="HW813" s="58"/>
      <c r="HX813" s="58"/>
      <c r="HY813" s="58"/>
      <c r="HZ813" s="58"/>
      <c r="IA813" s="58"/>
      <c r="IB813" s="58"/>
      <c r="IC813" s="58"/>
      <c r="ID813" s="58"/>
      <c r="IE813" s="58"/>
      <c r="IF813" s="58"/>
      <c r="IG813" s="58"/>
      <c r="IH813" s="58"/>
      <c r="II813" s="58"/>
      <c r="IJ813" s="58"/>
      <c r="IK813" s="58"/>
      <c r="IL813" s="58"/>
      <c r="IM813" s="58"/>
      <c r="IN813" s="58"/>
      <c r="IO813" s="58"/>
      <c r="IP813" s="58"/>
      <c r="IQ813" s="58"/>
      <c r="IR813" s="58"/>
      <c r="IS813" s="58"/>
      <c r="IT813" s="58"/>
      <c r="IU813" s="58"/>
    </row>
    <row r="814" spans="1:255" s="840" customFormat="1">
      <c r="A814" s="78" t="s">
        <v>546</v>
      </c>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c r="AB814"/>
      <c r="AC814"/>
      <c r="AD814" s="58"/>
      <c r="AE814" s="58"/>
      <c r="AF814" s="58"/>
      <c r="AG814" s="58"/>
      <c r="AH814" s="58"/>
      <c r="AI814" s="58"/>
      <c r="AJ814" s="58"/>
      <c r="AK814" s="58"/>
      <c r="AL814" s="58"/>
      <c r="AM814" s="58"/>
      <c r="AN814" s="58"/>
      <c r="AO814" s="58"/>
      <c r="AP814" s="58"/>
      <c r="AQ814" s="58"/>
      <c r="AR814" s="58"/>
      <c r="AS814" s="58"/>
      <c r="AT814" s="58"/>
      <c r="AU814" s="58"/>
      <c r="AV814" s="58"/>
      <c r="AW814" s="58"/>
      <c r="AX814" s="58"/>
      <c r="AY814" s="58"/>
      <c r="AZ814" s="58"/>
      <c r="BA814" s="58"/>
      <c r="BB814" s="58"/>
      <c r="BC814" s="58"/>
      <c r="BD814" s="58"/>
      <c r="BE814" s="58"/>
      <c r="BF814" s="58"/>
      <c r="BG814" s="58"/>
      <c r="BH814" s="58"/>
      <c r="BI814" s="58"/>
      <c r="BJ814" s="58"/>
      <c r="BK814" s="58"/>
      <c r="BL814" s="58"/>
      <c r="BM814" s="58"/>
      <c r="BN814" s="58"/>
      <c r="BO814" s="58"/>
      <c r="BP814" s="58"/>
      <c r="BQ814" s="58"/>
      <c r="BR814" s="58"/>
      <c r="BS814" s="58"/>
      <c r="BT814" s="58"/>
      <c r="BU814" s="58"/>
      <c r="BV814" s="58"/>
      <c r="BW814" s="58"/>
      <c r="BX814" s="58"/>
      <c r="BY814" s="58"/>
      <c r="BZ814" s="58"/>
      <c r="CA814" s="58"/>
      <c r="CB814" s="58"/>
      <c r="CC814" s="58"/>
      <c r="CD814" s="58"/>
      <c r="CE814" s="58"/>
      <c r="CF814" s="58"/>
      <c r="CG814" s="58"/>
      <c r="CH814" s="58"/>
      <c r="CI814" s="58"/>
      <c r="CJ814" s="58"/>
      <c r="CK814" s="58"/>
      <c r="CL814" s="58"/>
      <c r="CM814" s="58"/>
      <c r="CN814" s="58"/>
      <c r="CO814" s="58"/>
      <c r="CP814" s="58"/>
      <c r="CQ814" s="58"/>
      <c r="CR814" s="58"/>
      <c r="CS814" s="58"/>
      <c r="CT814" s="58"/>
      <c r="CU814" s="58"/>
      <c r="CV814" s="58"/>
      <c r="CW814" s="58"/>
      <c r="CX814" s="58"/>
      <c r="CY814" s="58"/>
      <c r="CZ814" s="58"/>
      <c r="DA814" s="58"/>
      <c r="DB814" s="58"/>
      <c r="DC814" s="58"/>
      <c r="DD814" s="58"/>
      <c r="DE814" s="58"/>
      <c r="DF814" s="58"/>
      <c r="DG814" s="58"/>
      <c r="DH814" s="58"/>
      <c r="DI814" s="58"/>
      <c r="DJ814" s="58"/>
      <c r="DK814" s="58"/>
      <c r="DL814" s="58"/>
      <c r="DM814" s="58"/>
      <c r="DN814" s="58"/>
      <c r="DO814" s="58"/>
      <c r="DP814" s="58"/>
      <c r="DQ814" s="58"/>
      <c r="DR814" s="58"/>
      <c r="DS814" s="58"/>
      <c r="DT814" s="58"/>
      <c r="DU814" s="58"/>
      <c r="DV814" s="58"/>
      <c r="DW814" s="58"/>
      <c r="DX814" s="58"/>
      <c r="DY814" s="58"/>
      <c r="DZ814" s="58"/>
      <c r="EA814" s="58"/>
      <c r="EB814" s="58"/>
      <c r="EC814" s="58"/>
      <c r="ED814" s="58"/>
      <c r="EE814" s="58"/>
      <c r="EF814" s="58"/>
      <c r="EG814" s="58"/>
      <c r="EH814" s="58"/>
      <c r="EI814" s="58"/>
      <c r="EJ814" s="58"/>
      <c r="EK814" s="58"/>
      <c r="EL814" s="58"/>
      <c r="EM814" s="58"/>
      <c r="EN814" s="58"/>
      <c r="EO814" s="58"/>
      <c r="EP814" s="58"/>
      <c r="EQ814" s="58"/>
      <c r="ER814" s="58"/>
      <c r="ES814" s="58"/>
      <c r="ET814" s="58"/>
      <c r="EU814" s="58"/>
      <c r="EV814" s="58"/>
      <c r="EW814" s="58"/>
      <c r="EX814" s="58"/>
      <c r="EY814" s="58"/>
      <c r="EZ814" s="58"/>
      <c r="FA814" s="58"/>
      <c r="FB814" s="58"/>
      <c r="FC814" s="58"/>
      <c r="FD814" s="58"/>
      <c r="FE814" s="58"/>
      <c r="FF814" s="58"/>
      <c r="FG814" s="58"/>
      <c r="FH814" s="58"/>
      <c r="FI814" s="58"/>
      <c r="FJ814" s="58"/>
      <c r="FK814" s="58"/>
      <c r="FL814" s="58"/>
      <c r="FM814" s="58"/>
      <c r="FN814" s="58"/>
      <c r="FO814" s="58"/>
      <c r="FP814" s="58"/>
      <c r="FQ814" s="58"/>
      <c r="FR814" s="58"/>
      <c r="FS814" s="58"/>
      <c r="FT814" s="58"/>
      <c r="FU814" s="58"/>
      <c r="FV814" s="58"/>
      <c r="FW814" s="58"/>
      <c r="FX814" s="58"/>
      <c r="FY814" s="58"/>
      <c r="FZ814" s="58"/>
      <c r="GA814" s="58"/>
      <c r="GB814" s="58"/>
      <c r="GC814" s="58"/>
      <c r="GD814" s="58"/>
      <c r="GE814" s="58"/>
      <c r="GF814" s="58"/>
      <c r="GG814" s="58"/>
      <c r="GH814" s="58"/>
      <c r="GI814" s="58"/>
      <c r="GJ814" s="58"/>
      <c r="GK814" s="58"/>
      <c r="GL814" s="58"/>
      <c r="GM814" s="58"/>
      <c r="GN814" s="58"/>
      <c r="GO814" s="58"/>
      <c r="GP814" s="58"/>
      <c r="GQ814" s="58"/>
      <c r="GR814" s="58"/>
      <c r="GS814" s="58"/>
      <c r="GT814" s="58"/>
      <c r="GU814" s="58"/>
      <c r="GV814" s="58"/>
      <c r="GW814" s="58"/>
      <c r="GX814" s="58"/>
      <c r="GY814" s="58"/>
      <c r="GZ814" s="58"/>
      <c r="HA814" s="58"/>
      <c r="HB814" s="58"/>
      <c r="HC814" s="58"/>
      <c r="HD814" s="58"/>
      <c r="HE814" s="58"/>
      <c r="HF814" s="58"/>
      <c r="HG814" s="58"/>
      <c r="HH814" s="58"/>
      <c r="HI814" s="58"/>
      <c r="HJ814" s="58"/>
      <c r="HK814" s="58"/>
      <c r="HL814" s="58"/>
      <c r="HM814" s="58"/>
      <c r="HN814" s="58"/>
      <c r="HO814" s="58"/>
      <c r="HP814" s="58"/>
      <c r="HQ814" s="58"/>
      <c r="HR814" s="58"/>
      <c r="HS814" s="58"/>
      <c r="HT814" s="58"/>
      <c r="HU814" s="58"/>
      <c r="HV814" s="58"/>
      <c r="HW814" s="58"/>
      <c r="HX814" s="58"/>
      <c r="HY814" s="58"/>
      <c r="HZ814" s="58"/>
      <c r="IA814" s="58"/>
      <c r="IB814" s="58"/>
      <c r="IC814" s="58"/>
      <c r="ID814" s="58"/>
      <c r="IE814" s="58"/>
      <c r="IF814" s="58"/>
      <c r="IG814" s="58"/>
      <c r="IH814" s="58"/>
      <c r="II814" s="58"/>
      <c r="IJ814" s="58"/>
      <c r="IK814" s="58"/>
      <c r="IL814" s="58"/>
      <c r="IM814" s="58"/>
      <c r="IN814" s="58"/>
      <c r="IO814" s="58"/>
      <c r="IP814" s="58"/>
      <c r="IQ814" s="58"/>
      <c r="IR814" s="58"/>
      <c r="IS814" s="58"/>
      <c r="IT814" s="58"/>
      <c r="IU814" s="58"/>
    </row>
    <row r="815" spans="1:255" s="840" customFormat="1">
      <c r="A815" s="78" t="s">
        <v>547</v>
      </c>
      <c r="B815" s="58">
        <v>0.184</v>
      </c>
      <c r="C815" s="58">
        <v>0.17100000000000001</v>
      </c>
      <c r="D815" s="58">
        <v>0.17299999999999999</v>
      </c>
      <c r="E815" s="58">
        <v>0.182</v>
      </c>
      <c r="F815" s="58">
        <v>0.22</v>
      </c>
      <c r="G815" s="58">
        <v>0.23899999999999999</v>
      </c>
      <c r="H815" s="58">
        <v>0.255</v>
      </c>
      <c r="I815" s="58">
        <v>0.26300000000000001</v>
      </c>
      <c r="J815" s="58">
        <v>0.26600000000000001</v>
      </c>
      <c r="K815" s="58">
        <v>0.29499999999999998</v>
      </c>
      <c r="L815" s="58">
        <v>0.31900000000000001</v>
      </c>
      <c r="M815" s="58">
        <v>0.33900000000000002</v>
      </c>
      <c r="N815" s="58">
        <v>0.36599999999999999</v>
      </c>
      <c r="O815" s="58">
        <v>0.40200000000000002</v>
      </c>
      <c r="P815" s="58">
        <v>0.39400000000000002</v>
      </c>
      <c r="Q815" s="58">
        <v>0.34799999999999998</v>
      </c>
      <c r="R815" s="58">
        <v>0.36399999999999999</v>
      </c>
      <c r="S815" s="58">
        <v>0.36899999999999999</v>
      </c>
      <c r="T815" s="58">
        <v>0.38200000000000001</v>
      </c>
      <c r="U815" s="58">
        <v>0.33700000000000002</v>
      </c>
      <c r="V815" s="58">
        <v>0.26700000000000002</v>
      </c>
      <c r="W815" s="58">
        <v>0.24299999999999999</v>
      </c>
      <c r="X815" s="58">
        <v>0.23400000000000001</v>
      </c>
      <c r="Y815" s="58">
        <v>0.222</v>
      </c>
      <c r="Z815" s="58">
        <v>0.253</v>
      </c>
      <c r="AA815" s="949">
        <v>0.28100000000000003</v>
      </c>
      <c r="AB815" s="949">
        <v>0.28899999999999998</v>
      </c>
      <c r="AC815" s="949">
        <v>0.24199999999999999</v>
      </c>
      <c r="AD815" s="58"/>
      <c r="AE815" s="58"/>
      <c r="AF815" s="58"/>
      <c r="AG815" s="58"/>
      <c r="AH815" s="58"/>
      <c r="AI815" s="58"/>
      <c r="AJ815" s="58"/>
      <c r="AK815" s="58"/>
      <c r="AL815" s="58"/>
      <c r="AM815" s="58"/>
      <c r="AN815" s="58"/>
      <c r="AO815" s="58"/>
      <c r="AP815" s="58"/>
      <c r="AQ815" s="58"/>
      <c r="AR815" s="58"/>
      <c r="AS815" s="58"/>
      <c r="AT815" s="58"/>
      <c r="AU815" s="58"/>
      <c r="AV815" s="58"/>
      <c r="AW815" s="58"/>
      <c r="AX815" s="58"/>
      <c r="AY815" s="58"/>
      <c r="AZ815" s="58"/>
      <c r="BA815" s="58"/>
      <c r="BB815" s="58"/>
      <c r="BC815" s="58"/>
      <c r="BD815" s="58"/>
      <c r="BE815" s="58"/>
      <c r="BF815" s="58"/>
      <c r="BG815" s="58"/>
      <c r="BH815" s="58"/>
      <c r="BI815" s="58"/>
      <c r="BJ815" s="58"/>
      <c r="BK815" s="58"/>
      <c r="BL815" s="58"/>
      <c r="BM815" s="58"/>
      <c r="BN815" s="58"/>
      <c r="BO815" s="58"/>
      <c r="BP815" s="58"/>
      <c r="BQ815" s="58"/>
      <c r="BR815" s="58"/>
      <c r="BS815" s="58"/>
      <c r="BT815" s="58"/>
      <c r="BU815" s="58"/>
      <c r="BV815" s="58"/>
      <c r="BW815" s="58"/>
      <c r="BX815" s="58"/>
      <c r="BY815" s="58"/>
      <c r="BZ815" s="58"/>
      <c r="CA815" s="58"/>
      <c r="CB815" s="58"/>
      <c r="CC815" s="58"/>
      <c r="CD815" s="58"/>
      <c r="CE815" s="58"/>
      <c r="CF815" s="58"/>
      <c r="CG815" s="58"/>
      <c r="CH815" s="58"/>
      <c r="CI815" s="58"/>
      <c r="CJ815" s="58"/>
      <c r="CK815" s="58"/>
      <c r="CL815" s="58"/>
      <c r="CM815" s="58"/>
      <c r="CN815" s="58"/>
      <c r="CO815" s="58"/>
      <c r="CP815" s="58"/>
      <c r="CQ815" s="58"/>
      <c r="CR815" s="58"/>
      <c r="CS815" s="58"/>
      <c r="CT815" s="58"/>
      <c r="CU815" s="58"/>
      <c r="CV815" s="58"/>
      <c r="CW815" s="58"/>
      <c r="CX815" s="58"/>
      <c r="CY815" s="58"/>
      <c r="CZ815" s="58"/>
      <c r="DA815" s="58"/>
      <c r="DB815" s="58"/>
      <c r="DC815" s="58"/>
      <c r="DD815" s="58"/>
      <c r="DE815" s="58"/>
      <c r="DF815" s="58"/>
      <c r="DG815" s="58"/>
      <c r="DH815" s="58"/>
      <c r="DI815" s="58"/>
      <c r="DJ815" s="58"/>
      <c r="DK815" s="58"/>
      <c r="DL815" s="58"/>
      <c r="DM815" s="58"/>
      <c r="DN815" s="58"/>
      <c r="DO815" s="58"/>
      <c r="DP815" s="58"/>
      <c r="DQ815" s="58"/>
      <c r="DR815" s="58"/>
      <c r="DS815" s="58"/>
      <c r="DT815" s="58"/>
      <c r="DU815" s="58"/>
      <c r="DV815" s="58"/>
      <c r="DW815" s="58"/>
      <c r="DX815" s="58"/>
      <c r="DY815" s="58"/>
      <c r="DZ815" s="58"/>
      <c r="EA815" s="58"/>
      <c r="EB815" s="58"/>
      <c r="EC815" s="58"/>
      <c r="ED815" s="58"/>
      <c r="EE815" s="58"/>
      <c r="EF815" s="58"/>
      <c r="EG815" s="58"/>
      <c r="EH815" s="58"/>
      <c r="EI815" s="58"/>
      <c r="EJ815" s="58"/>
      <c r="EK815" s="58"/>
      <c r="EL815" s="58"/>
      <c r="EM815" s="58"/>
      <c r="EN815" s="58"/>
      <c r="EO815" s="58"/>
      <c r="EP815" s="58"/>
      <c r="EQ815" s="58"/>
      <c r="ER815" s="58"/>
      <c r="ES815" s="58"/>
      <c r="ET815" s="58"/>
      <c r="EU815" s="58"/>
      <c r="EV815" s="58"/>
      <c r="EW815" s="58"/>
      <c r="EX815" s="58"/>
      <c r="EY815" s="58"/>
      <c r="EZ815" s="58"/>
      <c r="FA815" s="58"/>
      <c r="FB815" s="58"/>
      <c r="FC815" s="58"/>
      <c r="FD815" s="58"/>
      <c r="FE815" s="58"/>
      <c r="FF815" s="58"/>
      <c r="FG815" s="58"/>
      <c r="FH815" s="58"/>
      <c r="FI815" s="58"/>
      <c r="FJ815" s="58"/>
      <c r="FK815" s="58"/>
      <c r="FL815" s="58"/>
      <c r="FM815" s="58"/>
      <c r="FN815" s="58"/>
      <c r="FO815" s="58"/>
      <c r="FP815" s="58"/>
      <c r="FQ815" s="58"/>
      <c r="FR815" s="58"/>
      <c r="FS815" s="58"/>
      <c r="FT815" s="58"/>
      <c r="FU815" s="58"/>
      <c r="FV815" s="58"/>
      <c r="FW815" s="58"/>
      <c r="FX815" s="58"/>
      <c r="FY815" s="58"/>
      <c r="FZ815" s="58"/>
      <c r="GA815" s="58"/>
      <c r="GB815" s="58"/>
      <c r="GC815" s="58"/>
      <c r="GD815" s="58"/>
      <c r="GE815" s="58"/>
      <c r="GF815" s="58"/>
      <c r="GG815" s="58"/>
      <c r="GH815" s="58"/>
      <c r="GI815" s="58"/>
      <c r="GJ815" s="58"/>
      <c r="GK815" s="58"/>
      <c r="GL815" s="58"/>
      <c r="GM815" s="58"/>
      <c r="GN815" s="58"/>
      <c r="GO815" s="58"/>
      <c r="GP815" s="58"/>
      <c r="GQ815" s="58"/>
      <c r="GR815" s="58"/>
      <c r="GS815" s="58"/>
      <c r="GT815" s="58"/>
      <c r="GU815" s="58"/>
      <c r="GV815" s="58"/>
      <c r="GW815" s="58"/>
      <c r="GX815" s="58"/>
      <c r="GY815" s="58"/>
      <c r="GZ815" s="58"/>
      <c r="HA815" s="58"/>
      <c r="HB815" s="58"/>
      <c r="HC815" s="58"/>
      <c r="HD815" s="58"/>
      <c r="HE815" s="58"/>
      <c r="HF815" s="58"/>
      <c r="HG815" s="58"/>
      <c r="HH815" s="58"/>
      <c r="HI815" s="58"/>
      <c r="HJ815" s="58"/>
      <c r="HK815" s="58"/>
      <c r="HL815" s="58"/>
      <c r="HM815" s="58"/>
      <c r="HN815" s="58"/>
      <c r="HO815" s="58"/>
      <c r="HP815" s="58"/>
      <c r="HQ815" s="58"/>
      <c r="HR815" s="58"/>
      <c r="HS815" s="58"/>
      <c r="HT815" s="58"/>
      <c r="HU815" s="58"/>
      <c r="HV815" s="58"/>
      <c r="HW815" s="58"/>
      <c r="HX815" s="58"/>
      <c r="HY815" s="58"/>
      <c r="HZ815" s="58"/>
      <c r="IA815" s="58"/>
      <c r="IB815" s="58"/>
      <c r="IC815" s="58"/>
      <c r="ID815" s="58"/>
      <c r="IE815" s="58"/>
      <c r="IF815" s="58"/>
      <c r="IG815" s="58"/>
      <c r="IH815" s="58"/>
      <c r="II815" s="58"/>
      <c r="IJ815" s="58"/>
      <c r="IK815" s="58"/>
      <c r="IL815" s="58"/>
      <c r="IM815" s="58"/>
      <c r="IN815" s="58"/>
      <c r="IO815" s="58"/>
      <c r="IP815" s="58"/>
      <c r="IQ815" s="58"/>
      <c r="IR815" s="58"/>
      <c r="IS815" s="58"/>
      <c r="IT815" s="58"/>
      <c r="IU815" s="58"/>
    </row>
    <row r="816" spans="1:255" s="840" customFormat="1">
      <c r="A816" s="7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58"/>
      <c r="AU816" s="58"/>
      <c r="AV816" s="58"/>
      <c r="AW816" s="58"/>
      <c r="AX816" s="58"/>
      <c r="AY816" s="58"/>
      <c r="AZ816" s="58"/>
      <c r="BA816" s="58"/>
      <c r="BB816" s="58"/>
      <c r="BC816" s="58"/>
      <c r="BD816" s="58"/>
      <c r="BE816" s="58"/>
      <c r="BF816" s="58"/>
      <c r="BG816" s="58"/>
      <c r="BH816" s="58"/>
      <c r="BI816" s="58"/>
      <c r="BJ816" s="58"/>
      <c r="BK816" s="58"/>
      <c r="BL816" s="58"/>
      <c r="BM816" s="58"/>
      <c r="BN816" s="58"/>
      <c r="BO816" s="58"/>
      <c r="BP816" s="58"/>
      <c r="BQ816" s="58"/>
      <c r="BR816" s="58"/>
      <c r="BS816" s="58"/>
      <c r="BT816" s="58"/>
      <c r="BU816" s="58"/>
      <c r="BV816" s="58"/>
      <c r="BW816" s="58"/>
      <c r="BX816" s="58"/>
      <c r="BY816" s="58"/>
      <c r="BZ816" s="58"/>
      <c r="CA816" s="58"/>
      <c r="CB816" s="58"/>
      <c r="CC816" s="58"/>
      <c r="CD816" s="58"/>
      <c r="CE816" s="58"/>
      <c r="CF816" s="58"/>
      <c r="CG816" s="58"/>
      <c r="CH816" s="58"/>
      <c r="CI816" s="58"/>
      <c r="CJ816" s="58"/>
      <c r="CK816" s="58"/>
      <c r="CL816" s="58"/>
      <c r="CM816" s="58"/>
      <c r="CN816" s="58"/>
      <c r="CO816" s="58"/>
      <c r="CP816" s="58"/>
      <c r="CQ816" s="58"/>
      <c r="CR816" s="58"/>
      <c r="CS816" s="58"/>
      <c r="CT816" s="58"/>
      <c r="CU816" s="58"/>
      <c r="CV816" s="58"/>
      <c r="CW816" s="58"/>
      <c r="CX816" s="58"/>
      <c r="CY816" s="58"/>
      <c r="CZ816" s="58"/>
      <c r="DA816" s="58"/>
      <c r="DB816" s="58"/>
      <c r="DC816" s="58"/>
      <c r="DD816" s="58"/>
      <c r="DE816" s="58"/>
      <c r="DF816" s="58"/>
      <c r="DG816" s="58"/>
      <c r="DH816" s="58"/>
      <c r="DI816" s="58"/>
      <c r="DJ816" s="58"/>
      <c r="DK816" s="58"/>
      <c r="DL816" s="58"/>
      <c r="DM816" s="58"/>
      <c r="DN816" s="58"/>
      <c r="DO816" s="58"/>
      <c r="DP816" s="58"/>
      <c r="DQ816" s="58"/>
      <c r="DR816" s="58"/>
      <c r="DS816" s="58"/>
      <c r="DT816" s="58"/>
      <c r="DU816" s="58"/>
      <c r="DV816" s="58"/>
      <c r="DW816" s="58"/>
      <c r="DX816" s="58"/>
      <c r="DY816" s="58"/>
      <c r="DZ816" s="58"/>
      <c r="EA816" s="58"/>
      <c r="EB816" s="58"/>
      <c r="EC816" s="58"/>
      <c r="ED816" s="58"/>
      <c r="EE816" s="58"/>
      <c r="EF816" s="58"/>
      <c r="EG816" s="58"/>
      <c r="EH816" s="58"/>
      <c r="EI816" s="58"/>
      <c r="EJ816" s="58"/>
      <c r="EK816" s="58"/>
      <c r="EL816" s="58"/>
      <c r="EM816" s="58"/>
      <c r="EN816" s="58"/>
      <c r="EO816" s="58"/>
      <c r="EP816" s="58"/>
      <c r="EQ816" s="58"/>
      <c r="ER816" s="58"/>
      <c r="ES816" s="58"/>
      <c r="ET816" s="58"/>
      <c r="EU816" s="58"/>
      <c r="EV816" s="58"/>
      <c r="EW816" s="58"/>
      <c r="EX816" s="58"/>
      <c r="EY816" s="58"/>
      <c r="EZ816" s="58"/>
      <c r="FA816" s="58"/>
      <c r="FB816" s="58"/>
      <c r="FC816" s="58"/>
      <c r="FD816" s="58"/>
      <c r="FE816" s="58"/>
      <c r="FF816" s="58"/>
      <c r="FG816" s="58"/>
      <c r="FH816" s="58"/>
      <c r="FI816" s="58"/>
      <c r="FJ816" s="58"/>
      <c r="FK816" s="58"/>
      <c r="FL816" s="58"/>
      <c r="FM816" s="58"/>
      <c r="FN816" s="58"/>
      <c r="FO816" s="58"/>
      <c r="FP816" s="58"/>
      <c r="FQ816" s="58"/>
      <c r="FR816" s="58"/>
      <c r="FS816" s="58"/>
      <c r="FT816" s="58"/>
      <c r="FU816" s="58"/>
      <c r="FV816" s="58"/>
      <c r="FW816" s="58"/>
      <c r="FX816" s="58"/>
      <c r="FY816" s="58"/>
      <c r="FZ816" s="58"/>
      <c r="GA816" s="58"/>
      <c r="GB816" s="58"/>
      <c r="GC816" s="58"/>
      <c r="GD816" s="58"/>
      <c r="GE816" s="58"/>
      <c r="GF816" s="58"/>
      <c r="GG816" s="58"/>
      <c r="GH816" s="58"/>
      <c r="GI816" s="58"/>
      <c r="GJ816" s="58"/>
      <c r="GK816" s="58"/>
      <c r="GL816" s="58"/>
      <c r="GM816" s="58"/>
      <c r="GN816" s="58"/>
      <c r="GO816" s="58"/>
      <c r="GP816" s="58"/>
      <c r="GQ816" s="58"/>
      <c r="GR816" s="58"/>
      <c r="GS816" s="58"/>
      <c r="GT816" s="58"/>
      <c r="GU816" s="58"/>
      <c r="GV816" s="58"/>
      <c r="GW816" s="58"/>
      <c r="GX816" s="58"/>
      <c r="GY816" s="58"/>
      <c r="GZ816" s="58"/>
      <c r="HA816" s="58"/>
      <c r="HB816" s="58"/>
      <c r="HC816" s="58"/>
      <c r="HD816" s="58"/>
      <c r="HE816" s="58"/>
      <c r="HF816" s="58"/>
      <c r="HG816" s="58"/>
      <c r="HH816" s="58"/>
      <c r="HI816" s="58"/>
      <c r="HJ816" s="58"/>
      <c r="HK816" s="58"/>
      <c r="HL816" s="58"/>
      <c r="HM816" s="58"/>
      <c r="HN816" s="58"/>
      <c r="HO816" s="58"/>
      <c r="HP816" s="58"/>
      <c r="HQ816" s="58"/>
      <c r="HR816" s="58"/>
      <c r="HS816" s="58"/>
      <c r="HT816" s="58"/>
      <c r="HU816" s="58"/>
      <c r="HV816" s="58"/>
      <c r="HW816" s="58"/>
      <c r="HX816" s="58"/>
      <c r="HY816" s="58"/>
      <c r="HZ816" s="58"/>
      <c r="IA816" s="58"/>
      <c r="IB816" s="58"/>
      <c r="IC816" s="58"/>
      <c r="ID816" s="58"/>
      <c r="IE816" s="58"/>
      <c r="IF816" s="58"/>
      <c r="IG816" s="58"/>
      <c r="IH816" s="58"/>
      <c r="II816" s="58"/>
      <c r="IJ816" s="58"/>
      <c r="IK816" s="58"/>
      <c r="IL816" s="58"/>
      <c r="IM816" s="58"/>
      <c r="IN816" s="58"/>
      <c r="IO816" s="58"/>
      <c r="IP816" s="58"/>
      <c r="IQ816" s="58"/>
      <c r="IR816" s="58"/>
      <c r="IS816" s="58"/>
      <c r="IT816" s="58"/>
      <c r="IU816" s="58"/>
    </row>
    <row r="817" spans="1:255" s="840" customFormat="1">
      <c r="A817" s="78" t="s">
        <v>461</v>
      </c>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58"/>
      <c r="AU817" s="58"/>
      <c r="AV817" s="58"/>
      <c r="AW817" s="58"/>
      <c r="AX817" s="58"/>
      <c r="AY817" s="58"/>
      <c r="AZ817" s="58"/>
      <c r="BA817" s="58"/>
      <c r="BB817" s="58"/>
      <c r="BC817" s="58"/>
      <c r="BD817" s="58"/>
      <c r="BE817" s="58"/>
      <c r="BF817" s="58"/>
      <c r="BG817" s="58"/>
      <c r="BH817" s="58"/>
      <c r="BI817" s="58"/>
      <c r="BJ817" s="58"/>
      <c r="BK817" s="58"/>
      <c r="BL817" s="58"/>
      <c r="BM817" s="58"/>
      <c r="BN817" s="58"/>
      <c r="BO817" s="58"/>
      <c r="BP817" s="58"/>
      <c r="BQ817" s="58"/>
      <c r="BR817" s="58"/>
      <c r="BS817" s="58"/>
      <c r="BT817" s="58"/>
      <c r="BU817" s="58"/>
      <c r="BV817" s="58"/>
      <c r="BW817" s="58"/>
      <c r="BX817" s="58"/>
      <c r="BY817" s="58"/>
      <c r="BZ817" s="58"/>
      <c r="CA817" s="58"/>
      <c r="CB817" s="58"/>
      <c r="CC817" s="58"/>
      <c r="CD817" s="58"/>
      <c r="CE817" s="58"/>
      <c r="CF817" s="58"/>
      <c r="CG817" s="58"/>
      <c r="CH817" s="58"/>
      <c r="CI817" s="58"/>
      <c r="CJ817" s="58"/>
      <c r="CK817" s="58"/>
      <c r="CL817" s="58"/>
      <c r="CM817" s="58"/>
      <c r="CN817" s="58"/>
      <c r="CO817" s="58"/>
      <c r="CP817" s="58"/>
      <c r="CQ817" s="58"/>
      <c r="CR817" s="58"/>
      <c r="CS817" s="58"/>
      <c r="CT817" s="58"/>
      <c r="CU817" s="58"/>
      <c r="CV817" s="58"/>
      <c r="CW817" s="58"/>
      <c r="CX817" s="58"/>
      <c r="CY817" s="58"/>
      <c r="CZ817" s="58"/>
      <c r="DA817" s="58"/>
      <c r="DB817" s="58"/>
      <c r="DC817" s="58"/>
      <c r="DD817" s="58"/>
      <c r="DE817" s="58"/>
      <c r="DF817" s="58"/>
      <c r="DG817" s="58"/>
      <c r="DH817" s="58"/>
      <c r="DI817" s="58"/>
      <c r="DJ817" s="58"/>
      <c r="DK817" s="58"/>
      <c r="DL817" s="58"/>
      <c r="DM817" s="58"/>
      <c r="DN817" s="58"/>
      <c r="DO817" s="58"/>
      <c r="DP817" s="58"/>
      <c r="DQ817" s="58"/>
      <c r="DR817" s="58"/>
      <c r="DS817" s="58"/>
      <c r="DT817" s="58"/>
      <c r="DU817" s="58"/>
      <c r="DV817" s="58"/>
      <c r="DW817" s="58"/>
      <c r="DX817" s="58"/>
      <c r="DY817" s="58"/>
      <c r="DZ817" s="58"/>
      <c r="EA817" s="58"/>
      <c r="EB817" s="58"/>
      <c r="EC817" s="58"/>
      <c r="ED817" s="58"/>
      <c r="EE817" s="58"/>
      <c r="EF817" s="58"/>
      <c r="EG817" s="58"/>
      <c r="EH817" s="58"/>
      <c r="EI817" s="58"/>
      <c r="EJ817" s="58"/>
      <c r="EK817" s="58"/>
      <c r="EL817" s="58"/>
      <c r="EM817" s="58"/>
      <c r="EN817" s="58"/>
      <c r="EO817" s="58"/>
      <c r="EP817" s="58"/>
      <c r="EQ817" s="58"/>
      <c r="ER817" s="58"/>
      <c r="ES817" s="58"/>
      <c r="ET817" s="58"/>
      <c r="EU817" s="58"/>
      <c r="EV817" s="58"/>
      <c r="EW817" s="58"/>
      <c r="EX817" s="58"/>
      <c r="EY817" s="58"/>
      <c r="EZ817" s="58"/>
      <c r="FA817" s="58"/>
      <c r="FB817" s="58"/>
      <c r="FC817" s="58"/>
      <c r="FD817" s="58"/>
      <c r="FE817" s="58"/>
      <c r="FF817" s="58"/>
      <c r="FG817" s="58"/>
      <c r="FH817" s="58"/>
      <c r="FI817" s="58"/>
      <c r="FJ817" s="58"/>
      <c r="FK817" s="58"/>
      <c r="FL817" s="58"/>
      <c r="FM817" s="58"/>
      <c r="FN817" s="58"/>
      <c r="FO817" s="58"/>
      <c r="FP817" s="58"/>
      <c r="FQ817" s="58"/>
      <c r="FR817" s="58"/>
      <c r="FS817" s="58"/>
      <c r="FT817" s="58"/>
      <c r="FU817" s="58"/>
      <c r="FV817" s="58"/>
      <c r="FW817" s="58"/>
      <c r="FX817" s="58"/>
      <c r="FY817" s="58"/>
      <c r="FZ817" s="58"/>
      <c r="GA817" s="58"/>
      <c r="GB817" s="58"/>
      <c r="GC817" s="58"/>
      <c r="GD817" s="58"/>
      <c r="GE817" s="58"/>
      <c r="GF817" s="58"/>
      <c r="GG817" s="58"/>
      <c r="GH817" s="58"/>
      <c r="GI817" s="58"/>
      <c r="GJ817" s="58"/>
      <c r="GK817" s="58"/>
      <c r="GL817" s="58"/>
      <c r="GM817" s="58"/>
      <c r="GN817" s="58"/>
      <c r="GO817" s="58"/>
      <c r="GP817" s="58"/>
      <c r="GQ817" s="58"/>
      <c r="GR817" s="58"/>
      <c r="GS817" s="58"/>
      <c r="GT817" s="58"/>
      <c r="GU817" s="58"/>
      <c r="GV817" s="58"/>
      <c r="GW817" s="58"/>
      <c r="GX817" s="58"/>
      <c r="GY817" s="58"/>
      <c r="GZ817" s="58"/>
      <c r="HA817" s="58"/>
      <c r="HB817" s="58"/>
      <c r="HC817" s="58"/>
      <c r="HD817" s="58"/>
      <c r="HE817" s="58"/>
      <c r="HF817" s="58"/>
      <c r="HG817" s="58"/>
      <c r="HH817" s="58"/>
      <c r="HI817" s="58"/>
      <c r="HJ817" s="58"/>
      <c r="HK817" s="58"/>
      <c r="HL817" s="58"/>
      <c r="HM817" s="58"/>
      <c r="HN817" s="58"/>
      <c r="HO817" s="58"/>
      <c r="HP817" s="58"/>
      <c r="HQ817" s="58"/>
      <c r="HR817" s="58"/>
      <c r="HS817" s="58"/>
      <c r="HT817" s="58"/>
      <c r="HU817" s="58"/>
      <c r="HV817" s="58"/>
      <c r="HW817" s="58"/>
      <c r="HX817" s="58"/>
      <c r="HY817" s="58"/>
      <c r="HZ817" s="58"/>
      <c r="IA817" s="58"/>
      <c r="IB817" s="58"/>
      <c r="IC817" s="58"/>
      <c r="ID817" s="58"/>
      <c r="IE817" s="58"/>
      <c r="IF817" s="58"/>
      <c r="IG817" s="58"/>
      <c r="IH817" s="58"/>
      <c r="II817" s="58"/>
      <c r="IJ817" s="58"/>
      <c r="IK817" s="58"/>
      <c r="IL817" s="58"/>
      <c r="IM817" s="58"/>
      <c r="IN817" s="58"/>
      <c r="IO817" s="58"/>
      <c r="IP817" s="58"/>
      <c r="IQ817" s="58"/>
      <c r="IR817" s="58"/>
      <c r="IS817" s="58"/>
      <c r="IT817" s="58"/>
      <c r="IU817" s="58"/>
    </row>
    <row r="818" spans="1:255" s="840" customFormat="1">
      <c r="A818" s="7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58"/>
      <c r="AU818" s="58"/>
      <c r="AV818" s="58"/>
      <c r="AW818" s="58"/>
      <c r="AX818" s="58"/>
      <c r="AY818" s="58"/>
      <c r="AZ818" s="58"/>
      <c r="BA818" s="58"/>
      <c r="BB818" s="58"/>
      <c r="BC818" s="58"/>
      <c r="BD818" s="58"/>
      <c r="BE818" s="58"/>
      <c r="BF818" s="58"/>
      <c r="BG818" s="58"/>
      <c r="BH818" s="58"/>
      <c r="BI818" s="58"/>
      <c r="BJ818" s="58"/>
      <c r="BK818" s="58"/>
      <c r="BL818" s="58"/>
      <c r="BM818" s="58"/>
      <c r="BN818" s="58"/>
      <c r="BO818" s="58"/>
      <c r="BP818" s="58"/>
      <c r="BQ818" s="58"/>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c r="CO818" s="58"/>
      <c r="CP818" s="58"/>
      <c r="CQ818" s="58"/>
      <c r="CR818" s="58"/>
      <c r="CS818" s="58"/>
      <c r="CT818" s="58"/>
      <c r="CU818" s="58"/>
      <c r="CV818" s="58"/>
      <c r="CW818" s="58"/>
      <c r="CX818" s="58"/>
      <c r="CY818" s="58"/>
      <c r="CZ818" s="58"/>
      <c r="DA818" s="58"/>
      <c r="DB818" s="58"/>
      <c r="DC818" s="58"/>
      <c r="DD818" s="58"/>
      <c r="DE818" s="58"/>
      <c r="DF818" s="58"/>
      <c r="DG818" s="58"/>
      <c r="DH818" s="58"/>
      <c r="DI818" s="58"/>
      <c r="DJ818" s="58"/>
      <c r="DK818" s="58"/>
      <c r="DL818" s="58"/>
      <c r="DM818" s="58"/>
      <c r="DN818" s="58"/>
      <c r="DO818" s="58"/>
      <c r="DP818" s="58"/>
      <c r="DQ818" s="58"/>
      <c r="DR818" s="58"/>
      <c r="DS818" s="58"/>
      <c r="DT818" s="58"/>
      <c r="DU818" s="58"/>
      <c r="DV818" s="58"/>
      <c r="DW818" s="58"/>
      <c r="DX818" s="58"/>
      <c r="DY818" s="58"/>
      <c r="DZ818" s="58"/>
      <c r="EA818" s="58"/>
      <c r="EB818" s="58"/>
      <c r="EC818" s="58"/>
      <c r="ED818" s="58"/>
      <c r="EE818" s="58"/>
      <c r="EF818" s="58"/>
      <c r="EG818" s="58"/>
      <c r="EH818" s="58"/>
      <c r="EI818" s="58"/>
      <c r="EJ818" s="58"/>
      <c r="EK818" s="58"/>
      <c r="EL818" s="58"/>
      <c r="EM818" s="58"/>
      <c r="EN818" s="58"/>
      <c r="EO818" s="58"/>
      <c r="EP818" s="58"/>
      <c r="EQ818" s="58"/>
      <c r="ER818" s="58"/>
      <c r="ES818" s="58"/>
      <c r="ET818" s="58"/>
      <c r="EU818" s="58"/>
      <c r="EV818" s="58"/>
      <c r="EW818" s="58"/>
      <c r="EX818" s="58"/>
      <c r="EY818" s="58"/>
      <c r="EZ818" s="58"/>
      <c r="FA818" s="58"/>
      <c r="FB818" s="58"/>
      <c r="FC818" s="58"/>
      <c r="FD818" s="58"/>
      <c r="FE818" s="58"/>
      <c r="FF818" s="58"/>
      <c r="FG818" s="58"/>
      <c r="FH818" s="58"/>
      <c r="FI818" s="58"/>
      <c r="FJ818" s="58"/>
      <c r="FK818" s="58"/>
      <c r="FL818" s="58"/>
      <c r="FM818" s="58"/>
      <c r="FN818" s="58"/>
      <c r="FO818" s="58"/>
      <c r="FP818" s="58"/>
      <c r="FQ818" s="58"/>
      <c r="FR818" s="58"/>
      <c r="FS818" s="58"/>
      <c r="FT818" s="58"/>
      <c r="FU818" s="58"/>
      <c r="FV818" s="58"/>
      <c r="FW818" s="58"/>
      <c r="FX818" s="58"/>
      <c r="FY818" s="58"/>
      <c r="FZ818" s="58"/>
      <c r="GA818" s="58"/>
      <c r="GB818" s="58"/>
      <c r="GC818" s="58"/>
      <c r="GD818" s="58"/>
      <c r="GE818" s="58"/>
      <c r="GF818" s="58"/>
      <c r="GG818" s="58"/>
      <c r="GH818" s="58"/>
      <c r="GI818" s="58"/>
      <c r="GJ818" s="58"/>
      <c r="GK818" s="58"/>
      <c r="GL818" s="58"/>
      <c r="GM818" s="58"/>
      <c r="GN818" s="58"/>
      <c r="GO818" s="58"/>
      <c r="GP818" s="58"/>
      <c r="GQ818" s="58"/>
      <c r="GR818" s="58"/>
      <c r="GS818" s="58"/>
      <c r="GT818" s="58"/>
      <c r="GU818" s="58"/>
      <c r="GV818" s="58"/>
      <c r="GW818" s="58"/>
      <c r="GX818" s="58"/>
      <c r="GY818" s="58"/>
      <c r="GZ818" s="58"/>
      <c r="HA818" s="58"/>
      <c r="HB818" s="58"/>
      <c r="HC818" s="58"/>
      <c r="HD818" s="58"/>
      <c r="HE818" s="58"/>
      <c r="HF818" s="58"/>
      <c r="HG818" s="58"/>
      <c r="HH818" s="58"/>
      <c r="HI818" s="58"/>
      <c r="HJ818" s="58"/>
      <c r="HK818" s="58"/>
      <c r="HL818" s="58"/>
      <c r="HM818" s="58"/>
      <c r="HN818" s="58"/>
      <c r="HO818" s="58"/>
      <c r="HP818" s="58"/>
      <c r="HQ818" s="58"/>
      <c r="HR818" s="58"/>
      <c r="HS818" s="58"/>
      <c r="HT818" s="58"/>
      <c r="HU818" s="58"/>
      <c r="HV818" s="58"/>
      <c r="HW818" s="58"/>
      <c r="HX818" s="58"/>
      <c r="HY818" s="58"/>
      <c r="HZ818" s="58"/>
      <c r="IA818" s="58"/>
      <c r="IB818" s="58"/>
      <c r="IC818" s="58"/>
      <c r="ID818" s="58"/>
      <c r="IE818" s="58"/>
      <c r="IF818" s="58"/>
      <c r="IG818" s="58"/>
      <c r="IH818" s="58"/>
      <c r="II818" s="58"/>
      <c r="IJ818" s="58"/>
      <c r="IK818" s="58"/>
      <c r="IL818" s="58"/>
      <c r="IM818" s="58"/>
      <c r="IN818" s="58"/>
      <c r="IO818" s="58"/>
      <c r="IP818" s="58"/>
      <c r="IQ818" s="58"/>
      <c r="IR818" s="58"/>
      <c r="IS818" s="58"/>
      <c r="IT818" s="58"/>
      <c r="IU818" s="58"/>
    </row>
    <row r="819" spans="1:255" s="840" customFormat="1">
      <c r="A819" s="78" t="s">
        <v>341</v>
      </c>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58"/>
      <c r="AU819" s="58"/>
      <c r="AV819" s="58"/>
      <c r="AW819" s="58"/>
      <c r="AX819" s="58"/>
      <c r="AY819" s="58"/>
      <c r="AZ819" s="58"/>
      <c r="BA819" s="58"/>
      <c r="BB819" s="58"/>
      <c r="BC819" s="58"/>
      <c r="BD819" s="58"/>
      <c r="BE819" s="58"/>
      <c r="BF819" s="58"/>
      <c r="BG819" s="58"/>
      <c r="BH819" s="58"/>
      <c r="BI819" s="58"/>
      <c r="BJ819" s="58"/>
      <c r="BK819" s="58"/>
      <c r="BL819" s="58"/>
      <c r="BM819" s="58"/>
      <c r="BN819" s="58"/>
      <c r="BO819" s="58"/>
      <c r="BP819" s="58"/>
      <c r="BQ819" s="58"/>
      <c r="BR819" s="58"/>
      <c r="BS819" s="58"/>
      <c r="BT819" s="58"/>
      <c r="BU819" s="58"/>
      <c r="BV819" s="58"/>
      <c r="BW819" s="58"/>
      <c r="BX819" s="58"/>
      <c r="BY819" s="58"/>
      <c r="BZ819" s="58"/>
      <c r="CA819" s="58"/>
      <c r="CB819" s="58"/>
      <c r="CC819" s="58"/>
      <c r="CD819" s="58"/>
      <c r="CE819" s="58"/>
      <c r="CF819" s="58"/>
      <c r="CG819" s="58"/>
      <c r="CH819" s="58"/>
      <c r="CI819" s="58"/>
      <c r="CJ819" s="58"/>
      <c r="CK819" s="58"/>
      <c r="CL819" s="58"/>
      <c r="CM819" s="58"/>
      <c r="CN819" s="58"/>
      <c r="CO819" s="58"/>
      <c r="CP819" s="58"/>
      <c r="CQ819" s="58"/>
      <c r="CR819" s="58"/>
      <c r="CS819" s="58"/>
      <c r="CT819" s="58"/>
      <c r="CU819" s="58"/>
      <c r="CV819" s="58"/>
      <c r="CW819" s="58"/>
      <c r="CX819" s="58"/>
      <c r="CY819" s="58"/>
      <c r="CZ819" s="58"/>
      <c r="DA819" s="58"/>
      <c r="DB819" s="58"/>
      <c r="DC819" s="58"/>
      <c r="DD819" s="58"/>
      <c r="DE819" s="58"/>
      <c r="DF819" s="58"/>
      <c r="DG819" s="58"/>
      <c r="DH819" s="58"/>
      <c r="DI819" s="58"/>
      <c r="DJ819" s="58"/>
      <c r="DK819" s="58"/>
      <c r="DL819" s="58"/>
      <c r="DM819" s="58"/>
      <c r="DN819" s="58"/>
      <c r="DO819" s="58"/>
      <c r="DP819" s="58"/>
      <c r="DQ819" s="58"/>
      <c r="DR819" s="58"/>
      <c r="DS819" s="58"/>
      <c r="DT819" s="58"/>
      <c r="DU819" s="58"/>
      <c r="DV819" s="58"/>
      <c r="DW819" s="58"/>
      <c r="DX819" s="58"/>
      <c r="DY819" s="58"/>
      <c r="DZ819" s="58"/>
      <c r="EA819" s="58"/>
      <c r="EB819" s="58"/>
      <c r="EC819" s="58"/>
      <c r="ED819" s="58"/>
      <c r="EE819" s="58"/>
      <c r="EF819" s="58"/>
      <c r="EG819" s="58"/>
      <c r="EH819" s="58"/>
      <c r="EI819" s="58"/>
      <c r="EJ819" s="58"/>
      <c r="EK819" s="58"/>
      <c r="EL819" s="58"/>
      <c r="EM819" s="58"/>
      <c r="EN819" s="58"/>
      <c r="EO819" s="58"/>
      <c r="EP819" s="58"/>
      <c r="EQ819" s="58"/>
      <c r="ER819" s="58"/>
      <c r="ES819" s="58"/>
      <c r="ET819" s="58"/>
      <c r="EU819" s="58"/>
      <c r="EV819" s="58"/>
      <c r="EW819" s="58"/>
      <c r="EX819" s="58"/>
      <c r="EY819" s="58"/>
      <c r="EZ819" s="58"/>
      <c r="FA819" s="58"/>
      <c r="FB819" s="58"/>
      <c r="FC819" s="58"/>
      <c r="FD819" s="58"/>
      <c r="FE819" s="58"/>
      <c r="FF819" s="58"/>
      <c r="FG819" s="58"/>
      <c r="FH819" s="58"/>
      <c r="FI819" s="58"/>
      <c r="FJ819" s="58"/>
      <c r="FK819" s="58"/>
      <c r="FL819" s="58"/>
      <c r="FM819" s="58"/>
      <c r="FN819" s="58"/>
      <c r="FO819" s="58"/>
      <c r="FP819" s="58"/>
      <c r="FQ819" s="58"/>
      <c r="FR819" s="58"/>
      <c r="FS819" s="58"/>
      <c r="FT819" s="58"/>
      <c r="FU819" s="58"/>
      <c r="FV819" s="58"/>
      <c r="FW819" s="58"/>
      <c r="FX819" s="58"/>
      <c r="FY819" s="58"/>
      <c r="FZ819" s="58"/>
      <c r="GA819" s="58"/>
      <c r="GB819" s="58"/>
      <c r="GC819" s="58"/>
      <c r="GD819" s="58"/>
      <c r="GE819" s="58"/>
      <c r="GF819" s="58"/>
      <c r="GG819" s="58"/>
      <c r="GH819" s="58"/>
      <c r="GI819" s="58"/>
      <c r="GJ819" s="58"/>
      <c r="GK819" s="58"/>
      <c r="GL819" s="58"/>
      <c r="GM819" s="58"/>
      <c r="GN819" s="58"/>
      <c r="GO819" s="58"/>
      <c r="GP819" s="58"/>
      <c r="GQ819" s="58"/>
      <c r="GR819" s="58"/>
      <c r="GS819" s="58"/>
      <c r="GT819" s="58"/>
      <c r="GU819" s="58"/>
      <c r="GV819" s="58"/>
      <c r="GW819" s="58"/>
      <c r="GX819" s="58"/>
      <c r="GY819" s="58"/>
      <c r="GZ819" s="58"/>
      <c r="HA819" s="58"/>
      <c r="HB819" s="58"/>
      <c r="HC819" s="58"/>
      <c r="HD819" s="58"/>
      <c r="HE819" s="58"/>
      <c r="HF819" s="58"/>
      <c r="HG819" s="58"/>
      <c r="HH819" s="58"/>
      <c r="HI819" s="58"/>
      <c r="HJ819" s="58"/>
      <c r="HK819" s="58"/>
      <c r="HL819" s="58"/>
      <c r="HM819" s="58"/>
      <c r="HN819" s="58"/>
      <c r="HO819" s="58"/>
      <c r="HP819" s="58"/>
      <c r="HQ819" s="58"/>
      <c r="HR819" s="58"/>
      <c r="HS819" s="58"/>
      <c r="HT819" s="58"/>
      <c r="HU819" s="58"/>
      <c r="HV819" s="58"/>
      <c r="HW819" s="58"/>
      <c r="HX819" s="58"/>
      <c r="HY819" s="58"/>
      <c r="HZ819" s="58"/>
      <c r="IA819" s="58"/>
      <c r="IB819" s="58"/>
      <c r="IC819" s="58"/>
      <c r="ID819" s="58"/>
      <c r="IE819" s="58"/>
      <c r="IF819" s="58"/>
      <c r="IG819" s="58"/>
      <c r="IH819" s="58"/>
      <c r="II819" s="58"/>
      <c r="IJ819" s="58"/>
      <c r="IK819" s="58"/>
      <c r="IL819" s="58"/>
      <c r="IM819" s="58"/>
      <c r="IN819" s="58"/>
      <c r="IO819" s="58"/>
      <c r="IP819" s="58"/>
      <c r="IQ819" s="58"/>
      <c r="IR819" s="58"/>
      <c r="IS819" s="58"/>
      <c r="IT819" s="58"/>
      <c r="IU819" s="58"/>
    </row>
    <row r="820" spans="1:255" s="840" customFormat="1">
      <c r="A820" s="7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c r="AQ820" s="58"/>
      <c r="AR820" s="58"/>
      <c r="AS820" s="58"/>
      <c r="AT820" s="58"/>
      <c r="AU820" s="58"/>
      <c r="AV820" s="58"/>
      <c r="AW820" s="58"/>
      <c r="AX820" s="58"/>
      <c r="AY820" s="58"/>
      <c r="AZ820" s="58"/>
      <c r="BA820" s="58"/>
      <c r="BB820" s="58"/>
      <c r="BC820" s="58"/>
      <c r="BD820" s="58"/>
      <c r="BE820" s="58"/>
      <c r="BF820" s="58"/>
      <c r="BG820" s="58"/>
      <c r="BH820" s="58"/>
      <c r="BI820" s="58"/>
      <c r="BJ820" s="58"/>
      <c r="BK820" s="58"/>
      <c r="BL820" s="58"/>
      <c r="BM820" s="58"/>
      <c r="BN820" s="58"/>
      <c r="BO820" s="58"/>
      <c r="BP820" s="58"/>
      <c r="BQ820" s="58"/>
      <c r="BR820" s="58"/>
      <c r="BS820" s="58"/>
      <c r="BT820" s="58"/>
      <c r="BU820" s="58"/>
      <c r="BV820" s="58"/>
      <c r="BW820" s="58"/>
      <c r="BX820" s="58"/>
      <c r="BY820" s="58"/>
      <c r="BZ820" s="58"/>
      <c r="CA820" s="58"/>
      <c r="CB820" s="58"/>
      <c r="CC820" s="58"/>
      <c r="CD820" s="58"/>
      <c r="CE820" s="58"/>
      <c r="CF820" s="58"/>
      <c r="CG820" s="58"/>
      <c r="CH820" s="58"/>
      <c r="CI820" s="58"/>
      <c r="CJ820" s="58"/>
      <c r="CK820" s="58"/>
      <c r="CL820" s="58"/>
      <c r="CM820" s="58"/>
      <c r="CN820" s="58"/>
      <c r="CO820" s="58"/>
      <c r="CP820" s="58"/>
      <c r="CQ820" s="58"/>
      <c r="CR820" s="58"/>
      <c r="CS820" s="58"/>
      <c r="CT820" s="58"/>
      <c r="CU820" s="58"/>
      <c r="CV820" s="58"/>
      <c r="CW820" s="58"/>
      <c r="CX820" s="58"/>
      <c r="CY820" s="58"/>
      <c r="CZ820" s="58"/>
      <c r="DA820" s="58"/>
      <c r="DB820" s="58"/>
      <c r="DC820" s="58"/>
      <c r="DD820" s="58"/>
      <c r="DE820" s="58"/>
      <c r="DF820" s="58"/>
      <c r="DG820" s="58"/>
      <c r="DH820" s="58"/>
      <c r="DI820" s="58"/>
      <c r="DJ820" s="58"/>
      <c r="DK820" s="58"/>
      <c r="DL820" s="58"/>
      <c r="DM820" s="58"/>
      <c r="DN820" s="58"/>
      <c r="DO820" s="58"/>
      <c r="DP820" s="58"/>
      <c r="DQ820" s="58"/>
      <c r="DR820" s="58"/>
      <c r="DS820" s="58"/>
      <c r="DT820" s="58"/>
      <c r="DU820" s="58"/>
      <c r="DV820" s="58"/>
      <c r="DW820" s="58"/>
      <c r="DX820" s="58"/>
      <c r="DY820" s="58"/>
      <c r="DZ820" s="58"/>
      <c r="EA820" s="58"/>
      <c r="EB820" s="58"/>
      <c r="EC820" s="58"/>
      <c r="ED820" s="58"/>
      <c r="EE820" s="58"/>
      <c r="EF820" s="58"/>
      <c r="EG820" s="58"/>
      <c r="EH820" s="58"/>
      <c r="EI820" s="58"/>
      <c r="EJ820" s="58"/>
      <c r="EK820" s="58"/>
      <c r="EL820" s="58"/>
      <c r="EM820" s="58"/>
      <c r="EN820" s="58"/>
      <c r="EO820" s="58"/>
      <c r="EP820" s="58"/>
      <c r="EQ820" s="58"/>
      <c r="ER820" s="58"/>
      <c r="ES820" s="58"/>
      <c r="ET820" s="58"/>
      <c r="EU820" s="58"/>
      <c r="EV820" s="58"/>
      <c r="EW820" s="58"/>
      <c r="EX820" s="58"/>
      <c r="EY820" s="58"/>
      <c r="EZ820" s="58"/>
      <c r="FA820" s="58"/>
      <c r="FB820" s="58"/>
      <c r="FC820" s="58"/>
      <c r="FD820" s="58"/>
      <c r="FE820" s="58"/>
      <c r="FF820" s="58"/>
      <c r="FG820" s="58"/>
      <c r="FH820" s="58"/>
      <c r="FI820" s="58"/>
      <c r="FJ820" s="58"/>
      <c r="FK820" s="58"/>
      <c r="FL820" s="58"/>
      <c r="FM820" s="58"/>
      <c r="FN820" s="58"/>
      <c r="FO820" s="58"/>
      <c r="FP820" s="58"/>
      <c r="FQ820" s="58"/>
      <c r="FR820" s="58"/>
      <c r="FS820" s="58"/>
      <c r="FT820" s="58"/>
      <c r="FU820" s="58"/>
      <c r="FV820" s="58"/>
      <c r="FW820" s="58"/>
      <c r="FX820" s="58"/>
      <c r="FY820" s="58"/>
      <c r="FZ820" s="58"/>
      <c r="GA820" s="58"/>
      <c r="GB820" s="58"/>
      <c r="GC820" s="58"/>
      <c r="GD820" s="58"/>
      <c r="GE820" s="58"/>
      <c r="GF820" s="58"/>
      <c r="GG820" s="58"/>
      <c r="GH820" s="58"/>
      <c r="GI820" s="58"/>
      <c r="GJ820" s="58"/>
      <c r="GK820" s="58"/>
      <c r="GL820" s="58"/>
      <c r="GM820" s="58"/>
      <c r="GN820" s="58"/>
      <c r="GO820" s="58"/>
      <c r="GP820" s="58"/>
      <c r="GQ820" s="58"/>
      <c r="GR820" s="58"/>
      <c r="GS820" s="58"/>
      <c r="GT820" s="58"/>
      <c r="GU820" s="58"/>
      <c r="GV820" s="58"/>
      <c r="GW820" s="58"/>
      <c r="GX820" s="58"/>
      <c r="GY820" s="58"/>
      <c r="GZ820" s="58"/>
      <c r="HA820" s="58"/>
      <c r="HB820" s="58"/>
      <c r="HC820" s="58"/>
      <c r="HD820" s="58"/>
      <c r="HE820" s="58"/>
      <c r="HF820" s="58"/>
      <c r="HG820" s="58"/>
      <c r="HH820" s="58"/>
      <c r="HI820" s="58"/>
      <c r="HJ820" s="58"/>
      <c r="HK820" s="58"/>
      <c r="HL820" s="58"/>
      <c r="HM820" s="58"/>
      <c r="HN820" s="58"/>
      <c r="HO820" s="58"/>
      <c r="HP820" s="58"/>
      <c r="HQ820" s="58"/>
      <c r="HR820" s="58"/>
      <c r="HS820" s="58"/>
      <c r="HT820" s="58"/>
      <c r="HU820" s="58"/>
      <c r="HV820" s="58"/>
      <c r="HW820" s="58"/>
      <c r="HX820" s="58"/>
      <c r="HY820" s="58"/>
      <c r="HZ820" s="58"/>
      <c r="IA820" s="58"/>
      <c r="IB820" s="58"/>
      <c r="IC820" s="58"/>
      <c r="ID820" s="58"/>
      <c r="IE820" s="58"/>
      <c r="IF820" s="58"/>
      <c r="IG820" s="58"/>
      <c r="IH820" s="58"/>
      <c r="II820" s="58"/>
      <c r="IJ820" s="58"/>
      <c r="IK820" s="58"/>
      <c r="IL820" s="58"/>
      <c r="IM820" s="58"/>
      <c r="IN820" s="58"/>
      <c r="IO820" s="58"/>
      <c r="IP820" s="58"/>
      <c r="IQ820" s="58"/>
      <c r="IR820" s="58"/>
      <c r="IS820" s="58"/>
      <c r="IT820" s="58"/>
      <c r="IU820" s="58"/>
    </row>
    <row r="821" spans="1:255" s="840" customFormat="1">
      <c r="A821" s="78" t="s">
        <v>554</v>
      </c>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8"/>
      <c r="AT821" s="58"/>
      <c r="AU821" s="58"/>
      <c r="AV821" s="58"/>
      <c r="AW821" s="58"/>
      <c r="AX821" s="58"/>
      <c r="AY821" s="58"/>
      <c r="AZ821" s="58"/>
      <c r="BA821" s="58"/>
      <c r="BB821" s="58"/>
      <c r="BC821" s="58"/>
      <c r="BD821" s="58"/>
      <c r="BE821" s="58"/>
      <c r="BF821" s="58"/>
      <c r="BG821" s="58"/>
      <c r="BH821" s="58"/>
      <c r="BI821" s="58"/>
      <c r="BJ821" s="58"/>
      <c r="BK821" s="58"/>
      <c r="BL821" s="58"/>
      <c r="BM821" s="58"/>
      <c r="BN821" s="58"/>
      <c r="BO821" s="58"/>
      <c r="BP821" s="58"/>
      <c r="BQ821" s="58"/>
      <c r="BR821" s="58"/>
      <c r="BS821" s="58"/>
      <c r="BT821" s="58"/>
      <c r="BU821" s="58"/>
      <c r="BV821" s="58"/>
      <c r="BW821" s="58"/>
      <c r="BX821" s="58"/>
      <c r="BY821" s="58"/>
      <c r="BZ821" s="58"/>
      <c r="CA821" s="58"/>
      <c r="CB821" s="58"/>
      <c r="CC821" s="58"/>
      <c r="CD821" s="58"/>
      <c r="CE821" s="58"/>
      <c r="CF821" s="58"/>
      <c r="CG821" s="58"/>
      <c r="CH821" s="58"/>
      <c r="CI821" s="58"/>
      <c r="CJ821" s="58"/>
      <c r="CK821" s="58"/>
      <c r="CL821" s="58"/>
      <c r="CM821" s="58"/>
      <c r="CN821" s="58"/>
      <c r="CO821" s="58"/>
      <c r="CP821" s="58"/>
      <c r="CQ821" s="58"/>
      <c r="CR821" s="58"/>
      <c r="CS821" s="58"/>
      <c r="CT821" s="58"/>
      <c r="CU821" s="58"/>
      <c r="CV821" s="58"/>
      <c r="CW821" s="58"/>
      <c r="CX821" s="58"/>
      <c r="CY821" s="58"/>
      <c r="CZ821" s="58"/>
      <c r="DA821" s="58"/>
      <c r="DB821" s="58"/>
      <c r="DC821" s="58"/>
      <c r="DD821" s="58"/>
      <c r="DE821" s="58"/>
      <c r="DF821" s="58"/>
      <c r="DG821" s="58"/>
      <c r="DH821" s="58"/>
      <c r="DI821" s="58"/>
      <c r="DJ821" s="58"/>
      <c r="DK821" s="58"/>
      <c r="DL821" s="58"/>
      <c r="DM821" s="58"/>
      <c r="DN821" s="58"/>
      <c r="DO821" s="58"/>
      <c r="DP821" s="58"/>
      <c r="DQ821" s="58"/>
      <c r="DR821" s="58"/>
      <c r="DS821" s="58"/>
      <c r="DT821" s="58"/>
      <c r="DU821" s="58"/>
      <c r="DV821" s="58"/>
      <c r="DW821" s="58"/>
      <c r="DX821" s="58"/>
      <c r="DY821" s="58"/>
      <c r="DZ821" s="58"/>
      <c r="EA821" s="58"/>
      <c r="EB821" s="58"/>
      <c r="EC821" s="58"/>
      <c r="ED821" s="58"/>
      <c r="EE821" s="58"/>
      <c r="EF821" s="58"/>
      <c r="EG821" s="58"/>
      <c r="EH821" s="58"/>
      <c r="EI821" s="58"/>
      <c r="EJ821" s="58"/>
      <c r="EK821" s="58"/>
      <c r="EL821" s="58"/>
      <c r="EM821" s="58"/>
      <c r="EN821" s="58"/>
      <c r="EO821" s="58"/>
      <c r="EP821" s="58"/>
      <c r="EQ821" s="58"/>
      <c r="ER821" s="58"/>
      <c r="ES821" s="58"/>
      <c r="ET821" s="58"/>
      <c r="EU821" s="58"/>
      <c r="EV821" s="58"/>
      <c r="EW821" s="58"/>
      <c r="EX821" s="58"/>
      <c r="EY821" s="58"/>
      <c r="EZ821" s="58"/>
      <c r="FA821" s="58"/>
      <c r="FB821" s="58"/>
      <c r="FC821" s="58"/>
      <c r="FD821" s="58"/>
      <c r="FE821" s="58"/>
      <c r="FF821" s="58"/>
      <c r="FG821" s="58"/>
      <c r="FH821" s="58"/>
      <c r="FI821" s="58"/>
      <c r="FJ821" s="58"/>
      <c r="FK821" s="58"/>
      <c r="FL821" s="58"/>
      <c r="FM821" s="58"/>
      <c r="FN821" s="58"/>
      <c r="FO821" s="58"/>
      <c r="FP821" s="58"/>
      <c r="FQ821" s="58"/>
      <c r="FR821" s="58"/>
      <c r="FS821" s="58"/>
      <c r="FT821" s="58"/>
      <c r="FU821" s="58"/>
      <c r="FV821" s="58"/>
      <c r="FW821" s="58"/>
      <c r="FX821" s="58"/>
      <c r="FY821" s="58"/>
      <c r="FZ821" s="58"/>
      <c r="GA821" s="58"/>
      <c r="GB821" s="58"/>
      <c r="GC821" s="58"/>
      <c r="GD821" s="58"/>
      <c r="GE821" s="58"/>
      <c r="GF821" s="58"/>
      <c r="GG821" s="58"/>
      <c r="GH821" s="58"/>
      <c r="GI821" s="58"/>
      <c r="GJ821" s="58"/>
      <c r="GK821" s="58"/>
      <c r="GL821" s="58"/>
      <c r="GM821" s="58"/>
      <c r="GN821" s="58"/>
      <c r="GO821" s="58"/>
      <c r="GP821" s="58"/>
      <c r="GQ821" s="58"/>
      <c r="GR821" s="58"/>
      <c r="GS821" s="58"/>
      <c r="GT821" s="58"/>
      <c r="GU821" s="58"/>
      <c r="GV821" s="58"/>
      <c r="GW821" s="58"/>
      <c r="GX821" s="58"/>
      <c r="GY821" s="58"/>
      <c r="GZ821" s="58"/>
      <c r="HA821" s="58"/>
      <c r="HB821" s="58"/>
      <c r="HC821" s="58"/>
      <c r="HD821" s="58"/>
      <c r="HE821" s="58"/>
      <c r="HF821" s="58"/>
      <c r="HG821" s="58"/>
      <c r="HH821" s="58"/>
      <c r="HI821" s="58"/>
      <c r="HJ821" s="58"/>
      <c r="HK821" s="58"/>
      <c r="HL821" s="58"/>
      <c r="HM821" s="58"/>
      <c r="HN821" s="58"/>
      <c r="HO821" s="58"/>
      <c r="HP821" s="58"/>
      <c r="HQ821" s="58"/>
      <c r="HR821" s="58"/>
      <c r="HS821" s="58"/>
      <c r="HT821" s="58"/>
      <c r="HU821" s="58"/>
      <c r="HV821" s="58"/>
      <c r="HW821" s="58"/>
      <c r="HX821" s="58"/>
      <c r="HY821" s="58"/>
      <c r="HZ821" s="58"/>
      <c r="IA821" s="58"/>
      <c r="IB821" s="58"/>
      <c r="IC821" s="58"/>
      <c r="ID821" s="58"/>
      <c r="IE821" s="58"/>
      <c r="IF821" s="58"/>
      <c r="IG821" s="58"/>
      <c r="IH821" s="58"/>
      <c r="II821" s="58"/>
      <c r="IJ821" s="58"/>
      <c r="IK821" s="58"/>
      <c r="IL821" s="58"/>
      <c r="IM821" s="58"/>
      <c r="IN821" s="58"/>
      <c r="IO821" s="58"/>
      <c r="IP821" s="58"/>
      <c r="IQ821" s="58"/>
      <c r="IR821" s="58"/>
      <c r="IS821" s="58"/>
      <c r="IT821" s="58"/>
      <c r="IU821" s="58"/>
    </row>
    <row r="822" spans="1:255" s="840" customFormat="1">
      <c r="A822" s="7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58"/>
      <c r="AU822" s="58"/>
      <c r="AV822" s="58"/>
      <c r="AW822" s="58"/>
      <c r="AX822" s="58"/>
      <c r="AY822" s="58"/>
      <c r="AZ822" s="58"/>
      <c r="BA822" s="58"/>
      <c r="BB822" s="58"/>
      <c r="BC822" s="58"/>
      <c r="BD822" s="58"/>
      <c r="BE822" s="58"/>
      <c r="BF822" s="58"/>
      <c r="BG822" s="58"/>
      <c r="BH822" s="58"/>
      <c r="BI822" s="58"/>
      <c r="BJ822" s="58"/>
      <c r="BK822" s="58"/>
      <c r="BL822" s="58"/>
      <c r="BM822" s="58"/>
      <c r="BN822" s="58"/>
      <c r="BO822" s="58"/>
      <c r="BP822" s="58"/>
      <c r="BQ822" s="58"/>
      <c r="BR822" s="58"/>
      <c r="BS822" s="58"/>
      <c r="BT822" s="58"/>
      <c r="BU822" s="58"/>
      <c r="BV822" s="58"/>
      <c r="BW822" s="58"/>
      <c r="BX822" s="58"/>
      <c r="BY822" s="58"/>
      <c r="BZ822" s="58"/>
      <c r="CA822" s="58"/>
      <c r="CB822" s="58"/>
      <c r="CC822" s="58"/>
      <c r="CD822" s="58"/>
      <c r="CE822" s="58"/>
      <c r="CF822" s="58"/>
      <c r="CG822" s="58"/>
      <c r="CH822" s="58"/>
      <c r="CI822" s="58"/>
      <c r="CJ822" s="58"/>
      <c r="CK822" s="58"/>
      <c r="CL822" s="58"/>
      <c r="CM822" s="58"/>
      <c r="CN822" s="58"/>
      <c r="CO822" s="58"/>
      <c r="CP822" s="58"/>
      <c r="CQ822" s="58"/>
      <c r="CR822" s="58"/>
      <c r="CS822" s="58"/>
      <c r="CT822" s="58"/>
      <c r="CU822" s="58"/>
      <c r="CV822" s="58"/>
      <c r="CW822" s="58"/>
      <c r="CX822" s="58"/>
      <c r="CY822" s="58"/>
      <c r="CZ822" s="58"/>
      <c r="DA822" s="58"/>
      <c r="DB822" s="58"/>
      <c r="DC822" s="58"/>
      <c r="DD822" s="58"/>
      <c r="DE822" s="58"/>
      <c r="DF822" s="58"/>
      <c r="DG822" s="58"/>
      <c r="DH822" s="58"/>
      <c r="DI822" s="58"/>
      <c r="DJ822" s="58"/>
      <c r="DK822" s="58"/>
      <c r="DL822" s="58"/>
      <c r="DM822" s="58"/>
      <c r="DN822" s="58"/>
      <c r="DO822" s="58"/>
      <c r="DP822" s="58"/>
      <c r="DQ822" s="58"/>
      <c r="DR822" s="58"/>
      <c r="DS822" s="58"/>
      <c r="DT822" s="58"/>
      <c r="DU822" s="58"/>
      <c r="DV822" s="58"/>
      <c r="DW822" s="58"/>
      <c r="DX822" s="58"/>
      <c r="DY822" s="58"/>
      <c r="DZ822" s="58"/>
      <c r="EA822" s="58"/>
      <c r="EB822" s="58"/>
      <c r="EC822" s="58"/>
      <c r="ED822" s="58"/>
      <c r="EE822" s="58"/>
      <c r="EF822" s="58"/>
      <c r="EG822" s="58"/>
      <c r="EH822" s="58"/>
      <c r="EI822" s="58"/>
      <c r="EJ822" s="58"/>
      <c r="EK822" s="58"/>
      <c r="EL822" s="58"/>
      <c r="EM822" s="58"/>
      <c r="EN822" s="58"/>
      <c r="EO822" s="58"/>
      <c r="EP822" s="58"/>
      <c r="EQ822" s="58"/>
      <c r="ER822" s="58"/>
      <c r="ES822" s="58"/>
      <c r="ET822" s="58"/>
      <c r="EU822" s="58"/>
      <c r="EV822" s="58"/>
      <c r="EW822" s="58"/>
      <c r="EX822" s="58"/>
      <c r="EY822" s="58"/>
      <c r="EZ822" s="58"/>
      <c r="FA822" s="58"/>
      <c r="FB822" s="58"/>
      <c r="FC822" s="58"/>
      <c r="FD822" s="58"/>
      <c r="FE822" s="58"/>
      <c r="FF822" s="58"/>
      <c r="FG822" s="58"/>
      <c r="FH822" s="58"/>
      <c r="FI822" s="58"/>
      <c r="FJ822" s="58"/>
      <c r="FK822" s="58"/>
      <c r="FL822" s="58"/>
      <c r="FM822" s="58"/>
      <c r="FN822" s="58"/>
      <c r="FO822" s="58"/>
      <c r="FP822" s="58"/>
      <c r="FQ822" s="58"/>
      <c r="FR822" s="58"/>
      <c r="FS822" s="58"/>
      <c r="FT822" s="58"/>
      <c r="FU822" s="58"/>
      <c r="FV822" s="58"/>
      <c r="FW822" s="58"/>
      <c r="FX822" s="58"/>
      <c r="FY822" s="58"/>
      <c r="FZ822" s="58"/>
      <c r="GA822" s="58"/>
      <c r="GB822" s="58"/>
      <c r="GC822" s="58"/>
      <c r="GD822" s="58"/>
      <c r="GE822" s="58"/>
      <c r="GF822" s="58"/>
      <c r="GG822" s="58"/>
      <c r="GH822" s="58"/>
      <c r="GI822" s="58"/>
      <c r="GJ822" s="58"/>
      <c r="GK822" s="58"/>
      <c r="GL822" s="58"/>
      <c r="GM822" s="58"/>
      <c r="GN822" s="58"/>
      <c r="GO822" s="58"/>
      <c r="GP822" s="58"/>
      <c r="GQ822" s="58"/>
      <c r="GR822" s="58"/>
      <c r="GS822" s="58"/>
      <c r="GT822" s="58"/>
      <c r="GU822" s="58"/>
      <c r="GV822" s="58"/>
      <c r="GW822" s="58"/>
      <c r="GX822" s="58"/>
      <c r="GY822" s="58"/>
      <c r="GZ822" s="58"/>
      <c r="HA822" s="58"/>
      <c r="HB822" s="58"/>
      <c r="HC822" s="58"/>
      <c r="HD822" s="58"/>
      <c r="HE822" s="58"/>
      <c r="HF822" s="58"/>
      <c r="HG822" s="58"/>
      <c r="HH822" s="58"/>
      <c r="HI822" s="58"/>
      <c r="HJ822" s="58"/>
      <c r="HK822" s="58"/>
      <c r="HL822" s="58"/>
      <c r="HM822" s="58"/>
      <c r="HN822" s="58"/>
      <c r="HO822" s="58"/>
      <c r="HP822" s="58"/>
      <c r="HQ822" s="58"/>
      <c r="HR822" s="58"/>
      <c r="HS822" s="58"/>
      <c r="HT822" s="58"/>
      <c r="HU822" s="58"/>
      <c r="HV822" s="58"/>
      <c r="HW822" s="58"/>
      <c r="HX822" s="58"/>
      <c r="HY822" s="58"/>
      <c r="HZ822" s="58"/>
      <c r="IA822" s="58"/>
      <c r="IB822" s="58"/>
      <c r="IC822" s="58"/>
      <c r="ID822" s="58"/>
      <c r="IE822" s="58"/>
      <c r="IF822" s="58"/>
      <c r="IG822" s="58"/>
      <c r="IH822" s="58"/>
      <c r="II822" s="58"/>
      <c r="IJ822" s="58"/>
      <c r="IK822" s="58"/>
      <c r="IL822" s="58"/>
      <c r="IM822" s="58"/>
      <c r="IN822" s="58"/>
      <c r="IO822" s="58"/>
      <c r="IP822" s="58"/>
      <c r="IQ822" s="58"/>
      <c r="IR822" s="58"/>
      <c r="IS822" s="58"/>
      <c r="IT822" s="58"/>
      <c r="IU822" s="58"/>
    </row>
    <row r="823" spans="1:255" s="840" customFormat="1">
      <c r="A823" s="7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58"/>
      <c r="AU823" s="58"/>
      <c r="AV823" s="58"/>
      <c r="AW823" s="58"/>
      <c r="AX823" s="58"/>
      <c r="AY823" s="58"/>
      <c r="AZ823" s="58"/>
      <c r="BA823" s="58"/>
      <c r="BB823" s="58"/>
      <c r="BC823" s="58"/>
      <c r="BD823" s="58"/>
      <c r="BE823" s="58"/>
      <c r="BF823" s="58"/>
      <c r="BG823" s="58"/>
      <c r="BH823" s="58"/>
      <c r="BI823" s="58"/>
      <c r="BJ823" s="58"/>
      <c r="BK823" s="58"/>
      <c r="BL823" s="58"/>
      <c r="BM823" s="58"/>
      <c r="BN823" s="58"/>
      <c r="BO823" s="58"/>
      <c r="BP823" s="58"/>
      <c r="BQ823" s="58"/>
      <c r="BR823" s="58"/>
      <c r="BS823" s="58"/>
      <c r="BT823" s="58"/>
      <c r="BU823" s="58"/>
      <c r="BV823" s="58"/>
      <c r="BW823" s="58"/>
      <c r="BX823" s="58"/>
      <c r="BY823" s="58"/>
      <c r="BZ823" s="58"/>
      <c r="CA823" s="58"/>
      <c r="CB823" s="58"/>
      <c r="CC823" s="58"/>
      <c r="CD823" s="58"/>
      <c r="CE823" s="58"/>
      <c r="CF823" s="58"/>
      <c r="CG823" s="58"/>
      <c r="CH823" s="58"/>
      <c r="CI823" s="58"/>
      <c r="CJ823" s="58"/>
      <c r="CK823" s="58"/>
      <c r="CL823" s="58"/>
      <c r="CM823" s="58"/>
      <c r="CN823" s="58"/>
      <c r="CO823" s="58"/>
      <c r="CP823" s="58"/>
      <c r="CQ823" s="58"/>
      <c r="CR823" s="58"/>
      <c r="CS823" s="58"/>
      <c r="CT823" s="58"/>
      <c r="CU823" s="58"/>
      <c r="CV823" s="58"/>
      <c r="CW823" s="58"/>
      <c r="CX823" s="58"/>
      <c r="CY823" s="58"/>
      <c r="CZ823" s="58"/>
      <c r="DA823" s="58"/>
      <c r="DB823" s="58"/>
      <c r="DC823" s="58"/>
      <c r="DD823" s="58"/>
      <c r="DE823" s="58"/>
      <c r="DF823" s="58"/>
      <c r="DG823" s="58"/>
      <c r="DH823" s="58"/>
      <c r="DI823" s="58"/>
      <c r="DJ823" s="58"/>
      <c r="DK823" s="58"/>
      <c r="DL823" s="58"/>
      <c r="DM823" s="58"/>
      <c r="DN823" s="58"/>
      <c r="DO823" s="58"/>
      <c r="DP823" s="58"/>
      <c r="DQ823" s="58"/>
      <c r="DR823" s="58"/>
      <c r="DS823" s="58"/>
      <c r="DT823" s="58"/>
      <c r="DU823" s="58"/>
      <c r="DV823" s="58"/>
      <c r="DW823" s="58"/>
      <c r="DX823" s="58"/>
      <c r="DY823" s="58"/>
      <c r="DZ823" s="58"/>
      <c r="EA823" s="58"/>
      <c r="EB823" s="58"/>
      <c r="EC823" s="58"/>
      <c r="ED823" s="58"/>
      <c r="EE823" s="58"/>
      <c r="EF823" s="58"/>
      <c r="EG823" s="58"/>
      <c r="EH823" s="58"/>
      <c r="EI823" s="58"/>
      <c r="EJ823" s="58"/>
      <c r="EK823" s="58"/>
      <c r="EL823" s="58"/>
      <c r="EM823" s="58"/>
      <c r="EN823" s="58"/>
      <c r="EO823" s="58"/>
      <c r="EP823" s="58"/>
      <c r="EQ823" s="58"/>
      <c r="ER823" s="58"/>
      <c r="ES823" s="58"/>
      <c r="ET823" s="58"/>
      <c r="EU823" s="58"/>
      <c r="EV823" s="58"/>
      <c r="EW823" s="58"/>
      <c r="EX823" s="58"/>
      <c r="EY823" s="58"/>
      <c r="EZ823" s="58"/>
      <c r="FA823" s="58"/>
      <c r="FB823" s="58"/>
      <c r="FC823" s="58"/>
      <c r="FD823" s="58"/>
      <c r="FE823" s="58"/>
      <c r="FF823" s="58"/>
      <c r="FG823" s="58"/>
      <c r="FH823" s="58"/>
      <c r="FI823" s="58"/>
      <c r="FJ823" s="58"/>
      <c r="FK823" s="58"/>
      <c r="FL823" s="58"/>
      <c r="FM823" s="58"/>
      <c r="FN823" s="58"/>
      <c r="FO823" s="58"/>
      <c r="FP823" s="58"/>
      <c r="FQ823" s="58"/>
      <c r="FR823" s="58"/>
      <c r="FS823" s="58"/>
      <c r="FT823" s="58"/>
      <c r="FU823" s="58"/>
      <c r="FV823" s="58"/>
      <c r="FW823" s="58"/>
      <c r="FX823" s="58"/>
      <c r="FY823" s="58"/>
      <c r="FZ823" s="58"/>
      <c r="GA823" s="58"/>
      <c r="GB823" s="58"/>
      <c r="GC823" s="58"/>
      <c r="GD823" s="58"/>
      <c r="GE823" s="58"/>
      <c r="GF823" s="58"/>
      <c r="GG823" s="58"/>
      <c r="GH823" s="58"/>
      <c r="GI823" s="58"/>
      <c r="GJ823" s="58"/>
      <c r="GK823" s="58"/>
      <c r="GL823" s="58"/>
      <c r="GM823" s="58"/>
      <c r="GN823" s="58"/>
      <c r="GO823" s="58"/>
      <c r="GP823" s="58"/>
      <c r="GQ823" s="58"/>
      <c r="GR823" s="58"/>
      <c r="GS823" s="58"/>
      <c r="GT823" s="58"/>
      <c r="GU823" s="58"/>
      <c r="GV823" s="58"/>
      <c r="GW823" s="58"/>
      <c r="GX823" s="58"/>
      <c r="GY823" s="58"/>
      <c r="GZ823" s="58"/>
      <c r="HA823" s="58"/>
      <c r="HB823" s="58"/>
      <c r="HC823" s="58"/>
      <c r="HD823" s="58"/>
      <c r="HE823" s="58"/>
      <c r="HF823" s="58"/>
      <c r="HG823" s="58"/>
      <c r="HH823" s="58"/>
      <c r="HI823" s="58"/>
      <c r="HJ823" s="58"/>
      <c r="HK823" s="58"/>
      <c r="HL823" s="58"/>
      <c r="HM823" s="58"/>
      <c r="HN823" s="58"/>
      <c r="HO823" s="58"/>
      <c r="HP823" s="58"/>
      <c r="HQ823" s="58"/>
      <c r="HR823" s="58"/>
      <c r="HS823" s="58"/>
      <c r="HT823" s="58"/>
      <c r="HU823" s="58"/>
      <c r="HV823" s="58"/>
      <c r="HW823" s="58"/>
      <c r="HX823" s="58"/>
      <c r="HY823" s="58"/>
      <c r="HZ823" s="58"/>
      <c r="IA823" s="58"/>
      <c r="IB823" s="58"/>
      <c r="IC823" s="58"/>
      <c r="ID823" s="58"/>
      <c r="IE823" s="58"/>
      <c r="IF823" s="58"/>
      <c r="IG823" s="58"/>
      <c r="IH823" s="58"/>
      <c r="II823" s="58"/>
      <c r="IJ823" s="58"/>
      <c r="IK823" s="58"/>
      <c r="IL823" s="58"/>
      <c r="IM823" s="58"/>
      <c r="IN823" s="58"/>
      <c r="IO823" s="58"/>
      <c r="IP823" s="58"/>
      <c r="IQ823" s="58"/>
      <c r="IR823" s="58"/>
      <c r="IS823" s="58"/>
      <c r="IT823" s="58"/>
      <c r="IU823" s="58"/>
    </row>
    <row r="824" spans="1:255" s="840" customFormat="1">
      <c r="A824" s="7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58"/>
      <c r="AU824" s="58"/>
      <c r="AV824" s="58"/>
      <c r="AW824" s="58"/>
      <c r="AX824" s="58"/>
      <c r="AY824" s="58"/>
      <c r="AZ824" s="58"/>
      <c r="BA824" s="58"/>
      <c r="BB824" s="58"/>
      <c r="BC824" s="58"/>
      <c r="BD824" s="58"/>
      <c r="BE824" s="58"/>
      <c r="BF824" s="58"/>
      <c r="BG824" s="58"/>
      <c r="BH824" s="58"/>
      <c r="BI824" s="58"/>
      <c r="BJ824" s="58"/>
      <c r="BK824" s="58"/>
      <c r="BL824" s="58"/>
      <c r="BM824" s="58"/>
      <c r="BN824" s="58"/>
      <c r="BO824" s="58"/>
      <c r="BP824" s="58"/>
      <c r="BQ824" s="58"/>
      <c r="BR824" s="58"/>
      <c r="BS824" s="58"/>
      <c r="BT824" s="58"/>
      <c r="BU824" s="58"/>
      <c r="BV824" s="58"/>
      <c r="BW824" s="58"/>
      <c r="BX824" s="58"/>
      <c r="BY824" s="58"/>
      <c r="BZ824" s="58"/>
      <c r="CA824" s="58"/>
      <c r="CB824" s="58"/>
      <c r="CC824" s="58"/>
      <c r="CD824" s="58"/>
      <c r="CE824" s="58"/>
      <c r="CF824" s="58"/>
      <c r="CG824" s="58"/>
      <c r="CH824" s="58"/>
      <c r="CI824" s="58"/>
      <c r="CJ824" s="58"/>
      <c r="CK824" s="58"/>
      <c r="CL824" s="58"/>
      <c r="CM824" s="58"/>
      <c r="CN824" s="58"/>
      <c r="CO824" s="58"/>
      <c r="CP824" s="58"/>
      <c r="CQ824" s="58"/>
      <c r="CR824" s="58"/>
      <c r="CS824" s="58"/>
      <c r="CT824" s="58"/>
      <c r="CU824" s="58"/>
      <c r="CV824" s="58"/>
      <c r="CW824" s="58"/>
      <c r="CX824" s="58"/>
      <c r="CY824" s="58"/>
      <c r="CZ824" s="58"/>
      <c r="DA824" s="58"/>
      <c r="DB824" s="58"/>
      <c r="DC824" s="58"/>
      <c r="DD824" s="58"/>
      <c r="DE824" s="58"/>
      <c r="DF824" s="58"/>
      <c r="DG824" s="58"/>
      <c r="DH824" s="58"/>
      <c r="DI824" s="58"/>
      <c r="DJ824" s="58"/>
      <c r="DK824" s="58"/>
      <c r="DL824" s="58"/>
      <c r="DM824" s="58"/>
      <c r="DN824" s="58"/>
      <c r="DO824" s="58"/>
      <c r="DP824" s="58"/>
      <c r="DQ824" s="58"/>
      <c r="DR824" s="58"/>
      <c r="DS824" s="58"/>
      <c r="DT824" s="58"/>
      <c r="DU824" s="58"/>
      <c r="DV824" s="58"/>
      <c r="DW824" s="58"/>
      <c r="DX824" s="58"/>
      <c r="DY824" s="58"/>
      <c r="DZ824" s="58"/>
      <c r="EA824" s="58"/>
      <c r="EB824" s="58"/>
      <c r="EC824" s="58"/>
      <c r="ED824" s="58"/>
      <c r="EE824" s="58"/>
      <c r="EF824" s="58"/>
      <c r="EG824" s="58"/>
      <c r="EH824" s="58"/>
      <c r="EI824" s="58"/>
      <c r="EJ824" s="58"/>
      <c r="EK824" s="58"/>
      <c r="EL824" s="58"/>
      <c r="EM824" s="58"/>
      <c r="EN824" s="58"/>
      <c r="EO824" s="58"/>
      <c r="EP824" s="58"/>
      <c r="EQ824" s="58"/>
      <c r="ER824" s="58"/>
      <c r="ES824" s="58"/>
      <c r="ET824" s="58"/>
      <c r="EU824" s="58"/>
      <c r="EV824" s="58"/>
      <c r="EW824" s="58"/>
      <c r="EX824" s="58"/>
      <c r="EY824" s="58"/>
      <c r="EZ824" s="58"/>
      <c r="FA824" s="58"/>
      <c r="FB824" s="58"/>
      <c r="FC824" s="58"/>
      <c r="FD824" s="58"/>
      <c r="FE824" s="58"/>
      <c r="FF824" s="58"/>
      <c r="FG824" s="58"/>
      <c r="FH824" s="58"/>
      <c r="FI824" s="58"/>
      <c r="FJ824" s="58"/>
      <c r="FK824" s="58"/>
      <c r="FL824" s="58"/>
      <c r="FM824" s="58"/>
      <c r="FN824" s="58"/>
      <c r="FO824" s="58"/>
      <c r="FP824" s="58"/>
      <c r="FQ824" s="58"/>
      <c r="FR824" s="58"/>
      <c r="FS824" s="58"/>
      <c r="FT824" s="58"/>
      <c r="FU824" s="58"/>
      <c r="FV824" s="58"/>
      <c r="FW824" s="58"/>
      <c r="FX824" s="58"/>
      <c r="FY824" s="58"/>
      <c r="FZ824" s="58"/>
      <c r="GA824" s="58"/>
      <c r="GB824" s="58"/>
      <c r="GC824" s="58"/>
      <c r="GD824" s="58"/>
      <c r="GE824" s="58"/>
      <c r="GF824" s="58"/>
      <c r="GG824" s="58"/>
      <c r="GH824" s="58"/>
      <c r="GI824" s="58"/>
      <c r="GJ824" s="58"/>
      <c r="GK824" s="58"/>
      <c r="GL824" s="58"/>
      <c r="GM824" s="58"/>
      <c r="GN824" s="58"/>
      <c r="GO824" s="58"/>
      <c r="GP824" s="58"/>
      <c r="GQ824" s="58"/>
      <c r="GR824" s="58"/>
      <c r="GS824" s="58"/>
      <c r="GT824" s="58"/>
      <c r="GU824" s="58"/>
      <c r="GV824" s="58"/>
      <c r="GW824" s="58"/>
      <c r="GX824" s="58"/>
      <c r="GY824" s="58"/>
      <c r="GZ824" s="58"/>
      <c r="HA824" s="58"/>
      <c r="HB824" s="58"/>
      <c r="HC824" s="58"/>
      <c r="HD824" s="58"/>
      <c r="HE824" s="58"/>
      <c r="HF824" s="58"/>
      <c r="HG824" s="58"/>
      <c r="HH824" s="58"/>
      <c r="HI824" s="58"/>
      <c r="HJ824" s="58"/>
      <c r="HK824" s="58"/>
      <c r="HL824" s="58"/>
      <c r="HM824" s="58"/>
      <c r="HN824" s="58"/>
      <c r="HO824" s="58"/>
      <c r="HP824" s="58"/>
      <c r="HQ824" s="58"/>
      <c r="HR824" s="58"/>
      <c r="HS824" s="58"/>
      <c r="HT824" s="58"/>
      <c r="HU824" s="58"/>
      <c r="HV824" s="58"/>
      <c r="HW824" s="58"/>
      <c r="HX824" s="58"/>
      <c r="HY824" s="58"/>
      <c r="HZ824" s="58"/>
      <c r="IA824" s="58"/>
      <c r="IB824" s="58"/>
      <c r="IC824" s="58"/>
      <c r="ID824" s="58"/>
      <c r="IE824" s="58"/>
      <c r="IF824" s="58"/>
      <c r="IG824" s="58"/>
      <c r="IH824" s="58"/>
      <c r="II824" s="58"/>
      <c r="IJ824" s="58"/>
      <c r="IK824" s="58"/>
      <c r="IL824" s="58"/>
      <c r="IM824" s="58"/>
      <c r="IN824" s="58"/>
      <c r="IO824" s="58"/>
      <c r="IP824" s="58"/>
      <c r="IQ824" s="58"/>
      <c r="IR824" s="58"/>
      <c r="IS824" s="58"/>
      <c r="IT824" s="58"/>
      <c r="IU824" s="58"/>
    </row>
    <row r="825" spans="1:255" s="840" customFormat="1">
      <c r="A825" s="7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8"/>
      <c r="AY825" s="58"/>
      <c r="AZ825" s="58"/>
      <c r="BA825" s="58"/>
      <c r="BB825" s="58"/>
      <c r="BC825" s="58"/>
      <c r="BD825" s="58"/>
      <c r="BE825" s="58"/>
      <c r="BF825" s="58"/>
      <c r="BG825" s="58"/>
      <c r="BH825" s="58"/>
      <c r="BI825" s="58"/>
      <c r="BJ825" s="58"/>
      <c r="BK825" s="58"/>
      <c r="BL825" s="58"/>
      <c r="BM825" s="58"/>
      <c r="BN825" s="58"/>
      <c r="BO825" s="58"/>
      <c r="BP825" s="58"/>
      <c r="BQ825" s="58"/>
      <c r="BR825" s="58"/>
      <c r="BS825" s="58"/>
      <c r="BT825" s="58"/>
      <c r="BU825" s="58"/>
      <c r="BV825" s="58"/>
      <c r="BW825" s="58"/>
      <c r="BX825" s="58"/>
      <c r="BY825" s="58"/>
      <c r="BZ825" s="58"/>
      <c r="CA825" s="58"/>
      <c r="CB825" s="58"/>
      <c r="CC825" s="58"/>
      <c r="CD825" s="58"/>
      <c r="CE825" s="58"/>
      <c r="CF825" s="58"/>
      <c r="CG825" s="58"/>
      <c r="CH825" s="58"/>
      <c r="CI825" s="58"/>
      <c r="CJ825" s="58"/>
      <c r="CK825" s="58"/>
      <c r="CL825" s="58"/>
      <c r="CM825" s="58"/>
      <c r="CN825" s="58"/>
      <c r="CO825" s="58"/>
      <c r="CP825" s="58"/>
      <c r="CQ825" s="58"/>
      <c r="CR825" s="58"/>
      <c r="CS825" s="58"/>
      <c r="CT825" s="58"/>
      <c r="CU825" s="58"/>
      <c r="CV825" s="58"/>
      <c r="CW825" s="58"/>
      <c r="CX825" s="58"/>
      <c r="CY825" s="58"/>
      <c r="CZ825" s="58"/>
      <c r="DA825" s="58"/>
      <c r="DB825" s="58"/>
      <c r="DC825" s="58"/>
      <c r="DD825" s="58"/>
      <c r="DE825" s="58"/>
      <c r="DF825" s="58"/>
      <c r="DG825" s="58"/>
      <c r="DH825" s="58"/>
      <c r="DI825" s="58"/>
      <c r="DJ825" s="58"/>
      <c r="DK825" s="58"/>
      <c r="DL825" s="58"/>
      <c r="DM825" s="58"/>
      <c r="DN825" s="58"/>
      <c r="DO825" s="58"/>
      <c r="DP825" s="58"/>
      <c r="DQ825" s="58"/>
      <c r="DR825" s="58"/>
      <c r="DS825" s="58"/>
      <c r="DT825" s="58"/>
      <c r="DU825" s="58"/>
      <c r="DV825" s="58"/>
      <c r="DW825" s="58"/>
      <c r="DX825" s="58"/>
      <c r="DY825" s="58"/>
      <c r="DZ825" s="58"/>
      <c r="EA825" s="58"/>
      <c r="EB825" s="58"/>
      <c r="EC825" s="58"/>
      <c r="ED825" s="58"/>
      <c r="EE825" s="58"/>
      <c r="EF825" s="58"/>
      <c r="EG825" s="58"/>
      <c r="EH825" s="58"/>
      <c r="EI825" s="58"/>
      <c r="EJ825" s="58"/>
      <c r="EK825" s="58"/>
      <c r="EL825" s="58"/>
      <c r="EM825" s="58"/>
      <c r="EN825" s="58"/>
      <c r="EO825" s="58"/>
      <c r="EP825" s="58"/>
      <c r="EQ825" s="58"/>
      <c r="ER825" s="58"/>
      <c r="ES825" s="58"/>
      <c r="ET825" s="58"/>
      <c r="EU825" s="58"/>
      <c r="EV825" s="58"/>
      <c r="EW825" s="58"/>
      <c r="EX825" s="58"/>
      <c r="EY825" s="58"/>
      <c r="EZ825" s="58"/>
      <c r="FA825" s="58"/>
      <c r="FB825" s="58"/>
      <c r="FC825" s="58"/>
      <c r="FD825" s="58"/>
      <c r="FE825" s="58"/>
      <c r="FF825" s="58"/>
      <c r="FG825" s="58"/>
      <c r="FH825" s="58"/>
      <c r="FI825" s="58"/>
      <c r="FJ825" s="58"/>
      <c r="FK825" s="58"/>
      <c r="FL825" s="58"/>
      <c r="FM825" s="58"/>
      <c r="FN825" s="58"/>
      <c r="FO825" s="58"/>
      <c r="FP825" s="58"/>
      <c r="FQ825" s="58"/>
      <c r="FR825" s="58"/>
      <c r="FS825" s="58"/>
      <c r="FT825" s="58"/>
      <c r="FU825" s="58"/>
      <c r="FV825" s="58"/>
      <c r="FW825" s="58"/>
      <c r="FX825" s="58"/>
      <c r="FY825" s="58"/>
      <c r="FZ825" s="58"/>
      <c r="GA825" s="58"/>
      <c r="GB825" s="58"/>
      <c r="GC825" s="58"/>
      <c r="GD825" s="58"/>
      <c r="GE825" s="58"/>
      <c r="GF825" s="58"/>
      <c r="GG825" s="58"/>
      <c r="GH825" s="58"/>
      <c r="GI825" s="58"/>
      <c r="GJ825" s="58"/>
      <c r="GK825" s="58"/>
      <c r="GL825" s="58"/>
      <c r="GM825" s="58"/>
      <c r="GN825" s="58"/>
      <c r="GO825" s="58"/>
      <c r="GP825" s="58"/>
      <c r="GQ825" s="58"/>
      <c r="GR825" s="58"/>
      <c r="GS825" s="58"/>
      <c r="GT825" s="58"/>
      <c r="GU825" s="58"/>
      <c r="GV825" s="58"/>
      <c r="GW825" s="58"/>
      <c r="GX825" s="58"/>
      <c r="GY825" s="58"/>
      <c r="GZ825" s="58"/>
      <c r="HA825" s="58"/>
      <c r="HB825" s="58"/>
      <c r="HC825" s="58"/>
      <c r="HD825" s="58"/>
      <c r="HE825" s="58"/>
      <c r="HF825" s="58"/>
      <c r="HG825" s="58"/>
      <c r="HH825" s="58"/>
      <c r="HI825" s="58"/>
      <c r="HJ825" s="58"/>
      <c r="HK825" s="58"/>
      <c r="HL825" s="58"/>
      <c r="HM825" s="58"/>
      <c r="HN825" s="58"/>
      <c r="HO825" s="58"/>
      <c r="HP825" s="58"/>
      <c r="HQ825" s="58"/>
      <c r="HR825" s="58"/>
      <c r="HS825" s="58"/>
      <c r="HT825" s="58"/>
      <c r="HU825" s="58"/>
      <c r="HV825" s="58"/>
      <c r="HW825" s="58"/>
      <c r="HX825" s="58"/>
      <c r="HY825" s="58"/>
      <c r="HZ825" s="58"/>
      <c r="IA825" s="58"/>
      <c r="IB825" s="58"/>
      <c r="IC825" s="58"/>
      <c r="ID825" s="58"/>
      <c r="IE825" s="58"/>
      <c r="IF825" s="58"/>
      <c r="IG825" s="58"/>
      <c r="IH825" s="58"/>
      <c r="II825" s="58"/>
      <c r="IJ825" s="58"/>
      <c r="IK825" s="58"/>
      <c r="IL825" s="58"/>
      <c r="IM825" s="58"/>
      <c r="IN825" s="58"/>
      <c r="IO825" s="58"/>
      <c r="IP825" s="58"/>
      <c r="IQ825" s="58"/>
      <c r="IR825" s="58"/>
      <c r="IS825" s="58"/>
      <c r="IT825" s="58"/>
      <c r="IU825" s="58"/>
    </row>
    <row r="826" spans="1:255" s="840" customFormat="1">
      <c r="A826" s="7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8"/>
      <c r="AU826" s="58"/>
      <c r="AV826" s="58"/>
      <c r="AW826" s="58"/>
      <c r="AX826" s="58"/>
      <c r="AY826" s="58"/>
      <c r="AZ826" s="58"/>
      <c r="BA826" s="58"/>
      <c r="BB826" s="58"/>
      <c r="BC826" s="58"/>
      <c r="BD826" s="58"/>
      <c r="BE826" s="58"/>
      <c r="BF826" s="58"/>
      <c r="BG826" s="58"/>
      <c r="BH826" s="58"/>
      <c r="BI826" s="58"/>
      <c r="BJ826" s="58"/>
      <c r="BK826" s="58"/>
      <c r="BL826" s="58"/>
      <c r="BM826" s="58"/>
      <c r="BN826" s="58"/>
      <c r="BO826" s="58"/>
      <c r="BP826" s="58"/>
      <c r="BQ826" s="58"/>
      <c r="BR826" s="58"/>
      <c r="BS826" s="58"/>
      <c r="BT826" s="58"/>
      <c r="BU826" s="58"/>
      <c r="BV826" s="58"/>
      <c r="BW826" s="58"/>
      <c r="BX826" s="58"/>
      <c r="BY826" s="58"/>
      <c r="BZ826" s="58"/>
      <c r="CA826" s="58"/>
      <c r="CB826" s="58"/>
      <c r="CC826" s="58"/>
      <c r="CD826" s="58"/>
      <c r="CE826" s="58"/>
      <c r="CF826" s="58"/>
      <c r="CG826" s="58"/>
      <c r="CH826" s="58"/>
      <c r="CI826" s="58"/>
      <c r="CJ826" s="58"/>
      <c r="CK826" s="58"/>
      <c r="CL826" s="58"/>
      <c r="CM826" s="58"/>
      <c r="CN826" s="58"/>
      <c r="CO826" s="58"/>
      <c r="CP826" s="58"/>
      <c r="CQ826" s="58"/>
      <c r="CR826" s="58"/>
      <c r="CS826" s="58"/>
      <c r="CT826" s="58"/>
      <c r="CU826" s="58"/>
      <c r="CV826" s="58"/>
      <c r="CW826" s="58"/>
      <c r="CX826" s="58"/>
      <c r="CY826" s="58"/>
      <c r="CZ826" s="58"/>
      <c r="DA826" s="58"/>
      <c r="DB826" s="58"/>
      <c r="DC826" s="58"/>
      <c r="DD826" s="58"/>
      <c r="DE826" s="58"/>
      <c r="DF826" s="58"/>
      <c r="DG826" s="58"/>
      <c r="DH826" s="58"/>
      <c r="DI826" s="58"/>
      <c r="DJ826" s="58"/>
      <c r="DK826" s="58"/>
      <c r="DL826" s="58"/>
      <c r="DM826" s="58"/>
      <c r="DN826" s="58"/>
      <c r="DO826" s="58"/>
      <c r="DP826" s="58"/>
      <c r="DQ826" s="58"/>
      <c r="DR826" s="58"/>
      <c r="DS826" s="58"/>
      <c r="DT826" s="58"/>
      <c r="DU826" s="58"/>
      <c r="DV826" s="58"/>
      <c r="DW826" s="58"/>
      <c r="DX826" s="58"/>
      <c r="DY826" s="58"/>
      <c r="DZ826" s="58"/>
      <c r="EA826" s="58"/>
      <c r="EB826" s="58"/>
      <c r="EC826" s="58"/>
      <c r="ED826" s="58"/>
      <c r="EE826" s="58"/>
      <c r="EF826" s="58"/>
      <c r="EG826" s="58"/>
      <c r="EH826" s="58"/>
      <c r="EI826" s="58"/>
      <c r="EJ826" s="58"/>
      <c r="EK826" s="58"/>
      <c r="EL826" s="58"/>
      <c r="EM826" s="58"/>
      <c r="EN826" s="58"/>
      <c r="EO826" s="58"/>
      <c r="EP826" s="58"/>
      <c r="EQ826" s="58"/>
      <c r="ER826" s="58"/>
      <c r="ES826" s="58"/>
      <c r="ET826" s="58"/>
      <c r="EU826" s="58"/>
      <c r="EV826" s="58"/>
      <c r="EW826" s="58"/>
      <c r="EX826" s="58"/>
      <c r="EY826" s="58"/>
      <c r="EZ826" s="58"/>
      <c r="FA826" s="58"/>
      <c r="FB826" s="58"/>
      <c r="FC826" s="58"/>
      <c r="FD826" s="58"/>
      <c r="FE826" s="58"/>
      <c r="FF826" s="58"/>
      <c r="FG826" s="58"/>
      <c r="FH826" s="58"/>
      <c r="FI826" s="58"/>
      <c r="FJ826" s="58"/>
      <c r="FK826" s="58"/>
      <c r="FL826" s="58"/>
      <c r="FM826" s="58"/>
      <c r="FN826" s="58"/>
      <c r="FO826" s="58"/>
      <c r="FP826" s="58"/>
      <c r="FQ826" s="58"/>
      <c r="FR826" s="58"/>
      <c r="FS826" s="58"/>
      <c r="FT826" s="58"/>
      <c r="FU826" s="58"/>
      <c r="FV826" s="58"/>
      <c r="FW826" s="58"/>
      <c r="FX826" s="58"/>
      <c r="FY826" s="58"/>
      <c r="FZ826" s="58"/>
      <c r="GA826" s="58"/>
      <c r="GB826" s="58"/>
      <c r="GC826" s="58"/>
      <c r="GD826" s="58"/>
      <c r="GE826" s="58"/>
      <c r="GF826" s="58"/>
      <c r="GG826" s="58"/>
      <c r="GH826" s="58"/>
      <c r="GI826" s="58"/>
      <c r="GJ826" s="58"/>
      <c r="GK826" s="58"/>
      <c r="GL826" s="58"/>
      <c r="GM826" s="58"/>
      <c r="GN826" s="58"/>
      <c r="GO826" s="58"/>
      <c r="GP826" s="58"/>
      <c r="GQ826" s="58"/>
      <c r="GR826" s="58"/>
      <c r="GS826" s="58"/>
      <c r="GT826" s="58"/>
      <c r="GU826" s="58"/>
      <c r="GV826" s="58"/>
      <c r="GW826" s="58"/>
      <c r="GX826" s="58"/>
      <c r="GY826" s="58"/>
      <c r="GZ826" s="58"/>
      <c r="HA826" s="58"/>
      <c r="HB826" s="58"/>
      <c r="HC826" s="58"/>
      <c r="HD826" s="58"/>
      <c r="HE826" s="58"/>
      <c r="HF826" s="58"/>
      <c r="HG826" s="58"/>
      <c r="HH826" s="58"/>
      <c r="HI826" s="58"/>
      <c r="HJ826" s="58"/>
      <c r="HK826" s="58"/>
      <c r="HL826" s="58"/>
      <c r="HM826" s="58"/>
      <c r="HN826" s="58"/>
      <c r="HO826" s="58"/>
      <c r="HP826" s="58"/>
      <c r="HQ826" s="58"/>
      <c r="HR826" s="58"/>
      <c r="HS826" s="58"/>
      <c r="HT826" s="58"/>
      <c r="HU826" s="58"/>
      <c r="HV826" s="58"/>
      <c r="HW826" s="58"/>
      <c r="HX826" s="58"/>
      <c r="HY826" s="58"/>
      <c r="HZ826" s="58"/>
      <c r="IA826" s="58"/>
      <c r="IB826" s="58"/>
      <c r="IC826" s="58"/>
      <c r="ID826" s="58"/>
      <c r="IE826" s="58"/>
      <c r="IF826" s="58"/>
      <c r="IG826" s="58"/>
      <c r="IH826" s="58"/>
      <c r="II826" s="58"/>
      <c r="IJ826" s="58"/>
      <c r="IK826" s="58"/>
      <c r="IL826" s="58"/>
      <c r="IM826" s="58"/>
      <c r="IN826" s="58"/>
      <c r="IO826" s="58"/>
      <c r="IP826" s="58"/>
      <c r="IQ826" s="58"/>
      <c r="IR826" s="58"/>
      <c r="IS826" s="58"/>
      <c r="IT826" s="58"/>
      <c r="IU826" s="58"/>
    </row>
    <row r="827" spans="1:255" s="840" customFormat="1">
      <c r="A827" s="7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58"/>
      <c r="AU827" s="58"/>
      <c r="AV827" s="58"/>
      <c r="AW827" s="58"/>
      <c r="AX827" s="58"/>
      <c r="AY827" s="58"/>
      <c r="AZ827" s="58"/>
      <c r="BA827" s="58"/>
      <c r="BB827" s="58"/>
      <c r="BC827" s="58"/>
      <c r="BD827" s="58"/>
      <c r="BE827" s="58"/>
      <c r="BF827" s="58"/>
      <c r="BG827" s="58"/>
      <c r="BH827" s="58"/>
      <c r="BI827" s="58"/>
      <c r="BJ827" s="58"/>
      <c r="BK827" s="58"/>
      <c r="BL827" s="58"/>
      <c r="BM827" s="58"/>
      <c r="BN827" s="58"/>
      <c r="BO827" s="58"/>
      <c r="BP827" s="58"/>
      <c r="BQ827" s="58"/>
      <c r="BR827" s="58"/>
      <c r="BS827" s="58"/>
      <c r="BT827" s="58"/>
      <c r="BU827" s="58"/>
      <c r="BV827" s="58"/>
      <c r="BW827" s="58"/>
      <c r="BX827" s="58"/>
      <c r="BY827" s="58"/>
      <c r="BZ827" s="58"/>
      <c r="CA827" s="58"/>
      <c r="CB827" s="58"/>
      <c r="CC827" s="58"/>
      <c r="CD827" s="58"/>
      <c r="CE827" s="58"/>
      <c r="CF827" s="58"/>
      <c r="CG827" s="58"/>
      <c r="CH827" s="58"/>
      <c r="CI827" s="58"/>
      <c r="CJ827" s="58"/>
      <c r="CK827" s="58"/>
      <c r="CL827" s="58"/>
      <c r="CM827" s="58"/>
      <c r="CN827" s="58"/>
      <c r="CO827" s="58"/>
      <c r="CP827" s="58"/>
      <c r="CQ827" s="58"/>
      <c r="CR827" s="58"/>
      <c r="CS827" s="58"/>
      <c r="CT827" s="58"/>
      <c r="CU827" s="58"/>
      <c r="CV827" s="58"/>
      <c r="CW827" s="58"/>
      <c r="CX827" s="58"/>
      <c r="CY827" s="58"/>
      <c r="CZ827" s="58"/>
      <c r="DA827" s="58"/>
      <c r="DB827" s="58"/>
      <c r="DC827" s="58"/>
      <c r="DD827" s="58"/>
      <c r="DE827" s="58"/>
      <c r="DF827" s="58"/>
      <c r="DG827" s="58"/>
      <c r="DH827" s="58"/>
      <c r="DI827" s="58"/>
      <c r="DJ827" s="58"/>
      <c r="DK827" s="58"/>
      <c r="DL827" s="58"/>
      <c r="DM827" s="58"/>
      <c r="DN827" s="58"/>
      <c r="DO827" s="58"/>
      <c r="DP827" s="58"/>
      <c r="DQ827" s="58"/>
      <c r="DR827" s="58"/>
      <c r="DS827" s="58"/>
      <c r="DT827" s="58"/>
      <c r="DU827" s="58"/>
      <c r="DV827" s="58"/>
      <c r="DW827" s="58"/>
      <c r="DX827" s="58"/>
      <c r="DY827" s="58"/>
      <c r="DZ827" s="58"/>
      <c r="EA827" s="58"/>
      <c r="EB827" s="58"/>
      <c r="EC827" s="58"/>
      <c r="ED827" s="58"/>
      <c r="EE827" s="58"/>
      <c r="EF827" s="58"/>
      <c r="EG827" s="58"/>
      <c r="EH827" s="58"/>
      <c r="EI827" s="58"/>
      <c r="EJ827" s="58"/>
      <c r="EK827" s="58"/>
      <c r="EL827" s="58"/>
      <c r="EM827" s="58"/>
      <c r="EN827" s="58"/>
      <c r="EO827" s="58"/>
      <c r="EP827" s="58"/>
      <c r="EQ827" s="58"/>
      <c r="ER827" s="58"/>
      <c r="ES827" s="58"/>
      <c r="ET827" s="58"/>
      <c r="EU827" s="58"/>
      <c r="EV827" s="58"/>
      <c r="EW827" s="58"/>
      <c r="EX827" s="58"/>
      <c r="EY827" s="58"/>
      <c r="EZ827" s="58"/>
      <c r="FA827" s="58"/>
      <c r="FB827" s="58"/>
      <c r="FC827" s="58"/>
      <c r="FD827" s="58"/>
      <c r="FE827" s="58"/>
      <c r="FF827" s="58"/>
      <c r="FG827" s="58"/>
      <c r="FH827" s="58"/>
      <c r="FI827" s="58"/>
      <c r="FJ827" s="58"/>
      <c r="FK827" s="58"/>
      <c r="FL827" s="58"/>
      <c r="FM827" s="58"/>
      <c r="FN827" s="58"/>
      <c r="FO827" s="58"/>
      <c r="FP827" s="58"/>
      <c r="FQ827" s="58"/>
      <c r="FR827" s="58"/>
      <c r="FS827" s="58"/>
      <c r="FT827" s="58"/>
      <c r="FU827" s="58"/>
      <c r="FV827" s="58"/>
      <c r="FW827" s="58"/>
      <c r="FX827" s="58"/>
      <c r="FY827" s="58"/>
      <c r="FZ827" s="58"/>
      <c r="GA827" s="58"/>
      <c r="GB827" s="58"/>
      <c r="GC827" s="58"/>
      <c r="GD827" s="58"/>
      <c r="GE827" s="58"/>
      <c r="GF827" s="58"/>
      <c r="GG827" s="58"/>
      <c r="GH827" s="58"/>
      <c r="GI827" s="58"/>
      <c r="GJ827" s="58"/>
      <c r="GK827" s="58"/>
      <c r="GL827" s="58"/>
      <c r="GM827" s="58"/>
      <c r="GN827" s="58"/>
      <c r="GO827" s="58"/>
      <c r="GP827" s="58"/>
      <c r="GQ827" s="58"/>
      <c r="GR827" s="58"/>
      <c r="GS827" s="58"/>
      <c r="GT827" s="58"/>
      <c r="GU827" s="58"/>
      <c r="GV827" s="58"/>
      <c r="GW827" s="58"/>
      <c r="GX827" s="58"/>
      <c r="GY827" s="58"/>
      <c r="GZ827" s="58"/>
      <c r="HA827" s="58"/>
      <c r="HB827" s="58"/>
      <c r="HC827" s="58"/>
      <c r="HD827" s="58"/>
      <c r="HE827" s="58"/>
      <c r="HF827" s="58"/>
      <c r="HG827" s="58"/>
      <c r="HH827" s="58"/>
      <c r="HI827" s="58"/>
      <c r="HJ827" s="58"/>
      <c r="HK827" s="58"/>
      <c r="HL827" s="58"/>
      <c r="HM827" s="58"/>
      <c r="HN827" s="58"/>
      <c r="HO827" s="58"/>
      <c r="HP827" s="58"/>
      <c r="HQ827" s="58"/>
      <c r="HR827" s="58"/>
      <c r="HS827" s="58"/>
      <c r="HT827" s="58"/>
      <c r="HU827" s="58"/>
      <c r="HV827" s="58"/>
      <c r="HW827" s="58"/>
      <c r="HX827" s="58"/>
      <c r="HY827" s="58"/>
      <c r="HZ827" s="58"/>
      <c r="IA827" s="58"/>
      <c r="IB827" s="58"/>
      <c r="IC827" s="58"/>
      <c r="ID827" s="58"/>
      <c r="IE827" s="58"/>
      <c r="IF827" s="58"/>
      <c r="IG827" s="58"/>
      <c r="IH827" s="58"/>
      <c r="II827" s="58"/>
      <c r="IJ827" s="58"/>
      <c r="IK827" s="58"/>
      <c r="IL827" s="58"/>
      <c r="IM827" s="58"/>
      <c r="IN827" s="58"/>
      <c r="IO827" s="58"/>
      <c r="IP827" s="58"/>
      <c r="IQ827" s="58"/>
      <c r="IR827" s="58"/>
      <c r="IS827" s="58"/>
      <c r="IT827" s="58"/>
      <c r="IU827" s="58"/>
    </row>
    <row r="828" spans="1:255" s="840" customFormat="1">
      <c r="A828" s="7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58"/>
      <c r="AU828" s="58"/>
      <c r="AV828" s="58"/>
      <c r="AW828" s="58"/>
      <c r="AX828" s="58"/>
      <c r="AY828" s="58"/>
      <c r="AZ828" s="58"/>
      <c r="BA828" s="58"/>
      <c r="BB828" s="58"/>
      <c r="BC828" s="58"/>
      <c r="BD828" s="58"/>
      <c r="BE828" s="58"/>
      <c r="BF828" s="58"/>
      <c r="BG828" s="58"/>
      <c r="BH828" s="58"/>
      <c r="BI828" s="58"/>
      <c r="BJ828" s="58"/>
      <c r="BK828" s="58"/>
      <c r="BL828" s="58"/>
      <c r="BM828" s="58"/>
      <c r="BN828" s="58"/>
      <c r="BO828" s="58"/>
      <c r="BP828" s="58"/>
      <c r="BQ828" s="58"/>
      <c r="BR828" s="58"/>
      <c r="BS828" s="58"/>
      <c r="BT828" s="58"/>
      <c r="BU828" s="58"/>
      <c r="BV828" s="58"/>
      <c r="BW828" s="58"/>
      <c r="BX828" s="58"/>
      <c r="BY828" s="58"/>
      <c r="BZ828" s="58"/>
      <c r="CA828" s="58"/>
      <c r="CB828" s="58"/>
      <c r="CC828" s="58"/>
      <c r="CD828" s="58"/>
      <c r="CE828" s="58"/>
      <c r="CF828" s="58"/>
      <c r="CG828" s="58"/>
      <c r="CH828" s="58"/>
      <c r="CI828" s="58"/>
      <c r="CJ828" s="58"/>
      <c r="CK828" s="58"/>
      <c r="CL828" s="58"/>
      <c r="CM828" s="58"/>
      <c r="CN828" s="58"/>
      <c r="CO828" s="58"/>
      <c r="CP828" s="58"/>
      <c r="CQ828" s="58"/>
      <c r="CR828" s="58"/>
      <c r="CS828" s="58"/>
      <c r="CT828" s="58"/>
      <c r="CU828" s="58"/>
      <c r="CV828" s="58"/>
      <c r="CW828" s="58"/>
      <c r="CX828" s="58"/>
      <c r="CY828" s="58"/>
      <c r="CZ828" s="58"/>
      <c r="DA828" s="58"/>
      <c r="DB828" s="58"/>
      <c r="DC828" s="58"/>
      <c r="DD828" s="58"/>
      <c r="DE828" s="58"/>
      <c r="DF828" s="58"/>
      <c r="DG828" s="58"/>
      <c r="DH828" s="58"/>
      <c r="DI828" s="58"/>
      <c r="DJ828" s="58"/>
      <c r="DK828" s="58"/>
      <c r="DL828" s="58"/>
      <c r="DM828" s="58"/>
      <c r="DN828" s="58"/>
      <c r="DO828" s="58"/>
      <c r="DP828" s="58"/>
      <c r="DQ828" s="58"/>
      <c r="DR828" s="58"/>
      <c r="DS828" s="58"/>
      <c r="DT828" s="58"/>
      <c r="DU828" s="58"/>
      <c r="DV828" s="58"/>
      <c r="DW828" s="58"/>
      <c r="DX828" s="58"/>
      <c r="DY828" s="58"/>
      <c r="DZ828" s="58"/>
      <c r="EA828" s="58"/>
      <c r="EB828" s="58"/>
      <c r="EC828" s="58"/>
      <c r="ED828" s="58"/>
      <c r="EE828" s="58"/>
      <c r="EF828" s="58"/>
      <c r="EG828" s="58"/>
      <c r="EH828" s="58"/>
      <c r="EI828" s="58"/>
      <c r="EJ828" s="58"/>
      <c r="EK828" s="58"/>
      <c r="EL828" s="58"/>
      <c r="EM828" s="58"/>
      <c r="EN828" s="58"/>
      <c r="EO828" s="58"/>
      <c r="EP828" s="58"/>
      <c r="EQ828" s="58"/>
      <c r="ER828" s="58"/>
      <c r="ES828" s="58"/>
      <c r="ET828" s="58"/>
      <c r="EU828" s="58"/>
      <c r="EV828" s="58"/>
      <c r="EW828" s="58"/>
      <c r="EX828" s="58"/>
      <c r="EY828" s="58"/>
      <c r="EZ828" s="58"/>
      <c r="FA828" s="58"/>
      <c r="FB828" s="58"/>
      <c r="FC828" s="58"/>
      <c r="FD828" s="58"/>
      <c r="FE828" s="58"/>
      <c r="FF828" s="58"/>
      <c r="FG828" s="58"/>
      <c r="FH828" s="58"/>
      <c r="FI828" s="58"/>
      <c r="FJ828" s="58"/>
      <c r="FK828" s="58"/>
      <c r="FL828" s="58"/>
      <c r="FM828" s="58"/>
      <c r="FN828" s="58"/>
      <c r="FO828" s="58"/>
      <c r="FP828" s="58"/>
      <c r="FQ828" s="58"/>
      <c r="FR828" s="58"/>
      <c r="FS828" s="58"/>
      <c r="FT828" s="58"/>
      <c r="FU828" s="58"/>
      <c r="FV828" s="58"/>
      <c r="FW828" s="58"/>
      <c r="FX828" s="58"/>
      <c r="FY828" s="58"/>
      <c r="FZ828" s="58"/>
      <c r="GA828" s="58"/>
      <c r="GB828" s="58"/>
      <c r="GC828" s="58"/>
      <c r="GD828" s="58"/>
      <c r="GE828" s="58"/>
      <c r="GF828" s="58"/>
      <c r="GG828" s="58"/>
      <c r="GH828" s="58"/>
      <c r="GI828" s="58"/>
      <c r="GJ828" s="58"/>
      <c r="GK828" s="58"/>
      <c r="GL828" s="58"/>
      <c r="GM828" s="58"/>
      <c r="GN828" s="58"/>
      <c r="GO828" s="58"/>
      <c r="GP828" s="58"/>
      <c r="GQ828" s="58"/>
      <c r="GR828" s="58"/>
      <c r="GS828" s="58"/>
      <c r="GT828" s="58"/>
      <c r="GU828" s="58"/>
      <c r="GV828" s="58"/>
      <c r="GW828" s="58"/>
      <c r="GX828" s="58"/>
      <c r="GY828" s="58"/>
      <c r="GZ828" s="58"/>
      <c r="HA828" s="58"/>
      <c r="HB828" s="58"/>
      <c r="HC828" s="58"/>
      <c r="HD828" s="58"/>
      <c r="HE828" s="58"/>
      <c r="HF828" s="58"/>
      <c r="HG828" s="58"/>
      <c r="HH828" s="58"/>
      <c r="HI828" s="58"/>
      <c r="HJ828" s="58"/>
      <c r="HK828" s="58"/>
      <c r="HL828" s="58"/>
      <c r="HM828" s="58"/>
      <c r="HN828" s="58"/>
      <c r="HO828" s="58"/>
      <c r="HP828" s="58"/>
      <c r="HQ828" s="58"/>
      <c r="HR828" s="58"/>
      <c r="HS828" s="58"/>
      <c r="HT828" s="58"/>
      <c r="HU828" s="58"/>
      <c r="HV828" s="58"/>
      <c r="HW828" s="58"/>
      <c r="HX828" s="58"/>
      <c r="HY828" s="58"/>
      <c r="HZ828" s="58"/>
      <c r="IA828" s="58"/>
      <c r="IB828" s="58"/>
      <c r="IC828" s="58"/>
      <c r="ID828" s="58"/>
      <c r="IE828" s="58"/>
      <c r="IF828" s="58"/>
      <c r="IG828" s="58"/>
      <c r="IH828" s="58"/>
      <c r="II828" s="58"/>
      <c r="IJ828" s="58"/>
      <c r="IK828" s="58"/>
      <c r="IL828" s="58"/>
      <c r="IM828" s="58"/>
      <c r="IN828" s="58"/>
      <c r="IO828" s="58"/>
      <c r="IP828" s="58"/>
      <c r="IQ828" s="58"/>
      <c r="IR828" s="58"/>
      <c r="IS828" s="58"/>
      <c r="IT828" s="58"/>
      <c r="IU828" s="58"/>
    </row>
    <row r="829" spans="1:255" s="840" customFormat="1">
      <c r="A829" s="7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58"/>
      <c r="AU829" s="58"/>
      <c r="AV829" s="58"/>
      <c r="AW829" s="58"/>
      <c r="AX829" s="58"/>
      <c r="AY829" s="58"/>
      <c r="AZ829" s="58"/>
      <c r="BA829" s="58"/>
      <c r="BB829" s="58"/>
      <c r="BC829" s="58"/>
      <c r="BD829" s="58"/>
      <c r="BE829" s="58"/>
      <c r="BF829" s="58"/>
      <c r="BG829" s="58"/>
      <c r="BH829" s="58"/>
      <c r="BI829" s="58"/>
      <c r="BJ829" s="58"/>
      <c r="BK829" s="58"/>
      <c r="BL829" s="58"/>
      <c r="BM829" s="58"/>
      <c r="BN829" s="58"/>
      <c r="BO829" s="58"/>
      <c r="BP829" s="58"/>
      <c r="BQ829" s="58"/>
      <c r="BR829" s="58"/>
      <c r="BS829" s="58"/>
      <c r="BT829" s="58"/>
      <c r="BU829" s="58"/>
      <c r="BV829" s="58"/>
      <c r="BW829" s="58"/>
      <c r="BX829" s="58"/>
      <c r="BY829" s="58"/>
      <c r="BZ829" s="58"/>
      <c r="CA829" s="58"/>
      <c r="CB829" s="58"/>
      <c r="CC829" s="58"/>
      <c r="CD829" s="58"/>
      <c r="CE829" s="58"/>
      <c r="CF829" s="58"/>
      <c r="CG829" s="58"/>
      <c r="CH829" s="58"/>
      <c r="CI829" s="58"/>
      <c r="CJ829" s="58"/>
      <c r="CK829" s="58"/>
      <c r="CL829" s="58"/>
      <c r="CM829" s="58"/>
      <c r="CN829" s="58"/>
      <c r="CO829" s="58"/>
      <c r="CP829" s="58"/>
      <c r="CQ829" s="58"/>
      <c r="CR829" s="58"/>
      <c r="CS829" s="58"/>
      <c r="CT829" s="58"/>
      <c r="CU829" s="58"/>
      <c r="CV829" s="58"/>
      <c r="CW829" s="58"/>
      <c r="CX829" s="58"/>
      <c r="CY829" s="58"/>
      <c r="CZ829" s="58"/>
      <c r="DA829" s="58"/>
      <c r="DB829" s="58"/>
      <c r="DC829" s="58"/>
      <c r="DD829" s="58"/>
      <c r="DE829" s="58"/>
      <c r="DF829" s="58"/>
      <c r="DG829" s="58"/>
      <c r="DH829" s="58"/>
      <c r="DI829" s="58"/>
      <c r="DJ829" s="58"/>
      <c r="DK829" s="58"/>
      <c r="DL829" s="58"/>
      <c r="DM829" s="58"/>
      <c r="DN829" s="58"/>
      <c r="DO829" s="58"/>
      <c r="DP829" s="58"/>
      <c r="DQ829" s="58"/>
      <c r="DR829" s="58"/>
      <c r="DS829" s="58"/>
      <c r="DT829" s="58"/>
      <c r="DU829" s="58"/>
      <c r="DV829" s="58"/>
      <c r="DW829" s="58"/>
      <c r="DX829" s="58"/>
      <c r="DY829" s="58"/>
      <c r="DZ829" s="58"/>
      <c r="EA829" s="58"/>
      <c r="EB829" s="58"/>
      <c r="EC829" s="58"/>
      <c r="ED829" s="58"/>
      <c r="EE829" s="58"/>
      <c r="EF829" s="58"/>
      <c r="EG829" s="58"/>
      <c r="EH829" s="58"/>
      <c r="EI829" s="58"/>
      <c r="EJ829" s="58"/>
      <c r="EK829" s="58"/>
      <c r="EL829" s="58"/>
      <c r="EM829" s="58"/>
      <c r="EN829" s="58"/>
      <c r="EO829" s="58"/>
      <c r="EP829" s="58"/>
      <c r="EQ829" s="58"/>
      <c r="ER829" s="58"/>
      <c r="ES829" s="58"/>
      <c r="ET829" s="58"/>
      <c r="EU829" s="58"/>
      <c r="EV829" s="58"/>
      <c r="EW829" s="58"/>
      <c r="EX829" s="58"/>
      <c r="EY829" s="58"/>
      <c r="EZ829" s="58"/>
      <c r="FA829" s="58"/>
      <c r="FB829" s="58"/>
      <c r="FC829" s="58"/>
      <c r="FD829" s="58"/>
      <c r="FE829" s="58"/>
      <c r="FF829" s="58"/>
      <c r="FG829" s="58"/>
      <c r="FH829" s="58"/>
      <c r="FI829" s="58"/>
      <c r="FJ829" s="58"/>
      <c r="FK829" s="58"/>
      <c r="FL829" s="58"/>
      <c r="FM829" s="58"/>
      <c r="FN829" s="58"/>
      <c r="FO829" s="58"/>
      <c r="FP829" s="58"/>
      <c r="FQ829" s="58"/>
      <c r="FR829" s="58"/>
      <c r="FS829" s="58"/>
      <c r="FT829" s="58"/>
      <c r="FU829" s="58"/>
      <c r="FV829" s="58"/>
      <c r="FW829" s="58"/>
      <c r="FX829" s="58"/>
      <c r="FY829" s="58"/>
      <c r="FZ829" s="58"/>
      <c r="GA829" s="58"/>
      <c r="GB829" s="58"/>
      <c r="GC829" s="58"/>
      <c r="GD829" s="58"/>
      <c r="GE829" s="58"/>
      <c r="GF829" s="58"/>
      <c r="GG829" s="58"/>
      <c r="GH829" s="58"/>
      <c r="GI829" s="58"/>
      <c r="GJ829" s="58"/>
      <c r="GK829" s="58"/>
      <c r="GL829" s="58"/>
      <c r="GM829" s="58"/>
      <c r="GN829" s="58"/>
      <c r="GO829" s="58"/>
      <c r="GP829" s="58"/>
      <c r="GQ829" s="58"/>
      <c r="GR829" s="58"/>
      <c r="GS829" s="58"/>
      <c r="GT829" s="58"/>
      <c r="GU829" s="58"/>
      <c r="GV829" s="58"/>
      <c r="GW829" s="58"/>
      <c r="GX829" s="58"/>
      <c r="GY829" s="58"/>
      <c r="GZ829" s="58"/>
      <c r="HA829" s="58"/>
      <c r="HB829" s="58"/>
      <c r="HC829" s="58"/>
      <c r="HD829" s="58"/>
      <c r="HE829" s="58"/>
      <c r="HF829" s="58"/>
      <c r="HG829" s="58"/>
      <c r="HH829" s="58"/>
      <c r="HI829" s="58"/>
      <c r="HJ829" s="58"/>
      <c r="HK829" s="58"/>
      <c r="HL829" s="58"/>
      <c r="HM829" s="58"/>
      <c r="HN829" s="58"/>
      <c r="HO829" s="58"/>
      <c r="HP829" s="58"/>
      <c r="HQ829" s="58"/>
      <c r="HR829" s="58"/>
      <c r="HS829" s="58"/>
      <c r="HT829" s="58"/>
      <c r="HU829" s="58"/>
      <c r="HV829" s="58"/>
      <c r="HW829" s="58"/>
      <c r="HX829" s="58"/>
      <c r="HY829" s="58"/>
      <c r="HZ829" s="58"/>
      <c r="IA829" s="58"/>
      <c r="IB829" s="58"/>
      <c r="IC829" s="58"/>
      <c r="ID829" s="58"/>
      <c r="IE829" s="58"/>
      <c r="IF829" s="58"/>
      <c r="IG829" s="58"/>
      <c r="IH829" s="58"/>
      <c r="II829" s="58"/>
      <c r="IJ829" s="58"/>
      <c r="IK829" s="58"/>
      <c r="IL829" s="58"/>
      <c r="IM829" s="58"/>
      <c r="IN829" s="58"/>
      <c r="IO829" s="58"/>
      <c r="IP829" s="58"/>
      <c r="IQ829" s="58"/>
      <c r="IR829" s="58"/>
      <c r="IS829" s="58"/>
      <c r="IT829" s="58"/>
      <c r="IU829" s="58"/>
    </row>
    <row r="830" spans="1:255" s="840" customFormat="1">
      <c r="A830" s="7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8"/>
      <c r="AR830" s="58"/>
      <c r="AS830" s="58"/>
      <c r="AT830" s="58"/>
      <c r="AU830" s="58"/>
      <c r="AV830" s="58"/>
      <c r="AW830" s="58"/>
      <c r="AX830" s="58"/>
      <c r="AY830" s="58"/>
      <c r="AZ830" s="58"/>
      <c r="BA830" s="58"/>
      <c r="BB830" s="58"/>
      <c r="BC830" s="58"/>
      <c r="BD830" s="58"/>
      <c r="BE830" s="58"/>
      <c r="BF830" s="58"/>
      <c r="BG830" s="58"/>
      <c r="BH830" s="58"/>
      <c r="BI830" s="58"/>
      <c r="BJ830" s="58"/>
      <c r="BK830" s="58"/>
      <c r="BL830" s="58"/>
      <c r="BM830" s="58"/>
      <c r="BN830" s="58"/>
      <c r="BO830" s="58"/>
      <c r="BP830" s="58"/>
      <c r="BQ830" s="58"/>
      <c r="BR830" s="58"/>
      <c r="BS830" s="58"/>
      <c r="BT830" s="58"/>
      <c r="BU830" s="58"/>
      <c r="BV830" s="58"/>
      <c r="BW830" s="58"/>
      <c r="BX830" s="58"/>
      <c r="BY830" s="58"/>
      <c r="BZ830" s="58"/>
      <c r="CA830" s="58"/>
      <c r="CB830" s="58"/>
      <c r="CC830" s="58"/>
      <c r="CD830" s="58"/>
      <c r="CE830" s="58"/>
      <c r="CF830" s="58"/>
      <c r="CG830" s="58"/>
      <c r="CH830" s="58"/>
      <c r="CI830" s="58"/>
      <c r="CJ830" s="58"/>
      <c r="CK830" s="58"/>
      <c r="CL830" s="58"/>
      <c r="CM830" s="58"/>
      <c r="CN830" s="58"/>
      <c r="CO830" s="58"/>
      <c r="CP830" s="58"/>
      <c r="CQ830" s="58"/>
      <c r="CR830" s="58"/>
      <c r="CS830" s="58"/>
      <c r="CT830" s="58"/>
      <c r="CU830" s="58"/>
      <c r="CV830" s="58"/>
      <c r="CW830" s="58"/>
      <c r="CX830" s="58"/>
      <c r="CY830" s="58"/>
      <c r="CZ830" s="58"/>
      <c r="DA830" s="58"/>
      <c r="DB830" s="58"/>
      <c r="DC830" s="58"/>
      <c r="DD830" s="58"/>
      <c r="DE830" s="58"/>
      <c r="DF830" s="58"/>
      <c r="DG830" s="58"/>
      <c r="DH830" s="58"/>
      <c r="DI830" s="58"/>
      <c r="DJ830" s="58"/>
      <c r="DK830" s="58"/>
      <c r="DL830" s="58"/>
      <c r="DM830" s="58"/>
      <c r="DN830" s="58"/>
      <c r="DO830" s="58"/>
      <c r="DP830" s="58"/>
      <c r="DQ830" s="58"/>
      <c r="DR830" s="58"/>
      <c r="DS830" s="58"/>
      <c r="DT830" s="58"/>
      <c r="DU830" s="58"/>
      <c r="DV830" s="58"/>
      <c r="DW830" s="58"/>
      <c r="DX830" s="58"/>
      <c r="DY830" s="58"/>
      <c r="DZ830" s="58"/>
      <c r="EA830" s="58"/>
      <c r="EB830" s="58"/>
      <c r="EC830" s="58"/>
      <c r="ED830" s="58"/>
      <c r="EE830" s="58"/>
      <c r="EF830" s="58"/>
      <c r="EG830" s="58"/>
      <c r="EH830" s="58"/>
      <c r="EI830" s="58"/>
      <c r="EJ830" s="58"/>
      <c r="EK830" s="58"/>
      <c r="EL830" s="58"/>
      <c r="EM830" s="58"/>
      <c r="EN830" s="58"/>
      <c r="EO830" s="58"/>
      <c r="EP830" s="58"/>
      <c r="EQ830" s="58"/>
      <c r="ER830" s="58"/>
      <c r="ES830" s="58"/>
      <c r="ET830" s="58"/>
      <c r="EU830" s="58"/>
      <c r="EV830" s="58"/>
      <c r="EW830" s="58"/>
      <c r="EX830" s="58"/>
      <c r="EY830" s="58"/>
      <c r="EZ830" s="58"/>
      <c r="FA830" s="58"/>
      <c r="FB830" s="58"/>
      <c r="FC830" s="58"/>
      <c r="FD830" s="58"/>
      <c r="FE830" s="58"/>
      <c r="FF830" s="58"/>
      <c r="FG830" s="58"/>
      <c r="FH830" s="58"/>
      <c r="FI830" s="58"/>
      <c r="FJ830" s="58"/>
      <c r="FK830" s="58"/>
      <c r="FL830" s="58"/>
      <c r="FM830" s="58"/>
      <c r="FN830" s="58"/>
      <c r="FO830" s="58"/>
      <c r="FP830" s="58"/>
      <c r="FQ830" s="58"/>
      <c r="FR830" s="58"/>
      <c r="FS830" s="58"/>
      <c r="FT830" s="58"/>
      <c r="FU830" s="58"/>
      <c r="FV830" s="58"/>
      <c r="FW830" s="58"/>
      <c r="FX830" s="58"/>
      <c r="FY830" s="58"/>
      <c r="FZ830" s="58"/>
      <c r="GA830" s="58"/>
      <c r="GB830" s="58"/>
      <c r="GC830" s="58"/>
      <c r="GD830" s="58"/>
      <c r="GE830" s="58"/>
      <c r="GF830" s="58"/>
      <c r="GG830" s="58"/>
      <c r="GH830" s="58"/>
      <c r="GI830" s="58"/>
      <c r="GJ830" s="58"/>
      <c r="GK830" s="58"/>
      <c r="GL830" s="58"/>
      <c r="GM830" s="58"/>
      <c r="GN830" s="58"/>
      <c r="GO830" s="58"/>
      <c r="GP830" s="58"/>
      <c r="GQ830" s="58"/>
      <c r="GR830" s="58"/>
      <c r="GS830" s="58"/>
      <c r="GT830" s="58"/>
      <c r="GU830" s="58"/>
      <c r="GV830" s="58"/>
      <c r="GW830" s="58"/>
      <c r="GX830" s="58"/>
      <c r="GY830" s="58"/>
      <c r="GZ830" s="58"/>
      <c r="HA830" s="58"/>
      <c r="HB830" s="58"/>
      <c r="HC830" s="58"/>
      <c r="HD830" s="58"/>
      <c r="HE830" s="58"/>
      <c r="HF830" s="58"/>
      <c r="HG830" s="58"/>
      <c r="HH830" s="58"/>
      <c r="HI830" s="58"/>
      <c r="HJ830" s="58"/>
      <c r="HK830" s="58"/>
      <c r="HL830" s="58"/>
      <c r="HM830" s="58"/>
      <c r="HN830" s="58"/>
      <c r="HO830" s="58"/>
      <c r="HP830" s="58"/>
      <c r="HQ830" s="58"/>
      <c r="HR830" s="58"/>
      <c r="HS830" s="58"/>
      <c r="HT830" s="58"/>
      <c r="HU830" s="58"/>
      <c r="HV830" s="58"/>
      <c r="HW830" s="58"/>
      <c r="HX830" s="58"/>
      <c r="HY830" s="58"/>
      <c r="HZ830" s="58"/>
      <c r="IA830" s="58"/>
      <c r="IB830" s="58"/>
      <c r="IC830" s="58"/>
      <c r="ID830" s="58"/>
      <c r="IE830" s="58"/>
      <c r="IF830" s="58"/>
      <c r="IG830" s="58"/>
      <c r="IH830" s="58"/>
      <c r="II830" s="58"/>
      <c r="IJ830" s="58"/>
      <c r="IK830" s="58"/>
      <c r="IL830" s="58"/>
      <c r="IM830" s="58"/>
      <c r="IN830" s="58"/>
      <c r="IO830" s="58"/>
      <c r="IP830" s="58"/>
      <c r="IQ830" s="58"/>
      <c r="IR830" s="58"/>
      <c r="IS830" s="58"/>
      <c r="IT830" s="58"/>
      <c r="IU830" s="58"/>
    </row>
    <row r="831" spans="1:255" s="840" customFormat="1">
      <c r="A831" s="7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58"/>
      <c r="BC831" s="58"/>
      <c r="BD831" s="58"/>
      <c r="BE831" s="58"/>
      <c r="BF831" s="58"/>
      <c r="BG831" s="58"/>
      <c r="BH831" s="58"/>
      <c r="BI831" s="58"/>
      <c r="BJ831" s="58"/>
      <c r="BK831" s="58"/>
      <c r="BL831" s="58"/>
      <c r="BM831" s="58"/>
      <c r="BN831" s="58"/>
      <c r="BO831" s="58"/>
      <c r="BP831" s="58"/>
      <c r="BQ831" s="58"/>
      <c r="BR831" s="58"/>
      <c r="BS831" s="58"/>
      <c r="BT831" s="58"/>
      <c r="BU831" s="58"/>
      <c r="BV831" s="58"/>
      <c r="BW831" s="58"/>
      <c r="BX831" s="58"/>
      <c r="BY831" s="58"/>
      <c r="BZ831" s="58"/>
      <c r="CA831" s="58"/>
      <c r="CB831" s="58"/>
      <c r="CC831" s="58"/>
      <c r="CD831" s="58"/>
      <c r="CE831" s="58"/>
      <c r="CF831" s="58"/>
      <c r="CG831" s="58"/>
      <c r="CH831" s="58"/>
      <c r="CI831" s="58"/>
      <c r="CJ831" s="58"/>
      <c r="CK831" s="58"/>
      <c r="CL831" s="58"/>
      <c r="CM831" s="58"/>
      <c r="CN831" s="58"/>
      <c r="CO831" s="58"/>
      <c r="CP831" s="58"/>
      <c r="CQ831" s="58"/>
      <c r="CR831" s="58"/>
      <c r="CS831" s="58"/>
      <c r="CT831" s="58"/>
      <c r="CU831" s="58"/>
      <c r="CV831" s="58"/>
      <c r="CW831" s="58"/>
      <c r="CX831" s="58"/>
      <c r="CY831" s="58"/>
      <c r="CZ831" s="58"/>
      <c r="DA831" s="58"/>
      <c r="DB831" s="58"/>
      <c r="DC831" s="58"/>
      <c r="DD831" s="58"/>
      <c r="DE831" s="58"/>
      <c r="DF831" s="58"/>
      <c r="DG831" s="58"/>
      <c r="DH831" s="58"/>
      <c r="DI831" s="58"/>
      <c r="DJ831" s="58"/>
      <c r="DK831" s="58"/>
      <c r="DL831" s="58"/>
      <c r="DM831" s="58"/>
      <c r="DN831" s="58"/>
      <c r="DO831" s="58"/>
      <c r="DP831" s="58"/>
      <c r="DQ831" s="58"/>
      <c r="DR831" s="58"/>
      <c r="DS831" s="58"/>
      <c r="DT831" s="58"/>
      <c r="DU831" s="58"/>
      <c r="DV831" s="58"/>
      <c r="DW831" s="58"/>
      <c r="DX831" s="58"/>
      <c r="DY831" s="58"/>
      <c r="DZ831" s="58"/>
      <c r="EA831" s="58"/>
      <c r="EB831" s="58"/>
      <c r="EC831" s="58"/>
      <c r="ED831" s="58"/>
      <c r="EE831" s="58"/>
      <c r="EF831" s="58"/>
      <c r="EG831" s="58"/>
      <c r="EH831" s="58"/>
      <c r="EI831" s="58"/>
      <c r="EJ831" s="58"/>
      <c r="EK831" s="58"/>
      <c r="EL831" s="58"/>
      <c r="EM831" s="58"/>
      <c r="EN831" s="58"/>
      <c r="EO831" s="58"/>
      <c r="EP831" s="58"/>
      <c r="EQ831" s="58"/>
      <c r="ER831" s="58"/>
      <c r="ES831" s="58"/>
      <c r="ET831" s="58"/>
      <c r="EU831" s="58"/>
      <c r="EV831" s="58"/>
      <c r="EW831" s="58"/>
      <c r="EX831" s="58"/>
      <c r="EY831" s="58"/>
      <c r="EZ831" s="58"/>
      <c r="FA831" s="58"/>
      <c r="FB831" s="58"/>
      <c r="FC831" s="58"/>
      <c r="FD831" s="58"/>
      <c r="FE831" s="58"/>
      <c r="FF831" s="58"/>
      <c r="FG831" s="58"/>
      <c r="FH831" s="58"/>
      <c r="FI831" s="58"/>
      <c r="FJ831" s="58"/>
      <c r="FK831" s="58"/>
      <c r="FL831" s="58"/>
      <c r="FM831" s="58"/>
      <c r="FN831" s="58"/>
      <c r="FO831" s="58"/>
      <c r="FP831" s="58"/>
      <c r="FQ831" s="58"/>
      <c r="FR831" s="58"/>
      <c r="FS831" s="58"/>
      <c r="FT831" s="58"/>
      <c r="FU831" s="58"/>
      <c r="FV831" s="58"/>
      <c r="FW831" s="58"/>
      <c r="FX831" s="58"/>
      <c r="FY831" s="58"/>
      <c r="FZ831" s="58"/>
      <c r="GA831" s="58"/>
      <c r="GB831" s="58"/>
      <c r="GC831" s="58"/>
      <c r="GD831" s="58"/>
      <c r="GE831" s="58"/>
      <c r="GF831" s="58"/>
      <c r="GG831" s="58"/>
      <c r="GH831" s="58"/>
      <c r="GI831" s="58"/>
      <c r="GJ831" s="58"/>
      <c r="GK831" s="58"/>
      <c r="GL831" s="58"/>
      <c r="GM831" s="58"/>
      <c r="GN831" s="58"/>
      <c r="GO831" s="58"/>
      <c r="GP831" s="58"/>
      <c r="GQ831" s="58"/>
      <c r="GR831" s="58"/>
      <c r="GS831" s="58"/>
      <c r="GT831" s="58"/>
      <c r="GU831" s="58"/>
      <c r="GV831" s="58"/>
      <c r="GW831" s="58"/>
      <c r="GX831" s="58"/>
      <c r="GY831" s="58"/>
      <c r="GZ831" s="58"/>
      <c r="HA831" s="58"/>
      <c r="HB831" s="58"/>
      <c r="HC831" s="58"/>
      <c r="HD831" s="58"/>
      <c r="HE831" s="58"/>
      <c r="HF831" s="58"/>
      <c r="HG831" s="58"/>
      <c r="HH831" s="58"/>
      <c r="HI831" s="58"/>
      <c r="HJ831" s="58"/>
      <c r="HK831" s="58"/>
      <c r="HL831" s="58"/>
      <c r="HM831" s="58"/>
      <c r="HN831" s="58"/>
      <c r="HO831" s="58"/>
      <c r="HP831" s="58"/>
      <c r="HQ831" s="58"/>
      <c r="HR831" s="58"/>
      <c r="HS831" s="58"/>
      <c r="HT831" s="58"/>
      <c r="HU831" s="58"/>
      <c r="HV831" s="58"/>
      <c r="HW831" s="58"/>
      <c r="HX831" s="58"/>
      <c r="HY831" s="58"/>
      <c r="HZ831" s="58"/>
      <c r="IA831" s="58"/>
      <c r="IB831" s="58"/>
      <c r="IC831" s="58"/>
      <c r="ID831" s="58"/>
      <c r="IE831" s="58"/>
      <c r="IF831" s="58"/>
      <c r="IG831" s="58"/>
      <c r="IH831" s="58"/>
      <c r="II831" s="58"/>
      <c r="IJ831" s="58"/>
      <c r="IK831" s="58"/>
      <c r="IL831" s="58"/>
      <c r="IM831" s="58"/>
      <c r="IN831" s="58"/>
      <c r="IO831" s="58"/>
      <c r="IP831" s="58"/>
      <c r="IQ831" s="58"/>
      <c r="IR831" s="58"/>
      <c r="IS831" s="58"/>
      <c r="IT831" s="58"/>
      <c r="IU831" s="58"/>
    </row>
    <row r="832" spans="1:255" s="840" customFormat="1">
      <c r="A832" s="7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58"/>
      <c r="BI832" s="58"/>
      <c r="BJ832" s="58"/>
      <c r="BK832" s="58"/>
      <c r="BL832" s="58"/>
      <c r="BM832" s="58"/>
      <c r="BN832" s="58"/>
      <c r="BO832" s="58"/>
      <c r="BP832" s="58"/>
      <c r="BQ832" s="58"/>
      <c r="BR832" s="58"/>
      <c r="BS832" s="58"/>
      <c r="BT832" s="58"/>
      <c r="BU832" s="58"/>
      <c r="BV832" s="58"/>
      <c r="BW832" s="58"/>
      <c r="BX832" s="58"/>
      <c r="BY832" s="58"/>
      <c r="BZ832" s="58"/>
      <c r="CA832" s="58"/>
      <c r="CB832" s="58"/>
      <c r="CC832" s="58"/>
      <c r="CD832" s="58"/>
      <c r="CE832" s="58"/>
      <c r="CF832" s="58"/>
      <c r="CG832" s="58"/>
      <c r="CH832" s="58"/>
      <c r="CI832" s="58"/>
      <c r="CJ832" s="58"/>
      <c r="CK832" s="58"/>
      <c r="CL832" s="58"/>
      <c r="CM832" s="58"/>
      <c r="CN832" s="58"/>
      <c r="CO832" s="58"/>
      <c r="CP832" s="58"/>
      <c r="CQ832" s="58"/>
      <c r="CR832" s="58"/>
      <c r="CS832" s="58"/>
      <c r="CT832" s="58"/>
      <c r="CU832" s="58"/>
      <c r="CV832" s="58"/>
      <c r="CW832" s="58"/>
      <c r="CX832" s="58"/>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58"/>
      <c r="DW832" s="58"/>
      <c r="DX832" s="58"/>
      <c r="DY832" s="58"/>
      <c r="DZ832" s="58"/>
      <c r="EA832" s="58"/>
      <c r="EB832" s="58"/>
      <c r="EC832" s="58"/>
      <c r="ED832" s="58"/>
      <c r="EE832" s="58"/>
      <c r="EF832" s="58"/>
      <c r="EG832" s="58"/>
      <c r="EH832" s="58"/>
      <c r="EI832" s="58"/>
      <c r="EJ832" s="58"/>
      <c r="EK832" s="58"/>
      <c r="EL832" s="58"/>
      <c r="EM832" s="58"/>
      <c r="EN832" s="58"/>
      <c r="EO832" s="58"/>
      <c r="EP832" s="58"/>
      <c r="EQ832" s="58"/>
      <c r="ER832" s="58"/>
      <c r="ES832" s="58"/>
      <c r="ET832" s="58"/>
      <c r="EU832" s="58"/>
      <c r="EV832" s="58"/>
      <c r="EW832" s="58"/>
      <c r="EX832" s="58"/>
      <c r="EY832" s="58"/>
      <c r="EZ832" s="58"/>
      <c r="FA832" s="58"/>
      <c r="FB832" s="58"/>
      <c r="FC832" s="58"/>
      <c r="FD832" s="58"/>
      <c r="FE832" s="58"/>
      <c r="FF832" s="58"/>
      <c r="FG832" s="58"/>
      <c r="FH832" s="58"/>
      <c r="FI832" s="58"/>
      <c r="FJ832" s="58"/>
      <c r="FK832" s="58"/>
      <c r="FL832" s="58"/>
      <c r="FM832" s="58"/>
      <c r="FN832" s="58"/>
      <c r="FO832" s="58"/>
      <c r="FP832" s="58"/>
      <c r="FQ832" s="58"/>
      <c r="FR832" s="58"/>
      <c r="FS832" s="58"/>
      <c r="FT832" s="58"/>
      <c r="FU832" s="58"/>
      <c r="FV832" s="58"/>
      <c r="FW832" s="58"/>
      <c r="FX832" s="58"/>
      <c r="FY832" s="58"/>
      <c r="FZ832" s="58"/>
      <c r="GA832" s="58"/>
      <c r="GB832" s="58"/>
      <c r="GC832" s="58"/>
      <c r="GD832" s="58"/>
      <c r="GE832" s="58"/>
      <c r="GF832" s="58"/>
      <c r="GG832" s="58"/>
      <c r="GH832" s="58"/>
      <c r="GI832" s="58"/>
      <c r="GJ832" s="58"/>
      <c r="GK832" s="58"/>
      <c r="GL832" s="58"/>
      <c r="GM832" s="58"/>
      <c r="GN832" s="58"/>
      <c r="GO832" s="58"/>
      <c r="GP832" s="58"/>
      <c r="GQ832" s="58"/>
      <c r="GR832" s="58"/>
      <c r="GS832" s="58"/>
      <c r="GT832" s="58"/>
      <c r="GU832" s="58"/>
      <c r="GV832" s="58"/>
      <c r="GW832" s="58"/>
      <c r="GX832" s="58"/>
      <c r="GY832" s="58"/>
      <c r="GZ832" s="58"/>
      <c r="HA832" s="58"/>
      <c r="HB832" s="58"/>
      <c r="HC832" s="58"/>
      <c r="HD832" s="58"/>
      <c r="HE832" s="58"/>
      <c r="HF832" s="58"/>
      <c r="HG832" s="58"/>
      <c r="HH832" s="58"/>
      <c r="HI832" s="58"/>
      <c r="HJ832" s="58"/>
      <c r="HK832" s="58"/>
      <c r="HL832" s="58"/>
      <c r="HM832" s="58"/>
      <c r="HN832" s="58"/>
      <c r="HO832" s="58"/>
      <c r="HP832" s="58"/>
      <c r="HQ832" s="58"/>
      <c r="HR832" s="58"/>
      <c r="HS832" s="58"/>
      <c r="HT832" s="58"/>
      <c r="HU832" s="58"/>
      <c r="HV832" s="58"/>
      <c r="HW832" s="58"/>
      <c r="HX832" s="58"/>
      <c r="HY832" s="58"/>
      <c r="HZ832" s="58"/>
      <c r="IA832" s="58"/>
      <c r="IB832" s="58"/>
      <c r="IC832" s="58"/>
      <c r="ID832" s="58"/>
      <c r="IE832" s="58"/>
      <c r="IF832" s="58"/>
      <c r="IG832" s="58"/>
      <c r="IH832" s="58"/>
      <c r="II832" s="58"/>
      <c r="IJ832" s="58"/>
      <c r="IK832" s="58"/>
      <c r="IL832" s="58"/>
      <c r="IM832" s="58"/>
      <c r="IN832" s="58"/>
      <c r="IO832" s="58"/>
      <c r="IP832" s="58"/>
      <c r="IQ832" s="58"/>
      <c r="IR832" s="58"/>
      <c r="IS832" s="58"/>
      <c r="IT832" s="58"/>
      <c r="IU832" s="58"/>
    </row>
    <row r="833" spans="1:255" s="840" customFormat="1">
      <c r="A833" s="7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58"/>
      <c r="AU833" s="58"/>
      <c r="AV833" s="58"/>
      <c r="AW833" s="58"/>
      <c r="AX833" s="58"/>
      <c r="AY833" s="58"/>
      <c r="AZ833" s="58"/>
      <c r="BA833" s="58"/>
      <c r="BB833" s="58"/>
      <c r="BC833" s="58"/>
      <c r="BD833" s="58"/>
      <c r="BE833" s="58"/>
      <c r="BF833" s="58"/>
      <c r="BG833" s="58"/>
      <c r="BH833" s="58"/>
      <c r="BI833" s="58"/>
      <c r="BJ833" s="58"/>
      <c r="BK833" s="58"/>
      <c r="BL833" s="58"/>
      <c r="BM833" s="58"/>
      <c r="BN833" s="58"/>
      <c r="BO833" s="58"/>
      <c r="BP833" s="58"/>
      <c r="BQ833" s="58"/>
      <c r="BR833" s="58"/>
      <c r="BS833" s="58"/>
      <c r="BT833" s="58"/>
      <c r="BU833" s="58"/>
      <c r="BV833" s="58"/>
      <c r="BW833" s="58"/>
      <c r="BX833" s="58"/>
      <c r="BY833" s="58"/>
      <c r="BZ833" s="58"/>
      <c r="CA833" s="58"/>
      <c r="CB833" s="58"/>
      <c r="CC833" s="58"/>
      <c r="CD833" s="58"/>
      <c r="CE833" s="58"/>
      <c r="CF833" s="58"/>
      <c r="CG833" s="58"/>
      <c r="CH833" s="58"/>
      <c r="CI833" s="58"/>
      <c r="CJ833" s="58"/>
      <c r="CK833" s="58"/>
      <c r="CL833" s="58"/>
      <c r="CM833" s="58"/>
      <c r="CN833" s="58"/>
      <c r="CO833" s="58"/>
      <c r="CP833" s="58"/>
      <c r="CQ833" s="58"/>
      <c r="CR833" s="58"/>
      <c r="CS833" s="58"/>
      <c r="CT833" s="58"/>
      <c r="CU833" s="58"/>
      <c r="CV833" s="58"/>
      <c r="CW833" s="58"/>
      <c r="CX833" s="58"/>
      <c r="CY833" s="58"/>
      <c r="CZ833" s="58"/>
      <c r="DA833" s="58"/>
      <c r="DB833" s="58"/>
      <c r="DC833" s="58"/>
      <c r="DD833" s="58"/>
      <c r="DE833" s="58"/>
      <c r="DF833" s="58"/>
      <c r="DG833" s="58"/>
      <c r="DH833" s="58"/>
      <c r="DI833" s="58"/>
      <c r="DJ833" s="58"/>
      <c r="DK833" s="58"/>
      <c r="DL833" s="58"/>
      <c r="DM833" s="58"/>
      <c r="DN833" s="58"/>
      <c r="DO833" s="58"/>
      <c r="DP833" s="58"/>
      <c r="DQ833" s="58"/>
      <c r="DR833" s="58"/>
      <c r="DS833" s="58"/>
      <c r="DT833" s="58"/>
      <c r="DU833" s="58"/>
      <c r="DV833" s="58"/>
      <c r="DW833" s="58"/>
      <c r="DX833" s="58"/>
      <c r="DY833" s="58"/>
      <c r="DZ833" s="58"/>
      <c r="EA833" s="58"/>
      <c r="EB833" s="58"/>
      <c r="EC833" s="58"/>
      <c r="ED833" s="58"/>
      <c r="EE833" s="58"/>
      <c r="EF833" s="58"/>
      <c r="EG833" s="58"/>
      <c r="EH833" s="58"/>
      <c r="EI833" s="58"/>
      <c r="EJ833" s="58"/>
      <c r="EK833" s="58"/>
      <c r="EL833" s="58"/>
      <c r="EM833" s="58"/>
      <c r="EN833" s="58"/>
      <c r="EO833" s="58"/>
      <c r="EP833" s="58"/>
      <c r="EQ833" s="58"/>
      <c r="ER833" s="58"/>
      <c r="ES833" s="58"/>
      <c r="ET833" s="58"/>
      <c r="EU833" s="58"/>
      <c r="EV833" s="58"/>
      <c r="EW833" s="58"/>
      <c r="EX833" s="58"/>
      <c r="EY833" s="58"/>
      <c r="EZ833" s="58"/>
      <c r="FA833" s="58"/>
      <c r="FB833" s="58"/>
      <c r="FC833" s="58"/>
      <c r="FD833" s="58"/>
      <c r="FE833" s="58"/>
      <c r="FF833" s="58"/>
      <c r="FG833" s="58"/>
      <c r="FH833" s="58"/>
      <c r="FI833" s="58"/>
      <c r="FJ833" s="58"/>
      <c r="FK833" s="58"/>
      <c r="FL833" s="58"/>
      <c r="FM833" s="58"/>
      <c r="FN833" s="58"/>
      <c r="FO833" s="58"/>
      <c r="FP833" s="58"/>
      <c r="FQ833" s="58"/>
      <c r="FR833" s="58"/>
      <c r="FS833" s="58"/>
      <c r="FT833" s="58"/>
      <c r="FU833" s="58"/>
      <c r="FV833" s="58"/>
      <c r="FW833" s="58"/>
      <c r="FX833" s="58"/>
      <c r="FY833" s="58"/>
      <c r="FZ833" s="58"/>
      <c r="GA833" s="58"/>
      <c r="GB833" s="58"/>
      <c r="GC833" s="58"/>
      <c r="GD833" s="58"/>
      <c r="GE833" s="58"/>
      <c r="GF833" s="58"/>
      <c r="GG833" s="58"/>
      <c r="GH833" s="58"/>
      <c r="GI833" s="58"/>
      <c r="GJ833" s="58"/>
      <c r="GK833" s="58"/>
      <c r="GL833" s="58"/>
      <c r="GM833" s="58"/>
      <c r="GN833" s="58"/>
      <c r="GO833" s="58"/>
      <c r="GP833" s="58"/>
      <c r="GQ833" s="58"/>
      <c r="GR833" s="58"/>
      <c r="GS833" s="58"/>
      <c r="GT833" s="58"/>
      <c r="GU833" s="58"/>
      <c r="GV833" s="58"/>
      <c r="GW833" s="58"/>
      <c r="GX833" s="58"/>
      <c r="GY833" s="58"/>
      <c r="GZ833" s="58"/>
      <c r="HA833" s="58"/>
      <c r="HB833" s="58"/>
      <c r="HC833" s="58"/>
      <c r="HD833" s="58"/>
      <c r="HE833" s="58"/>
      <c r="HF833" s="58"/>
      <c r="HG833" s="58"/>
      <c r="HH833" s="58"/>
      <c r="HI833" s="58"/>
      <c r="HJ833" s="58"/>
      <c r="HK833" s="58"/>
      <c r="HL833" s="58"/>
      <c r="HM833" s="58"/>
      <c r="HN833" s="58"/>
      <c r="HO833" s="58"/>
      <c r="HP833" s="58"/>
      <c r="HQ833" s="58"/>
      <c r="HR833" s="58"/>
      <c r="HS833" s="58"/>
      <c r="HT833" s="58"/>
      <c r="HU833" s="58"/>
      <c r="HV833" s="58"/>
      <c r="HW833" s="58"/>
      <c r="HX833" s="58"/>
      <c r="HY833" s="58"/>
      <c r="HZ833" s="58"/>
      <c r="IA833" s="58"/>
      <c r="IB833" s="58"/>
      <c r="IC833" s="58"/>
      <c r="ID833" s="58"/>
      <c r="IE833" s="58"/>
      <c r="IF833" s="58"/>
      <c r="IG833" s="58"/>
      <c r="IH833" s="58"/>
      <c r="II833" s="58"/>
      <c r="IJ833" s="58"/>
      <c r="IK833" s="58"/>
      <c r="IL833" s="58"/>
      <c r="IM833" s="58"/>
      <c r="IN833" s="58"/>
      <c r="IO833" s="58"/>
      <c r="IP833" s="58"/>
      <c r="IQ833" s="58"/>
      <c r="IR833" s="58"/>
      <c r="IS833" s="58"/>
      <c r="IT833" s="58"/>
      <c r="IU833" s="58"/>
    </row>
    <row r="834" spans="1:255" s="840" customFormat="1">
      <c r="A834" s="7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58"/>
      <c r="BC834" s="58"/>
      <c r="BD834" s="58"/>
      <c r="BE834" s="58"/>
      <c r="BF834" s="58"/>
      <c r="BG834" s="58"/>
      <c r="BH834" s="58"/>
      <c r="BI834" s="58"/>
      <c r="BJ834" s="58"/>
      <c r="BK834" s="58"/>
      <c r="BL834" s="58"/>
      <c r="BM834" s="58"/>
      <c r="BN834" s="58"/>
      <c r="BO834" s="58"/>
      <c r="BP834" s="58"/>
      <c r="BQ834" s="58"/>
      <c r="BR834" s="58"/>
      <c r="BS834" s="58"/>
      <c r="BT834" s="58"/>
      <c r="BU834" s="58"/>
      <c r="BV834" s="58"/>
      <c r="BW834" s="58"/>
      <c r="BX834" s="58"/>
      <c r="BY834" s="58"/>
      <c r="BZ834" s="58"/>
      <c r="CA834" s="58"/>
      <c r="CB834" s="58"/>
      <c r="CC834" s="58"/>
      <c r="CD834" s="58"/>
      <c r="CE834" s="58"/>
      <c r="CF834" s="58"/>
      <c r="CG834" s="58"/>
      <c r="CH834" s="58"/>
      <c r="CI834" s="58"/>
      <c r="CJ834" s="58"/>
      <c r="CK834" s="58"/>
      <c r="CL834" s="58"/>
      <c r="CM834" s="58"/>
      <c r="CN834" s="58"/>
      <c r="CO834" s="58"/>
      <c r="CP834" s="58"/>
      <c r="CQ834" s="58"/>
      <c r="CR834" s="58"/>
      <c r="CS834" s="58"/>
      <c r="CT834" s="58"/>
      <c r="CU834" s="58"/>
      <c r="CV834" s="58"/>
      <c r="CW834" s="58"/>
      <c r="CX834" s="58"/>
      <c r="CY834" s="58"/>
      <c r="CZ834" s="58"/>
      <c r="DA834" s="58"/>
      <c r="DB834" s="58"/>
      <c r="DC834" s="58"/>
      <c r="DD834" s="58"/>
      <c r="DE834" s="58"/>
      <c r="DF834" s="58"/>
      <c r="DG834" s="58"/>
      <c r="DH834" s="58"/>
      <c r="DI834" s="58"/>
      <c r="DJ834" s="58"/>
      <c r="DK834" s="58"/>
      <c r="DL834" s="58"/>
      <c r="DM834" s="58"/>
      <c r="DN834" s="58"/>
      <c r="DO834" s="58"/>
      <c r="DP834" s="58"/>
      <c r="DQ834" s="58"/>
      <c r="DR834" s="58"/>
      <c r="DS834" s="58"/>
      <c r="DT834" s="58"/>
      <c r="DU834" s="58"/>
      <c r="DV834" s="58"/>
      <c r="DW834" s="58"/>
      <c r="DX834" s="58"/>
      <c r="DY834" s="58"/>
      <c r="DZ834" s="58"/>
      <c r="EA834" s="58"/>
      <c r="EB834" s="58"/>
      <c r="EC834" s="58"/>
      <c r="ED834" s="58"/>
      <c r="EE834" s="58"/>
      <c r="EF834" s="58"/>
      <c r="EG834" s="58"/>
      <c r="EH834" s="58"/>
      <c r="EI834" s="58"/>
      <c r="EJ834" s="58"/>
      <c r="EK834" s="58"/>
      <c r="EL834" s="58"/>
      <c r="EM834" s="58"/>
      <c r="EN834" s="58"/>
      <c r="EO834" s="58"/>
      <c r="EP834" s="58"/>
      <c r="EQ834" s="58"/>
      <c r="ER834" s="58"/>
      <c r="ES834" s="58"/>
      <c r="ET834" s="58"/>
      <c r="EU834" s="58"/>
      <c r="EV834" s="58"/>
      <c r="EW834" s="58"/>
      <c r="EX834" s="58"/>
      <c r="EY834" s="58"/>
      <c r="EZ834" s="58"/>
      <c r="FA834" s="58"/>
      <c r="FB834" s="58"/>
      <c r="FC834" s="58"/>
      <c r="FD834" s="58"/>
      <c r="FE834" s="58"/>
      <c r="FF834" s="58"/>
      <c r="FG834" s="58"/>
      <c r="FH834" s="58"/>
      <c r="FI834" s="58"/>
      <c r="FJ834" s="58"/>
      <c r="FK834" s="58"/>
      <c r="FL834" s="58"/>
      <c r="FM834" s="58"/>
      <c r="FN834" s="58"/>
      <c r="FO834" s="58"/>
      <c r="FP834" s="58"/>
      <c r="FQ834" s="58"/>
      <c r="FR834" s="58"/>
      <c r="FS834" s="58"/>
      <c r="FT834" s="58"/>
      <c r="FU834" s="58"/>
      <c r="FV834" s="58"/>
      <c r="FW834" s="58"/>
      <c r="FX834" s="58"/>
      <c r="FY834" s="58"/>
      <c r="FZ834" s="58"/>
      <c r="GA834" s="58"/>
      <c r="GB834" s="58"/>
      <c r="GC834" s="58"/>
      <c r="GD834" s="58"/>
      <c r="GE834" s="58"/>
      <c r="GF834" s="58"/>
      <c r="GG834" s="58"/>
      <c r="GH834" s="58"/>
      <c r="GI834" s="58"/>
      <c r="GJ834" s="58"/>
      <c r="GK834" s="58"/>
      <c r="GL834" s="58"/>
      <c r="GM834" s="58"/>
      <c r="GN834" s="58"/>
      <c r="GO834" s="58"/>
      <c r="GP834" s="58"/>
      <c r="GQ834" s="58"/>
      <c r="GR834" s="58"/>
      <c r="GS834" s="58"/>
      <c r="GT834" s="58"/>
      <c r="GU834" s="58"/>
      <c r="GV834" s="58"/>
      <c r="GW834" s="58"/>
      <c r="GX834" s="58"/>
      <c r="GY834" s="58"/>
      <c r="GZ834" s="58"/>
      <c r="HA834" s="58"/>
      <c r="HB834" s="58"/>
      <c r="HC834" s="58"/>
      <c r="HD834" s="58"/>
      <c r="HE834" s="58"/>
      <c r="HF834" s="58"/>
      <c r="HG834" s="58"/>
      <c r="HH834" s="58"/>
      <c r="HI834" s="58"/>
      <c r="HJ834" s="58"/>
      <c r="HK834" s="58"/>
      <c r="HL834" s="58"/>
      <c r="HM834" s="58"/>
      <c r="HN834" s="58"/>
      <c r="HO834" s="58"/>
      <c r="HP834" s="58"/>
      <c r="HQ834" s="58"/>
      <c r="HR834" s="58"/>
      <c r="HS834" s="58"/>
      <c r="HT834" s="58"/>
      <c r="HU834" s="58"/>
      <c r="HV834" s="58"/>
      <c r="HW834" s="58"/>
      <c r="HX834" s="58"/>
      <c r="HY834" s="58"/>
      <c r="HZ834" s="58"/>
      <c r="IA834" s="58"/>
      <c r="IB834" s="58"/>
      <c r="IC834" s="58"/>
      <c r="ID834" s="58"/>
      <c r="IE834" s="58"/>
      <c r="IF834" s="58"/>
      <c r="IG834" s="58"/>
      <c r="IH834" s="58"/>
      <c r="II834" s="58"/>
      <c r="IJ834" s="58"/>
      <c r="IK834" s="58"/>
      <c r="IL834" s="58"/>
      <c r="IM834" s="58"/>
      <c r="IN834" s="58"/>
      <c r="IO834" s="58"/>
      <c r="IP834" s="58"/>
      <c r="IQ834" s="58"/>
      <c r="IR834" s="58"/>
      <c r="IS834" s="58"/>
      <c r="IT834" s="58"/>
      <c r="IU834" s="58"/>
    </row>
    <row r="835" spans="1:255" s="840" customFormat="1">
      <c r="A835" s="7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58"/>
      <c r="AU835" s="58"/>
      <c r="AV835" s="58"/>
      <c r="AW835" s="58"/>
      <c r="AX835" s="58"/>
      <c r="AY835" s="58"/>
      <c r="AZ835" s="58"/>
      <c r="BA835" s="58"/>
      <c r="BB835" s="58"/>
      <c r="BC835" s="58"/>
      <c r="BD835" s="58"/>
      <c r="BE835" s="58"/>
      <c r="BF835" s="58"/>
      <c r="BG835" s="58"/>
      <c r="BH835" s="58"/>
      <c r="BI835" s="58"/>
      <c r="BJ835" s="58"/>
      <c r="BK835" s="58"/>
      <c r="BL835" s="58"/>
      <c r="BM835" s="58"/>
      <c r="BN835" s="58"/>
      <c r="BO835" s="58"/>
      <c r="BP835" s="58"/>
      <c r="BQ835" s="58"/>
      <c r="BR835" s="58"/>
      <c r="BS835" s="58"/>
      <c r="BT835" s="58"/>
      <c r="BU835" s="58"/>
      <c r="BV835" s="58"/>
      <c r="BW835" s="58"/>
      <c r="BX835" s="58"/>
      <c r="BY835" s="58"/>
      <c r="BZ835" s="58"/>
      <c r="CA835" s="58"/>
      <c r="CB835" s="58"/>
      <c r="CC835" s="58"/>
      <c r="CD835" s="58"/>
      <c r="CE835" s="58"/>
      <c r="CF835" s="58"/>
      <c r="CG835" s="58"/>
      <c r="CH835" s="58"/>
      <c r="CI835" s="58"/>
      <c r="CJ835" s="58"/>
      <c r="CK835" s="58"/>
      <c r="CL835" s="58"/>
      <c r="CM835" s="58"/>
      <c r="CN835" s="58"/>
      <c r="CO835" s="58"/>
      <c r="CP835" s="58"/>
      <c r="CQ835" s="58"/>
      <c r="CR835" s="58"/>
      <c r="CS835" s="58"/>
      <c r="CT835" s="58"/>
      <c r="CU835" s="58"/>
      <c r="CV835" s="58"/>
      <c r="CW835" s="58"/>
      <c r="CX835" s="58"/>
      <c r="CY835" s="58"/>
      <c r="CZ835" s="58"/>
      <c r="DA835" s="58"/>
      <c r="DB835" s="58"/>
      <c r="DC835" s="58"/>
      <c r="DD835" s="58"/>
      <c r="DE835" s="58"/>
      <c r="DF835" s="58"/>
      <c r="DG835" s="58"/>
      <c r="DH835" s="58"/>
      <c r="DI835" s="58"/>
      <c r="DJ835" s="58"/>
      <c r="DK835" s="58"/>
      <c r="DL835" s="58"/>
      <c r="DM835" s="58"/>
      <c r="DN835" s="58"/>
      <c r="DO835" s="58"/>
      <c r="DP835" s="58"/>
      <c r="DQ835" s="58"/>
      <c r="DR835" s="58"/>
      <c r="DS835" s="58"/>
      <c r="DT835" s="58"/>
      <c r="DU835" s="58"/>
      <c r="DV835" s="58"/>
      <c r="DW835" s="58"/>
      <c r="DX835" s="58"/>
      <c r="DY835" s="58"/>
      <c r="DZ835" s="58"/>
      <c r="EA835" s="58"/>
      <c r="EB835" s="58"/>
      <c r="EC835" s="58"/>
      <c r="ED835" s="58"/>
      <c r="EE835" s="58"/>
      <c r="EF835" s="58"/>
      <c r="EG835" s="58"/>
      <c r="EH835" s="58"/>
      <c r="EI835" s="58"/>
      <c r="EJ835" s="58"/>
      <c r="EK835" s="58"/>
      <c r="EL835" s="58"/>
      <c r="EM835" s="58"/>
      <c r="EN835" s="58"/>
      <c r="EO835" s="58"/>
      <c r="EP835" s="58"/>
      <c r="EQ835" s="58"/>
      <c r="ER835" s="58"/>
      <c r="ES835" s="58"/>
      <c r="ET835" s="58"/>
      <c r="EU835" s="58"/>
      <c r="EV835" s="58"/>
      <c r="EW835" s="58"/>
      <c r="EX835" s="58"/>
      <c r="EY835" s="58"/>
      <c r="EZ835" s="58"/>
      <c r="FA835" s="58"/>
      <c r="FB835" s="58"/>
      <c r="FC835" s="58"/>
      <c r="FD835" s="58"/>
      <c r="FE835" s="58"/>
      <c r="FF835" s="58"/>
      <c r="FG835" s="58"/>
      <c r="FH835" s="58"/>
      <c r="FI835" s="58"/>
      <c r="FJ835" s="58"/>
      <c r="FK835" s="58"/>
      <c r="FL835" s="58"/>
      <c r="FM835" s="58"/>
      <c r="FN835" s="58"/>
      <c r="FO835" s="58"/>
      <c r="FP835" s="58"/>
      <c r="FQ835" s="58"/>
      <c r="FR835" s="58"/>
      <c r="FS835" s="58"/>
      <c r="FT835" s="58"/>
      <c r="FU835" s="58"/>
      <c r="FV835" s="58"/>
      <c r="FW835" s="58"/>
      <c r="FX835" s="58"/>
      <c r="FY835" s="58"/>
      <c r="FZ835" s="58"/>
      <c r="GA835" s="58"/>
      <c r="GB835" s="58"/>
      <c r="GC835" s="58"/>
      <c r="GD835" s="58"/>
      <c r="GE835" s="58"/>
      <c r="GF835" s="58"/>
      <c r="GG835" s="58"/>
      <c r="GH835" s="58"/>
      <c r="GI835" s="58"/>
      <c r="GJ835" s="58"/>
      <c r="GK835" s="58"/>
      <c r="GL835" s="58"/>
      <c r="GM835" s="58"/>
      <c r="GN835" s="58"/>
      <c r="GO835" s="58"/>
      <c r="GP835" s="58"/>
      <c r="GQ835" s="58"/>
      <c r="GR835" s="58"/>
      <c r="GS835" s="58"/>
      <c r="GT835" s="58"/>
      <c r="GU835" s="58"/>
      <c r="GV835" s="58"/>
      <c r="GW835" s="58"/>
      <c r="GX835" s="58"/>
      <c r="GY835" s="58"/>
      <c r="GZ835" s="58"/>
      <c r="HA835" s="58"/>
      <c r="HB835" s="58"/>
      <c r="HC835" s="58"/>
      <c r="HD835" s="58"/>
      <c r="HE835" s="58"/>
      <c r="HF835" s="58"/>
      <c r="HG835" s="58"/>
      <c r="HH835" s="58"/>
      <c r="HI835" s="58"/>
      <c r="HJ835" s="58"/>
      <c r="HK835" s="58"/>
      <c r="HL835" s="58"/>
      <c r="HM835" s="58"/>
      <c r="HN835" s="58"/>
      <c r="HO835" s="58"/>
      <c r="HP835" s="58"/>
      <c r="HQ835" s="58"/>
      <c r="HR835" s="58"/>
      <c r="HS835" s="58"/>
      <c r="HT835" s="58"/>
      <c r="HU835" s="58"/>
      <c r="HV835" s="58"/>
      <c r="HW835" s="58"/>
      <c r="HX835" s="58"/>
      <c r="HY835" s="58"/>
      <c r="HZ835" s="58"/>
      <c r="IA835" s="58"/>
      <c r="IB835" s="58"/>
      <c r="IC835" s="58"/>
      <c r="ID835" s="58"/>
      <c r="IE835" s="58"/>
      <c r="IF835" s="58"/>
      <c r="IG835" s="58"/>
      <c r="IH835" s="58"/>
      <c r="II835" s="58"/>
      <c r="IJ835" s="58"/>
      <c r="IK835" s="58"/>
      <c r="IL835" s="58"/>
      <c r="IM835" s="58"/>
      <c r="IN835" s="58"/>
      <c r="IO835" s="58"/>
      <c r="IP835" s="58"/>
      <c r="IQ835" s="58"/>
      <c r="IR835" s="58"/>
      <c r="IS835" s="58"/>
      <c r="IT835" s="58"/>
      <c r="IU835" s="58"/>
    </row>
    <row r="836" spans="1:255" s="840" customFormat="1">
      <c r="A836" s="7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58"/>
      <c r="AU836" s="58"/>
      <c r="AV836" s="58"/>
      <c r="AW836" s="58"/>
      <c r="AX836" s="58"/>
      <c r="AY836" s="58"/>
      <c r="AZ836" s="58"/>
      <c r="BA836" s="58"/>
      <c r="BB836" s="58"/>
      <c r="BC836" s="58"/>
      <c r="BD836" s="58"/>
      <c r="BE836" s="58"/>
      <c r="BF836" s="58"/>
      <c r="BG836" s="58"/>
      <c r="BH836" s="58"/>
      <c r="BI836" s="58"/>
      <c r="BJ836" s="58"/>
      <c r="BK836" s="58"/>
      <c r="BL836" s="58"/>
      <c r="BM836" s="58"/>
      <c r="BN836" s="58"/>
      <c r="BO836" s="58"/>
      <c r="BP836" s="58"/>
      <c r="BQ836" s="58"/>
      <c r="BR836" s="58"/>
      <c r="BS836" s="58"/>
      <c r="BT836" s="58"/>
      <c r="BU836" s="58"/>
      <c r="BV836" s="58"/>
      <c r="BW836" s="58"/>
      <c r="BX836" s="58"/>
      <c r="BY836" s="58"/>
      <c r="BZ836" s="58"/>
      <c r="CA836" s="58"/>
      <c r="CB836" s="58"/>
      <c r="CC836" s="58"/>
      <c r="CD836" s="58"/>
      <c r="CE836" s="58"/>
      <c r="CF836" s="58"/>
      <c r="CG836" s="58"/>
      <c r="CH836" s="58"/>
      <c r="CI836" s="58"/>
      <c r="CJ836" s="58"/>
      <c r="CK836" s="58"/>
      <c r="CL836" s="58"/>
      <c r="CM836" s="58"/>
      <c r="CN836" s="58"/>
      <c r="CO836" s="58"/>
      <c r="CP836" s="58"/>
      <c r="CQ836" s="58"/>
      <c r="CR836" s="58"/>
      <c r="CS836" s="58"/>
      <c r="CT836" s="58"/>
      <c r="CU836" s="58"/>
      <c r="CV836" s="58"/>
      <c r="CW836" s="58"/>
      <c r="CX836" s="58"/>
      <c r="CY836" s="58"/>
      <c r="CZ836" s="58"/>
      <c r="DA836" s="58"/>
      <c r="DB836" s="58"/>
      <c r="DC836" s="58"/>
      <c r="DD836" s="58"/>
      <c r="DE836" s="58"/>
      <c r="DF836" s="58"/>
      <c r="DG836" s="58"/>
      <c r="DH836" s="58"/>
      <c r="DI836" s="58"/>
      <c r="DJ836" s="58"/>
      <c r="DK836" s="58"/>
      <c r="DL836" s="58"/>
      <c r="DM836" s="58"/>
      <c r="DN836" s="58"/>
      <c r="DO836" s="58"/>
      <c r="DP836" s="58"/>
      <c r="DQ836" s="58"/>
      <c r="DR836" s="58"/>
      <c r="DS836" s="58"/>
      <c r="DT836" s="58"/>
      <c r="DU836" s="58"/>
      <c r="DV836" s="58"/>
      <c r="DW836" s="58"/>
      <c r="DX836" s="58"/>
      <c r="DY836" s="58"/>
      <c r="DZ836" s="58"/>
      <c r="EA836" s="58"/>
      <c r="EB836" s="58"/>
      <c r="EC836" s="58"/>
      <c r="ED836" s="58"/>
      <c r="EE836" s="58"/>
      <c r="EF836" s="58"/>
      <c r="EG836" s="58"/>
      <c r="EH836" s="58"/>
      <c r="EI836" s="58"/>
      <c r="EJ836" s="58"/>
      <c r="EK836" s="58"/>
      <c r="EL836" s="58"/>
      <c r="EM836" s="58"/>
      <c r="EN836" s="58"/>
      <c r="EO836" s="58"/>
      <c r="EP836" s="58"/>
      <c r="EQ836" s="58"/>
      <c r="ER836" s="58"/>
      <c r="ES836" s="58"/>
      <c r="ET836" s="58"/>
      <c r="EU836" s="58"/>
      <c r="EV836" s="58"/>
      <c r="EW836" s="58"/>
      <c r="EX836" s="58"/>
      <c r="EY836" s="58"/>
      <c r="EZ836" s="58"/>
      <c r="FA836" s="58"/>
      <c r="FB836" s="58"/>
      <c r="FC836" s="58"/>
      <c r="FD836" s="58"/>
      <c r="FE836" s="58"/>
      <c r="FF836" s="58"/>
      <c r="FG836" s="58"/>
      <c r="FH836" s="58"/>
      <c r="FI836" s="58"/>
      <c r="FJ836" s="58"/>
      <c r="FK836" s="58"/>
      <c r="FL836" s="58"/>
      <c r="FM836" s="58"/>
      <c r="FN836" s="58"/>
      <c r="FO836" s="58"/>
      <c r="FP836" s="58"/>
      <c r="FQ836" s="58"/>
      <c r="FR836" s="58"/>
      <c r="FS836" s="58"/>
      <c r="FT836" s="58"/>
      <c r="FU836" s="58"/>
      <c r="FV836" s="58"/>
      <c r="FW836" s="58"/>
      <c r="FX836" s="58"/>
      <c r="FY836" s="58"/>
      <c r="FZ836" s="58"/>
      <c r="GA836" s="58"/>
      <c r="GB836" s="58"/>
      <c r="GC836" s="58"/>
      <c r="GD836" s="58"/>
      <c r="GE836" s="58"/>
      <c r="GF836" s="58"/>
      <c r="GG836" s="58"/>
      <c r="GH836" s="58"/>
      <c r="GI836" s="58"/>
      <c r="GJ836" s="58"/>
      <c r="GK836" s="58"/>
      <c r="GL836" s="58"/>
      <c r="GM836" s="58"/>
      <c r="GN836" s="58"/>
      <c r="GO836" s="58"/>
      <c r="GP836" s="58"/>
      <c r="GQ836" s="58"/>
      <c r="GR836" s="58"/>
      <c r="GS836" s="58"/>
      <c r="GT836" s="58"/>
      <c r="GU836" s="58"/>
      <c r="GV836" s="58"/>
      <c r="GW836" s="58"/>
      <c r="GX836" s="58"/>
      <c r="GY836" s="58"/>
      <c r="GZ836" s="58"/>
      <c r="HA836" s="58"/>
      <c r="HB836" s="58"/>
      <c r="HC836" s="58"/>
      <c r="HD836" s="58"/>
      <c r="HE836" s="58"/>
      <c r="HF836" s="58"/>
      <c r="HG836" s="58"/>
      <c r="HH836" s="58"/>
      <c r="HI836" s="58"/>
      <c r="HJ836" s="58"/>
      <c r="HK836" s="58"/>
      <c r="HL836" s="58"/>
      <c r="HM836" s="58"/>
      <c r="HN836" s="58"/>
      <c r="HO836" s="58"/>
      <c r="HP836" s="58"/>
      <c r="HQ836" s="58"/>
      <c r="HR836" s="58"/>
      <c r="HS836" s="58"/>
      <c r="HT836" s="58"/>
      <c r="HU836" s="58"/>
      <c r="HV836" s="58"/>
      <c r="HW836" s="58"/>
      <c r="HX836" s="58"/>
      <c r="HY836" s="58"/>
      <c r="HZ836" s="58"/>
      <c r="IA836" s="58"/>
      <c r="IB836" s="58"/>
      <c r="IC836" s="58"/>
      <c r="ID836" s="58"/>
      <c r="IE836" s="58"/>
      <c r="IF836" s="58"/>
      <c r="IG836" s="58"/>
      <c r="IH836" s="58"/>
      <c r="II836" s="58"/>
      <c r="IJ836" s="58"/>
      <c r="IK836" s="58"/>
      <c r="IL836" s="58"/>
      <c r="IM836" s="58"/>
      <c r="IN836" s="58"/>
      <c r="IO836" s="58"/>
      <c r="IP836" s="58"/>
      <c r="IQ836" s="58"/>
      <c r="IR836" s="58"/>
      <c r="IS836" s="58"/>
      <c r="IT836" s="58"/>
      <c r="IU836" s="58"/>
    </row>
    <row r="837" spans="1:255" s="840" customFormat="1">
      <c r="A837" s="7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8"/>
      <c r="AU837" s="58"/>
      <c r="AV837" s="58"/>
      <c r="AW837" s="58"/>
      <c r="AX837" s="58"/>
      <c r="AY837" s="58"/>
      <c r="AZ837" s="58"/>
      <c r="BA837" s="58"/>
      <c r="BB837" s="58"/>
      <c r="BC837" s="58"/>
      <c r="BD837" s="58"/>
      <c r="BE837" s="58"/>
      <c r="BF837" s="58"/>
      <c r="BG837" s="58"/>
      <c r="BH837" s="58"/>
      <c r="BI837" s="58"/>
      <c r="BJ837" s="58"/>
      <c r="BK837" s="58"/>
      <c r="BL837" s="58"/>
      <c r="BM837" s="58"/>
      <c r="BN837" s="58"/>
      <c r="BO837" s="58"/>
      <c r="BP837" s="58"/>
      <c r="BQ837" s="58"/>
      <c r="BR837" s="58"/>
      <c r="BS837" s="58"/>
      <c r="BT837" s="58"/>
      <c r="BU837" s="58"/>
      <c r="BV837" s="58"/>
      <c r="BW837" s="58"/>
      <c r="BX837" s="58"/>
      <c r="BY837" s="58"/>
      <c r="BZ837" s="58"/>
      <c r="CA837" s="58"/>
      <c r="CB837" s="58"/>
      <c r="CC837" s="58"/>
      <c r="CD837" s="58"/>
      <c r="CE837" s="58"/>
      <c r="CF837" s="58"/>
      <c r="CG837" s="58"/>
      <c r="CH837" s="58"/>
      <c r="CI837" s="58"/>
      <c r="CJ837" s="58"/>
      <c r="CK837" s="58"/>
      <c r="CL837" s="58"/>
      <c r="CM837" s="58"/>
      <c r="CN837" s="58"/>
      <c r="CO837" s="58"/>
      <c r="CP837" s="58"/>
      <c r="CQ837" s="58"/>
      <c r="CR837" s="58"/>
      <c r="CS837" s="58"/>
      <c r="CT837" s="58"/>
      <c r="CU837" s="58"/>
      <c r="CV837" s="58"/>
      <c r="CW837" s="58"/>
      <c r="CX837" s="58"/>
      <c r="CY837" s="58"/>
      <c r="CZ837" s="58"/>
      <c r="DA837" s="58"/>
      <c r="DB837" s="58"/>
      <c r="DC837" s="58"/>
      <c r="DD837" s="58"/>
      <c r="DE837" s="58"/>
      <c r="DF837" s="58"/>
      <c r="DG837" s="58"/>
      <c r="DH837" s="58"/>
      <c r="DI837" s="58"/>
      <c r="DJ837" s="58"/>
      <c r="DK837" s="58"/>
      <c r="DL837" s="58"/>
      <c r="DM837" s="58"/>
      <c r="DN837" s="58"/>
      <c r="DO837" s="58"/>
      <c r="DP837" s="58"/>
      <c r="DQ837" s="58"/>
      <c r="DR837" s="58"/>
      <c r="DS837" s="58"/>
      <c r="DT837" s="58"/>
      <c r="DU837" s="58"/>
      <c r="DV837" s="58"/>
      <c r="DW837" s="58"/>
      <c r="DX837" s="58"/>
      <c r="DY837" s="58"/>
      <c r="DZ837" s="58"/>
      <c r="EA837" s="58"/>
      <c r="EB837" s="58"/>
      <c r="EC837" s="58"/>
      <c r="ED837" s="58"/>
      <c r="EE837" s="58"/>
      <c r="EF837" s="58"/>
      <c r="EG837" s="58"/>
      <c r="EH837" s="58"/>
      <c r="EI837" s="58"/>
      <c r="EJ837" s="58"/>
      <c r="EK837" s="58"/>
      <c r="EL837" s="58"/>
      <c r="EM837" s="58"/>
      <c r="EN837" s="58"/>
      <c r="EO837" s="58"/>
      <c r="EP837" s="58"/>
      <c r="EQ837" s="58"/>
      <c r="ER837" s="58"/>
      <c r="ES837" s="58"/>
      <c r="ET837" s="58"/>
      <c r="EU837" s="58"/>
      <c r="EV837" s="58"/>
      <c r="EW837" s="58"/>
      <c r="EX837" s="58"/>
      <c r="EY837" s="58"/>
      <c r="EZ837" s="58"/>
      <c r="FA837" s="58"/>
      <c r="FB837" s="58"/>
      <c r="FC837" s="58"/>
      <c r="FD837" s="58"/>
      <c r="FE837" s="58"/>
      <c r="FF837" s="58"/>
      <c r="FG837" s="58"/>
      <c r="FH837" s="58"/>
      <c r="FI837" s="58"/>
      <c r="FJ837" s="58"/>
      <c r="FK837" s="58"/>
      <c r="FL837" s="58"/>
      <c r="FM837" s="58"/>
      <c r="FN837" s="58"/>
      <c r="FO837" s="58"/>
      <c r="FP837" s="58"/>
      <c r="FQ837" s="58"/>
      <c r="FR837" s="58"/>
      <c r="FS837" s="58"/>
      <c r="FT837" s="58"/>
      <c r="FU837" s="58"/>
      <c r="FV837" s="58"/>
      <c r="FW837" s="58"/>
      <c r="FX837" s="58"/>
      <c r="FY837" s="58"/>
      <c r="FZ837" s="58"/>
      <c r="GA837" s="58"/>
      <c r="GB837" s="58"/>
      <c r="GC837" s="58"/>
      <c r="GD837" s="58"/>
      <c r="GE837" s="58"/>
      <c r="GF837" s="58"/>
      <c r="GG837" s="58"/>
      <c r="GH837" s="58"/>
      <c r="GI837" s="58"/>
      <c r="GJ837" s="58"/>
      <c r="GK837" s="58"/>
      <c r="GL837" s="58"/>
      <c r="GM837" s="58"/>
      <c r="GN837" s="58"/>
      <c r="GO837" s="58"/>
      <c r="GP837" s="58"/>
      <c r="GQ837" s="58"/>
      <c r="GR837" s="58"/>
      <c r="GS837" s="58"/>
      <c r="GT837" s="58"/>
      <c r="GU837" s="58"/>
      <c r="GV837" s="58"/>
      <c r="GW837" s="58"/>
      <c r="GX837" s="58"/>
      <c r="GY837" s="58"/>
      <c r="GZ837" s="58"/>
      <c r="HA837" s="58"/>
      <c r="HB837" s="58"/>
      <c r="HC837" s="58"/>
      <c r="HD837" s="58"/>
      <c r="HE837" s="58"/>
      <c r="HF837" s="58"/>
      <c r="HG837" s="58"/>
      <c r="HH837" s="58"/>
      <c r="HI837" s="58"/>
      <c r="HJ837" s="58"/>
      <c r="HK837" s="58"/>
      <c r="HL837" s="58"/>
      <c r="HM837" s="58"/>
      <c r="HN837" s="58"/>
      <c r="HO837" s="58"/>
      <c r="HP837" s="58"/>
      <c r="HQ837" s="58"/>
      <c r="HR837" s="58"/>
      <c r="HS837" s="58"/>
      <c r="HT837" s="58"/>
      <c r="HU837" s="58"/>
      <c r="HV837" s="58"/>
      <c r="HW837" s="58"/>
      <c r="HX837" s="58"/>
      <c r="HY837" s="58"/>
      <c r="HZ837" s="58"/>
      <c r="IA837" s="58"/>
      <c r="IB837" s="58"/>
      <c r="IC837" s="58"/>
      <c r="ID837" s="58"/>
      <c r="IE837" s="58"/>
      <c r="IF837" s="58"/>
      <c r="IG837" s="58"/>
      <c r="IH837" s="58"/>
      <c r="II837" s="58"/>
      <c r="IJ837" s="58"/>
      <c r="IK837" s="58"/>
      <c r="IL837" s="58"/>
      <c r="IM837" s="58"/>
      <c r="IN837" s="58"/>
      <c r="IO837" s="58"/>
      <c r="IP837" s="58"/>
      <c r="IQ837" s="58"/>
      <c r="IR837" s="58"/>
      <c r="IS837" s="58"/>
      <c r="IT837" s="58"/>
      <c r="IU837" s="58"/>
    </row>
    <row r="838" spans="1:255" s="840" customFormat="1">
      <c r="A838" s="7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58"/>
      <c r="AU838" s="58"/>
      <c r="AV838" s="58"/>
      <c r="AW838" s="58"/>
      <c r="AX838" s="58"/>
      <c r="AY838" s="58"/>
      <c r="AZ838" s="58"/>
      <c r="BA838" s="58"/>
      <c r="BB838" s="58"/>
      <c r="BC838" s="58"/>
      <c r="BD838" s="58"/>
      <c r="BE838" s="58"/>
      <c r="BF838" s="58"/>
      <c r="BG838" s="58"/>
      <c r="BH838" s="58"/>
      <c r="BI838" s="58"/>
      <c r="BJ838" s="58"/>
      <c r="BK838" s="58"/>
      <c r="BL838" s="58"/>
      <c r="BM838" s="58"/>
      <c r="BN838" s="58"/>
      <c r="BO838" s="58"/>
      <c r="BP838" s="58"/>
      <c r="BQ838" s="58"/>
      <c r="BR838" s="58"/>
      <c r="BS838" s="58"/>
      <c r="BT838" s="58"/>
      <c r="BU838" s="58"/>
      <c r="BV838" s="58"/>
      <c r="BW838" s="58"/>
      <c r="BX838" s="58"/>
      <c r="BY838" s="58"/>
      <c r="BZ838" s="58"/>
      <c r="CA838" s="58"/>
      <c r="CB838" s="58"/>
      <c r="CC838" s="58"/>
      <c r="CD838" s="58"/>
      <c r="CE838" s="58"/>
      <c r="CF838" s="58"/>
      <c r="CG838" s="58"/>
      <c r="CH838" s="58"/>
      <c r="CI838" s="58"/>
      <c r="CJ838" s="58"/>
      <c r="CK838" s="58"/>
      <c r="CL838" s="58"/>
      <c r="CM838" s="58"/>
      <c r="CN838" s="58"/>
      <c r="CO838" s="58"/>
      <c r="CP838" s="58"/>
      <c r="CQ838" s="58"/>
      <c r="CR838" s="58"/>
      <c r="CS838" s="58"/>
      <c r="CT838" s="58"/>
      <c r="CU838" s="58"/>
      <c r="CV838" s="58"/>
      <c r="CW838" s="58"/>
      <c r="CX838" s="58"/>
      <c r="CY838" s="58"/>
      <c r="CZ838" s="58"/>
      <c r="DA838" s="58"/>
      <c r="DB838" s="58"/>
      <c r="DC838" s="58"/>
      <c r="DD838" s="58"/>
      <c r="DE838" s="58"/>
      <c r="DF838" s="58"/>
      <c r="DG838" s="58"/>
      <c r="DH838" s="58"/>
      <c r="DI838" s="58"/>
      <c r="DJ838" s="58"/>
      <c r="DK838" s="58"/>
      <c r="DL838" s="58"/>
      <c r="DM838" s="58"/>
      <c r="DN838" s="58"/>
      <c r="DO838" s="58"/>
      <c r="DP838" s="58"/>
      <c r="DQ838" s="58"/>
      <c r="DR838" s="58"/>
      <c r="DS838" s="58"/>
      <c r="DT838" s="58"/>
      <c r="DU838" s="58"/>
      <c r="DV838" s="58"/>
      <c r="DW838" s="58"/>
      <c r="DX838" s="58"/>
      <c r="DY838" s="58"/>
      <c r="DZ838" s="58"/>
      <c r="EA838" s="58"/>
      <c r="EB838" s="58"/>
      <c r="EC838" s="58"/>
      <c r="ED838" s="58"/>
      <c r="EE838" s="58"/>
      <c r="EF838" s="58"/>
      <c r="EG838" s="58"/>
      <c r="EH838" s="58"/>
      <c r="EI838" s="58"/>
      <c r="EJ838" s="58"/>
      <c r="EK838" s="58"/>
      <c r="EL838" s="58"/>
      <c r="EM838" s="58"/>
      <c r="EN838" s="58"/>
      <c r="EO838" s="58"/>
      <c r="EP838" s="58"/>
      <c r="EQ838" s="58"/>
      <c r="ER838" s="58"/>
      <c r="ES838" s="58"/>
      <c r="ET838" s="58"/>
      <c r="EU838" s="58"/>
      <c r="EV838" s="58"/>
      <c r="EW838" s="58"/>
      <c r="EX838" s="58"/>
      <c r="EY838" s="58"/>
      <c r="EZ838" s="58"/>
      <c r="FA838" s="58"/>
      <c r="FB838" s="58"/>
      <c r="FC838" s="58"/>
      <c r="FD838" s="58"/>
      <c r="FE838" s="58"/>
      <c r="FF838" s="58"/>
      <c r="FG838" s="58"/>
      <c r="FH838" s="58"/>
      <c r="FI838" s="58"/>
      <c r="FJ838" s="58"/>
      <c r="FK838" s="58"/>
      <c r="FL838" s="58"/>
      <c r="FM838" s="58"/>
      <c r="FN838" s="58"/>
      <c r="FO838" s="58"/>
      <c r="FP838" s="58"/>
      <c r="FQ838" s="58"/>
      <c r="FR838" s="58"/>
      <c r="FS838" s="58"/>
      <c r="FT838" s="58"/>
      <c r="FU838" s="58"/>
      <c r="FV838" s="58"/>
      <c r="FW838" s="58"/>
      <c r="FX838" s="58"/>
      <c r="FY838" s="58"/>
      <c r="FZ838" s="58"/>
      <c r="GA838" s="58"/>
      <c r="GB838" s="58"/>
      <c r="GC838" s="58"/>
      <c r="GD838" s="58"/>
      <c r="GE838" s="58"/>
      <c r="GF838" s="58"/>
      <c r="GG838" s="58"/>
      <c r="GH838" s="58"/>
      <c r="GI838" s="58"/>
      <c r="GJ838" s="58"/>
      <c r="GK838" s="58"/>
      <c r="GL838" s="58"/>
      <c r="GM838" s="58"/>
      <c r="GN838" s="58"/>
      <c r="GO838" s="58"/>
      <c r="GP838" s="58"/>
      <c r="GQ838" s="58"/>
      <c r="GR838" s="58"/>
      <c r="GS838" s="58"/>
      <c r="GT838" s="58"/>
      <c r="GU838" s="58"/>
      <c r="GV838" s="58"/>
      <c r="GW838" s="58"/>
      <c r="GX838" s="58"/>
      <c r="GY838" s="58"/>
      <c r="GZ838" s="58"/>
      <c r="HA838" s="58"/>
      <c r="HB838" s="58"/>
      <c r="HC838" s="58"/>
      <c r="HD838" s="58"/>
      <c r="HE838" s="58"/>
      <c r="HF838" s="58"/>
      <c r="HG838" s="58"/>
      <c r="HH838" s="58"/>
      <c r="HI838" s="58"/>
      <c r="HJ838" s="58"/>
      <c r="HK838" s="58"/>
      <c r="HL838" s="58"/>
      <c r="HM838" s="58"/>
      <c r="HN838" s="58"/>
      <c r="HO838" s="58"/>
      <c r="HP838" s="58"/>
      <c r="HQ838" s="58"/>
      <c r="HR838" s="58"/>
      <c r="HS838" s="58"/>
      <c r="HT838" s="58"/>
      <c r="HU838" s="58"/>
      <c r="HV838" s="58"/>
      <c r="HW838" s="58"/>
      <c r="HX838" s="58"/>
      <c r="HY838" s="58"/>
      <c r="HZ838" s="58"/>
      <c r="IA838" s="58"/>
      <c r="IB838" s="58"/>
      <c r="IC838" s="58"/>
      <c r="ID838" s="58"/>
      <c r="IE838" s="58"/>
      <c r="IF838" s="58"/>
      <c r="IG838" s="58"/>
      <c r="IH838" s="58"/>
      <c r="II838" s="58"/>
      <c r="IJ838" s="58"/>
      <c r="IK838" s="58"/>
      <c r="IL838" s="58"/>
      <c r="IM838" s="58"/>
      <c r="IN838" s="58"/>
      <c r="IO838" s="58"/>
      <c r="IP838" s="58"/>
      <c r="IQ838" s="58"/>
      <c r="IR838" s="58"/>
      <c r="IS838" s="58"/>
      <c r="IT838" s="58"/>
      <c r="IU838" s="58"/>
    </row>
    <row r="839" spans="1:255" s="840" customFormat="1">
      <c r="A839" s="7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58"/>
      <c r="AU839" s="58"/>
      <c r="AV839" s="58"/>
      <c r="AW839" s="58"/>
      <c r="AX839" s="58"/>
      <c r="AY839" s="58"/>
      <c r="AZ839" s="58"/>
      <c r="BA839" s="58"/>
      <c r="BB839" s="58"/>
      <c r="BC839" s="58"/>
      <c r="BD839" s="58"/>
      <c r="BE839" s="58"/>
      <c r="BF839" s="58"/>
      <c r="BG839" s="58"/>
      <c r="BH839" s="58"/>
      <c r="BI839" s="58"/>
      <c r="BJ839" s="58"/>
      <c r="BK839" s="58"/>
      <c r="BL839" s="58"/>
      <c r="BM839" s="58"/>
      <c r="BN839" s="58"/>
      <c r="BO839" s="58"/>
      <c r="BP839" s="58"/>
      <c r="BQ839" s="58"/>
      <c r="BR839" s="58"/>
      <c r="BS839" s="58"/>
      <c r="BT839" s="58"/>
      <c r="BU839" s="58"/>
      <c r="BV839" s="58"/>
      <c r="BW839" s="58"/>
      <c r="BX839" s="58"/>
      <c r="BY839" s="58"/>
      <c r="BZ839" s="58"/>
      <c r="CA839" s="58"/>
      <c r="CB839" s="58"/>
      <c r="CC839" s="58"/>
      <c r="CD839" s="58"/>
      <c r="CE839" s="58"/>
      <c r="CF839" s="58"/>
      <c r="CG839" s="58"/>
      <c r="CH839" s="58"/>
      <c r="CI839" s="58"/>
      <c r="CJ839" s="58"/>
      <c r="CK839" s="58"/>
      <c r="CL839" s="58"/>
      <c r="CM839" s="58"/>
      <c r="CN839" s="58"/>
      <c r="CO839" s="58"/>
      <c r="CP839" s="58"/>
      <c r="CQ839" s="58"/>
      <c r="CR839" s="58"/>
      <c r="CS839" s="58"/>
      <c r="CT839" s="58"/>
      <c r="CU839" s="58"/>
      <c r="CV839" s="58"/>
      <c r="CW839" s="58"/>
      <c r="CX839" s="58"/>
      <c r="CY839" s="58"/>
      <c r="CZ839" s="58"/>
      <c r="DA839" s="58"/>
      <c r="DB839" s="58"/>
      <c r="DC839" s="58"/>
      <c r="DD839" s="58"/>
      <c r="DE839" s="58"/>
      <c r="DF839" s="58"/>
      <c r="DG839" s="58"/>
      <c r="DH839" s="58"/>
      <c r="DI839" s="58"/>
      <c r="DJ839" s="58"/>
      <c r="DK839" s="58"/>
      <c r="DL839" s="58"/>
      <c r="DM839" s="58"/>
      <c r="DN839" s="58"/>
      <c r="DO839" s="58"/>
      <c r="DP839" s="58"/>
      <c r="DQ839" s="58"/>
      <c r="DR839" s="58"/>
      <c r="DS839" s="58"/>
      <c r="DT839" s="58"/>
      <c r="DU839" s="58"/>
      <c r="DV839" s="58"/>
      <c r="DW839" s="58"/>
      <c r="DX839" s="58"/>
      <c r="DY839" s="58"/>
      <c r="DZ839" s="58"/>
      <c r="EA839" s="58"/>
      <c r="EB839" s="58"/>
      <c r="EC839" s="58"/>
      <c r="ED839" s="58"/>
      <c r="EE839" s="58"/>
      <c r="EF839" s="58"/>
      <c r="EG839" s="58"/>
      <c r="EH839" s="58"/>
      <c r="EI839" s="58"/>
      <c r="EJ839" s="58"/>
      <c r="EK839" s="58"/>
      <c r="EL839" s="58"/>
      <c r="EM839" s="58"/>
      <c r="EN839" s="58"/>
      <c r="EO839" s="58"/>
      <c r="EP839" s="58"/>
      <c r="EQ839" s="58"/>
      <c r="ER839" s="58"/>
      <c r="ES839" s="58"/>
      <c r="ET839" s="58"/>
      <c r="EU839" s="58"/>
      <c r="EV839" s="58"/>
      <c r="EW839" s="58"/>
      <c r="EX839" s="58"/>
      <c r="EY839" s="58"/>
      <c r="EZ839" s="58"/>
      <c r="FA839" s="58"/>
      <c r="FB839" s="58"/>
      <c r="FC839" s="58"/>
      <c r="FD839" s="58"/>
      <c r="FE839" s="58"/>
      <c r="FF839" s="58"/>
      <c r="FG839" s="58"/>
      <c r="FH839" s="58"/>
      <c r="FI839" s="58"/>
      <c r="FJ839" s="58"/>
      <c r="FK839" s="58"/>
      <c r="FL839" s="58"/>
      <c r="FM839" s="58"/>
      <c r="FN839" s="58"/>
      <c r="FO839" s="58"/>
      <c r="FP839" s="58"/>
      <c r="FQ839" s="58"/>
      <c r="FR839" s="58"/>
      <c r="FS839" s="58"/>
      <c r="FT839" s="58"/>
      <c r="FU839" s="58"/>
      <c r="FV839" s="58"/>
      <c r="FW839" s="58"/>
      <c r="FX839" s="58"/>
      <c r="FY839" s="58"/>
      <c r="FZ839" s="58"/>
      <c r="GA839" s="58"/>
      <c r="GB839" s="58"/>
      <c r="GC839" s="58"/>
      <c r="GD839" s="58"/>
      <c r="GE839" s="58"/>
      <c r="GF839" s="58"/>
      <c r="GG839" s="58"/>
      <c r="GH839" s="58"/>
      <c r="GI839" s="58"/>
      <c r="GJ839" s="58"/>
      <c r="GK839" s="58"/>
      <c r="GL839" s="58"/>
      <c r="GM839" s="58"/>
      <c r="GN839" s="58"/>
      <c r="GO839" s="58"/>
      <c r="GP839" s="58"/>
      <c r="GQ839" s="58"/>
      <c r="GR839" s="58"/>
      <c r="GS839" s="58"/>
      <c r="GT839" s="58"/>
      <c r="GU839" s="58"/>
      <c r="GV839" s="58"/>
      <c r="GW839" s="58"/>
      <c r="GX839" s="58"/>
      <c r="GY839" s="58"/>
      <c r="GZ839" s="58"/>
      <c r="HA839" s="58"/>
      <c r="HB839" s="58"/>
      <c r="HC839" s="58"/>
      <c r="HD839" s="58"/>
      <c r="HE839" s="58"/>
      <c r="HF839" s="58"/>
      <c r="HG839" s="58"/>
      <c r="HH839" s="58"/>
      <c r="HI839" s="58"/>
      <c r="HJ839" s="58"/>
      <c r="HK839" s="58"/>
      <c r="HL839" s="58"/>
      <c r="HM839" s="58"/>
      <c r="HN839" s="58"/>
      <c r="HO839" s="58"/>
      <c r="HP839" s="58"/>
      <c r="HQ839" s="58"/>
      <c r="HR839" s="58"/>
      <c r="HS839" s="58"/>
      <c r="HT839" s="58"/>
      <c r="HU839" s="58"/>
      <c r="HV839" s="58"/>
      <c r="HW839" s="58"/>
      <c r="HX839" s="58"/>
      <c r="HY839" s="58"/>
      <c r="HZ839" s="58"/>
      <c r="IA839" s="58"/>
      <c r="IB839" s="58"/>
      <c r="IC839" s="58"/>
      <c r="ID839" s="58"/>
      <c r="IE839" s="58"/>
      <c r="IF839" s="58"/>
      <c r="IG839" s="58"/>
      <c r="IH839" s="58"/>
      <c r="II839" s="58"/>
      <c r="IJ839" s="58"/>
      <c r="IK839" s="58"/>
      <c r="IL839" s="58"/>
      <c r="IM839" s="58"/>
      <c r="IN839" s="58"/>
      <c r="IO839" s="58"/>
      <c r="IP839" s="58"/>
      <c r="IQ839" s="58"/>
      <c r="IR839" s="58"/>
      <c r="IS839" s="58"/>
      <c r="IT839" s="58"/>
      <c r="IU839" s="58"/>
    </row>
    <row r="840" spans="1:255" s="840" customFormat="1">
      <c r="A840" s="7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58"/>
      <c r="AU840" s="58"/>
      <c r="AV840" s="58"/>
      <c r="AW840" s="58"/>
      <c r="AX840" s="58"/>
      <c r="AY840" s="58"/>
      <c r="AZ840" s="58"/>
      <c r="BA840" s="58"/>
      <c r="BB840" s="58"/>
      <c r="BC840" s="58"/>
      <c r="BD840" s="58"/>
      <c r="BE840" s="58"/>
      <c r="BF840" s="58"/>
      <c r="BG840" s="58"/>
      <c r="BH840" s="58"/>
      <c r="BI840" s="58"/>
      <c r="BJ840" s="58"/>
      <c r="BK840" s="58"/>
      <c r="BL840" s="58"/>
      <c r="BM840" s="58"/>
      <c r="BN840" s="58"/>
      <c r="BO840" s="58"/>
      <c r="BP840" s="58"/>
      <c r="BQ840" s="58"/>
      <c r="BR840" s="58"/>
      <c r="BS840" s="58"/>
      <c r="BT840" s="58"/>
      <c r="BU840" s="58"/>
      <c r="BV840" s="58"/>
      <c r="BW840" s="58"/>
      <c r="BX840" s="58"/>
      <c r="BY840" s="58"/>
      <c r="BZ840" s="58"/>
      <c r="CA840" s="58"/>
      <c r="CB840" s="58"/>
      <c r="CC840" s="58"/>
      <c r="CD840" s="58"/>
      <c r="CE840" s="58"/>
      <c r="CF840" s="58"/>
      <c r="CG840" s="58"/>
      <c r="CH840" s="58"/>
      <c r="CI840" s="58"/>
      <c r="CJ840" s="58"/>
      <c r="CK840" s="58"/>
      <c r="CL840" s="58"/>
      <c r="CM840" s="58"/>
      <c r="CN840" s="58"/>
      <c r="CO840" s="58"/>
      <c r="CP840" s="58"/>
      <c r="CQ840" s="58"/>
      <c r="CR840" s="58"/>
      <c r="CS840" s="58"/>
      <c r="CT840" s="58"/>
      <c r="CU840" s="58"/>
      <c r="CV840" s="58"/>
      <c r="CW840" s="58"/>
      <c r="CX840" s="58"/>
      <c r="CY840" s="58"/>
      <c r="CZ840" s="58"/>
      <c r="DA840" s="58"/>
      <c r="DB840" s="58"/>
      <c r="DC840" s="58"/>
      <c r="DD840" s="58"/>
      <c r="DE840" s="58"/>
      <c r="DF840" s="58"/>
      <c r="DG840" s="58"/>
      <c r="DH840" s="58"/>
      <c r="DI840" s="58"/>
      <c r="DJ840" s="58"/>
      <c r="DK840" s="58"/>
      <c r="DL840" s="58"/>
      <c r="DM840" s="58"/>
      <c r="DN840" s="58"/>
      <c r="DO840" s="58"/>
      <c r="DP840" s="58"/>
      <c r="DQ840" s="58"/>
      <c r="DR840" s="58"/>
      <c r="DS840" s="58"/>
      <c r="DT840" s="58"/>
      <c r="DU840" s="58"/>
      <c r="DV840" s="58"/>
      <c r="DW840" s="58"/>
      <c r="DX840" s="58"/>
      <c r="DY840" s="58"/>
      <c r="DZ840" s="58"/>
      <c r="EA840" s="58"/>
      <c r="EB840" s="58"/>
      <c r="EC840" s="58"/>
      <c r="ED840" s="58"/>
      <c r="EE840" s="58"/>
      <c r="EF840" s="58"/>
      <c r="EG840" s="58"/>
      <c r="EH840" s="58"/>
      <c r="EI840" s="58"/>
      <c r="EJ840" s="58"/>
      <c r="EK840" s="58"/>
      <c r="EL840" s="58"/>
      <c r="EM840" s="58"/>
      <c r="EN840" s="58"/>
      <c r="EO840" s="58"/>
      <c r="EP840" s="58"/>
      <c r="EQ840" s="58"/>
      <c r="ER840" s="58"/>
      <c r="ES840" s="58"/>
      <c r="ET840" s="58"/>
      <c r="EU840" s="58"/>
      <c r="EV840" s="58"/>
      <c r="EW840" s="58"/>
      <c r="EX840" s="58"/>
      <c r="EY840" s="58"/>
      <c r="EZ840" s="58"/>
      <c r="FA840" s="58"/>
      <c r="FB840" s="58"/>
      <c r="FC840" s="58"/>
      <c r="FD840" s="58"/>
      <c r="FE840" s="58"/>
      <c r="FF840" s="58"/>
      <c r="FG840" s="58"/>
      <c r="FH840" s="58"/>
      <c r="FI840" s="58"/>
      <c r="FJ840" s="58"/>
      <c r="FK840" s="58"/>
      <c r="FL840" s="58"/>
      <c r="FM840" s="58"/>
      <c r="FN840" s="58"/>
      <c r="FO840" s="58"/>
      <c r="FP840" s="58"/>
      <c r="FQ840" s="58"/>
      <c r="FR840" s="58"/>
      <c r="FS840" s="58"/>
      <c r="FT840" s="58"/>
      <c r="FU840" s="58"/>
      <c r="FV840" s="58"/>
      <c r="FW840" s="58"/>
      <c r="FX840" s="58"/>
      <c r="FY840" s="58"/>
      <c r="FZ840" s="58"/>
      <c r="GA840" s="58"/>
      <c r="GB840" s="58"/>
      <c r="GC840" s="58"/>
      <c r="GD840" s="58"/>
      <c r="GE840" s="58"/>
      <c r="GF840" s="58"/>
      <c r="GG840" s="58"/>
      <c r="GH840" s="58"/>
      <c r="GI840" s="58"/>
      <c r="GJ840" s="58"/>
      <c r="GK840" s="58"/>
      <c r="GL840" s="58"/>
      <c r="GM840" s="58"/>
      <c r="GN840" s="58"/>
      <c r="GO840" s="58"/>
      <c r="GP840" s="58"/>
      <c r="GQ840" s="58"/>
      <c r="GR840" s="58"/>
      <c r="GS840" s="58"/>
      <c r="GT840" s="58"/>
      <c r="GU840" s="58"/>
      <c r="GV840" s="58"/>
      <c r="GW840" s="58"/>
      <c r="GX840" s="58"/>
      <c r="GY840" s="58"/>
      <c r="GZ840" s="58"/>
      <c r="HA840" s="58"/>
      <c r="HB840" s="58"/>
      <c r="HC840" s="58"/>
      <c r="HD840" s="58"/>
      <c r="HE840" s="58"/>
      <c r="HF840" s="58"/>
      <c r="HG840" s="58"/>
      <c r="HH840" s="58"/>
      <c r="HI840" s="58"/>
      <c r="HJ840" s="58"/>
      <c r="HK840" s="58"/>
      <c r="HL840" s="58"/>
      <c r="HM840" s="58"/>
      <c r="HN840" s="58"/>
      <c r="HO840" s="58"/>
      <c r="HP840" s="58"/>
      <c r="HQ840" s="58"/>
      <c r="HR840" s="58"/>
      <c r="HS840" s="58"/>
      <c r="HT840" s="58"/>
      <c r="HU840" s="58"/>
      <c r="HV840" s="58"/>
      <c r="HW840" s="58"/>
      <c r="HX840" s="58"/>
      <c r="HY840" s="58"/>
      <c r="HZ840" s="58"/>
      <c r="IA840" s="58"/>
      <c r="IB840" s="58"/>
      <c r="IC840" s="58"/>
      <c r="ID840" s="58"/>
      <c r="IE840" s="58"/>
      <c r="IF840" s="58"/>
      <c r="IG840" s="58"/>
      <c r="IH840" s="58"/>
      <c r="II840" s="58"/>
      <c r="IJ840" s="58"/>
      <c r="IK840" s="58"/>
      <c r="IL840" s="58"/>
      <c r="IM840" s="58"/>
      <c r="IN840" s="58"/>
      <c r="IO840" s="58"/>
      <c r="IP840" s="58"/>
      <c r="IQ840" s="58"/>
      <c r="IR840" s="58"/>
      <c r="IS840" s="58"/>
      <c r="IT840" s="58"/>
      <c r="IU840" s="58"/>
    </row>
    <row r="841" spans="1:255" s="840" customFormat="1">
      <c r="A841" s="7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58"/>
      <c r="BC841" s="58"/>
      <c r="BD841" s="58"/>
      <c r="BE841" s="58"/>
      <c r="BF841" s="58"/>
      <c r="BG841" s="58"/>
      <c r="BH841" s="58"/>
      <c r="BI841" s="58"/>
      <c r="BJ841" s="58"/>
      <c r="BK841" s="58"/>
      <c r="BL841" s="58"/>
      <c r="BM841" s="58"/>
      <c r="BN841" s="58"/>
      <c r="BO841" s="58"/>
      <c r="BP841" s="58"/>
      <c r="BQ841" s="58"/>
      <c r="BR841" s="58"/>
      <c r="BS841" s="58"/>
      <c r="BT841" s="58"/>
      <c r="BU841" s="58"/>
      <c r="BV841" s="58"/>
      <c r="BW841" s="58"/>
      <c r="BX841" s="58"/>
      <c r="BY841" s="58"/>
      <c r="BZ841" s="58"/>
      <c r="CA841" s="58"/>
      <c r="CB841" s="58"/>
      <c r="CC841" s="58"/>
      <c r="CD841" s="58"/>
      <c r="CE841" s="58"/>
      <c r="CF841" s="58"/>
      <c r="CG841" s="58"/>
      <c r="CH841" s="58"/>
      <c r="CI841" s="58"/>
      <c r="CJ841" s="58"/>
      <c r="CK841" s="58"/>
      <c r="CL841" s="58"/>
      <c r="CM841" s="58"/>
      <c r="CN841" s="58"/>
      <c r="CO841" s="58"/>
      <c r="CP841" s="58"/>
      <c r="CQ841" s="58"/>
      <c r="CR841" s="58"/>
      <c r="CS841" s="58"/>
      <c r="CT841" s="58"/>
      <c r="CU841" s="58"/>
      <c r="CV841" s="58"/>
      <c r="CW841" s="58"/>
      <c r="CX841" s="58"/>
      <c r="CY841" s="58"/>
      <c r="CZ841" s="58"/>
      <c r="DA841" s="58"/>
      <c r="DB841" s="58"/>
      <c r="DC841" s="58"/>
      <c r="DD841" s="58"/>
      <c r="DE841" s="58"/>
      <c r="DF841" s="58"/>
      <c r="DG841" s="58"/>
      <c r="DH841" s="58"/>
      <c r="DI841" s="58"/>
      <c r="DJ841" s="58"/>
      <c r="DK841" s="58"/>
      <c r="DL841" s="58"/>
      <c r="DM841" s="58"/>
      <c r="DN841" s="58"/>
      <c r="DO841" s="58"/>
      <c r="DP841" s="58"/>
      <c r="DQ841" s="58"/>
      <c r="DR841" s="58"/>
      <c r="DS841" s="58"/>
      <c r="DT841" s="58"/>
      <c r="DU841" s="58"/>
      <c r="DV841" s="58"/>
      <c r="DW841" s="58"/>
      <c r="DX841" s="58"/>
      <c r="DY841" s="58"/>
      <c r="DZ841" s="58"/>
      <c r="EA841" s="58"/>
      <c r="EB841" s="58"/>
      <c r="EC841" s="58"/>
      <c r="ED841" s="58"/>
      <c r="EE841" s="58"/>
      <c r="EF841" s="58"/>
      <c r="EG841" s="58"/>
      <c r="EH841" s="58"/>
      <c r="EI841" s="58"/>
      <c r="EJ841" s="58"/>
      <c r="EK841" s="58"/>
      <c r="EL841" s="58"/>
      <c r="EM841" s="58"/>
      <c r="EN841" s="58"/>
      <c r="EO841" s="58"/>
      <c r="EP841" s="58"/>
      <c r="EQ841" s="58"/>
      <c r="ER841" s="58"/>
      <c r="ES841" s="58"/>
      <c r="ET841" s="58"/>
      <c r="EU841" s="58"/>
      <c r="EV841" s="58"/>
      <c r="EW841" s="58"/>
      <c r="EX841" s="58"/>
      <c r="EY841" s="58"/>
      <c r="EZ841" s="58"/>
      <c r="FA841" s="58"/>
      <c r="FB841" s="58"/>
      <c r="FC841" s="58"/>
      <c r="FD841" s="58"/>
      <c r="FE841" s="58"/>
      <c r="FF841" s="58"/>
      <c r="FG841" s="58"/>
      <c r="FH841" s="58"/>
      <c r="FI841" s="58"/>
      <c r="FJ841" s="58"/>
      <c r="FK841" s="58"/>
      <c r="FL841" s="58"/>
      <c r="FM841" s="58"/>
      <c r="FN841" s="58"/>
      <c r="FO841" s="58"/>
      <c r="FP841" s="58"/>
      <c r="FQ841" s="58"/>
      <c r="FR841" s="58"/>
      <c r="FS841" s="58"/>
      <c r="FT841" s="58"/>
      <c r="FU841" s="58"/>
      <c r="FV841" s="58"/>
      <c r="FW841" s="58"/>
      <c r="FX841" s="58"/>
      <c r="FY841" s="58"/>
      <c r="FZ841" s="58"/>
      <c r="GA841" s="58"/>
      <c r="GB841" s="58"/>
      <c r="GC841" s="58"/>
      <c r="GD841" s="58"/>
      <c r="GE841" s="58"/>
      <c r="GF841" s="58"/>
      <c r="GG841" s="58"/>
      <c r="GH841" s="58"/>
      <c r="GI841" s="58"/>
      <c r="GJ841" s="58"/>
      <c r="GK841" s="58"/>
      <c r="GL841" s="58"/>
      <c r="GM841" s="58"/>
      <c r="GN841" s="58"/>
      <c r="GO841" s="58"/>
      <c r="GP841" s="58"/>
      <c r="GQ841" s="58"/>
      <c r="GR841" s="58"/>
      <c r="GS841" s="58"/>
      <c r="GT841" s="58"/>
      <c r="GU841" s="58"/>
      <c r="GV841" s="58"/>
      <c r="GW841" s="58"/>
      <c r="GX841" s="58"/>
      <c r="GY841" s="58"/>
      <c r="GZ841" s="58"/>
      <c r="HA841" s="58"/>
      <c r="HB841" s="58"/>
      <c r="HC841" s="58"/>
      <c r="HD841" s="58"/>
      <c r="HE841" s="58"/>
      <c r="HF841" s="58"/>
      <c r="HG841" s="58"/>
      <c r="HH841" s="58"/>
      <c r="HI841" s="58"/>
      <c r="HJ841" s="58"/>
      <c r="HK841" s="58"/>
      <c r="HL841" s="58"/>
      <c r="HM841" s="58"/>
      <c r="HN841" s="58"/>
      <c r="HO841" s="58"/>
      <c r="HP841" s="58"/>
      <c r="HQ841" s="58"/>
      <c r="HR841" s="58"/>
      <c r="HS841" s="58"/>
      <c r="HT841" s="58"/>
      <c r="HU841" s="58"/>
      <c r="HV841" s="58"/>
      <c r="HW841" s="58"/>
      <c r="HX841" s="58"/>
      <c r="HY841" s="58"/>
      <c r="HZ841" s="58"/>
      <c r="IA841" s="58"/>
      <c r="IB841" s="58"/>
      <c r="IC841" s="58"/>
      <c r="ID841" s="58"/>
      <c r="IE841" s="58"/>
      <c r="IF841" s="58"/>
      <c r="IG841" s="58"/>
      <c r="IH841" s="58"/>
      <c r="II841" s="58"/>
      <c r="IJ841" s="58"/>
      <c r="IK841" s="58"/>
      <c r="IL841" s="58"/>
      <c r="IM841" s="58"/>
      <c r="IN841" s="58"/>
      <c r="IO841" s="58"/>
      <c r="IP841" s="58"/>
      <c r="IQ841" s="58"/>
      <c r="IR841" s="58"/>
      <c r="IS841" s="58"/>
      <c r="IT841" s="58"/>
      <c r="IU841" s="58"/>
    </row>
    <row r="842" spans="1:255" s="840" customFormat="1">
      <c r="A842" s="7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8"/>
      <c r="CJ842" s="58"/>
      <c r="CK842" s="58"/>
      <c r="CL842" s="58"/>
      <c r="CM842" s="58"/>
      <c r="CN842" s="58"/>
      <c r="CO842" s="58"/>
      <c r="CP842" s="58"/>
      <c r="CQ842" s="58"/>
      <c r="CR842" s="58"/>
      <c r="CS842" s="58"/>
      <c r="CT842" s="58"/>
      <c r="CU842" s="58"/>
      <c r="CV842" s="58"/>
      <c r="CW842" s="58"/>
      <c r="CX842" s="58"/>
      <c r="CY842" s="58"/>
      <c r="CZ842" s="58"/>
      <c r="DA842" s="58"/>
      <c r="DB842" s="58"/>
      <c r="DC842" s="58"/>
      <c r="DD842" s="58"/>
      <c r="DE842" s="58"/>
      <c r="DF842" s="58"/>
      <c r="DG842" s="58"/>
      <c r="DH842" s="58"/>
      <c r="DI842" s="58"/>
      <c r="DJ842" s="58"/>
      <c r="DK842" s="58"/>
      <c r="DL842" s="58"/>
      <c r="DM842" s="58"/>
      <c r="DN842" s="58"/>
      <c r="DO842" s="58"/>
      <c r="DP842" s="58"/>
      <c r="DQ842" s="58"/>
      <c r="DR842" s="58"/>
      <c r="DS842" s="58"/>
      <c r="DT842" s="58"/>
      <c r="DU842" s="58"/>
      <c r="DV842" s="58"/>
      <c r="DW842" s="58"/>
      <c r="DX842" s="58"/>
      <c r="DY842" s="58"/>
      <c r="DZ842" s="58"/>
      <c r="EA842" s="58"/>
      <c r="EB842" s="58"/>
      <c r="EC842" s="58"/>
      <c r="ED842" s="58"/>
      <c r="EE842" s="58"/>
      <c r="EF842" s="58"/>
      <c r="EG842" s="58"/>
      <c r="EH842" s="58"/>
      <c r="EI842" s="58"/>
      <c r="EJ842" s="58"/>
      <c r="EK842" s="58"/>
      <c r="EL842" s="58"/>
      <c r="EM842" s="58"/>
      <c r="EN842" s="58"/>
      <c r="EO842" s="58"/>
      <c r="EP842" s="58"/>
      <c r="EQ842" s="58"/>
      <c r="ER842" s="58"/>
      <c r="ES842" s="58"/>
      <c r="ET842" s="58"/>
      <c r="EU842" s="58"/>
      <c r="EV842" s="58"/>
      <c r="EW842" s="58"/>
      <c r="EX842" s="58"/>
      <c r="EY842" s="58"/>
      <c r="EZ842" s="58"/>
      <c r="FA842" s="58"/>
      <c r="FB842" s="58"/>
      <c r="FC842" s="58"/>
      <c r="FD842" s="58"/>
      <c r="FE842" s="58"/>
      <c r="FF842" s="58"/>
      <c r="FG842" s="58"/>
      <c r="FH842" s="58"/>
      <c r="FI842" s="58"/>
      <c r="FJ842" s="58"/>
      <c r="FK842" s="58"/>
      <c r="FL842" s="58"/>
      <c r="FM842" s="58"/>
      <c r="FN842" s="58"/>
      <c r="FO842" s="58"/>
      <c r="FP842" s="58"/>
      <c r="FQ842" s="58"/>
      <c r="FR842" s="58"/>
      <c r="FS842" s="58"/>
      <c r="FT842" s="58"/>
      <c r="FU842" s="58"/>
      <c r="FV842" s="58"/>
      <c r="FW842" s="58"/>
      <c r="FX842" s="58"/>
      <c r="FY842" s="58"/>
      <c r="FZ842" s="58"/>
      <c r="GA842" s="58"/>
      <c r="GB842" s="58"/>
      <c r="GC842" s="58"/>
      <c r="GD842" s="58"/>
      <c r="GE842" s="58"/>
      <c r="GF842" s="58"/>
      <c r="GG842" s="58"/>
      <c r="GH842" s="58"/>
      <c r="GI842" s="58"/>
      <c r="GJ842" s="58"/>
      <c r="GK842" s="58"/>
      <c r="GL842" s="58"/>
      <c r="GM842" s="58"/>
      <c r="GN842" s="58"/>
      <c r="GO842" s="58"/>
      <c r="GP842" s="58"/>
      <c r="GQ842" s="58"/>
      <c r="GR842" s="58"/>
      <c r="GS842" s="58"/>
      <c r="GT842" s="58"/>
      <c r="GU842" s="58"/>
      <c r="GV842" s="58"/>
      <c r="GW842" s="58"/>
      <c r="GX842" s="58"/>
      <c r="GY842" s="58"/>
      <c r="GZ842" s="58"/>
      <c r="HA842" s="58"/>
      <c r="HB842" s="58"/>
      <c r="HC842" s="58"/>
      <c r="HD842" s="58"/>
      <c r="HE842" s="58"/>
      <c r="HF842" s="58"/>
      <c r="HG842" s="58"/>
      <c r="HH842" s="58"/>
      <c r="HI842" s="58"/>
      <c r="HJ842" s="58"/>
      <c r="HK842" s="58"/>
      <c r="HL842" s="58"/>
      <c r="HM842" s="58"/>
      <c r="HN842" s="58"/>
      <c r="HO842" s="58"/>
      <c r="HP842" s="58"/>
      <c r="HQ842" s="58"/>
      <c r="HR842" s="58"/>
      <c r="HS842" s="58"/>
      <c r="HT842" s="58"/>
      <c r="HU842" s="58"/>
      <c r="HV842" s="58"/>
      <c r="HW842" s="58"/>
      <c r="HX842" s="58"/>
      <c r="HY842" s="58"/>
      <c r="HZ842" s="58"/>
      <c r="IA842" s="58"/>
      <c r="IB842" s="58"/>
      <c r="IC842" s="58"/>
      <c r="ID842" s="58"/>
      <c r="IE842" s="58"/>
      <c r="IF842" s="58"/>
      <c r="IG842" s="58"/>
      <c r="IH842" s="58"/>
      <c r="II842" s="58"/>
      <c r="IJ842" s="58"/>
      <c r="IK842" s="58"/>
      <c r="IL842" s="58"/>
      <c r="IM842" s="58"/>
      <c r="IN842" s="58"/>
      <c r="IO842" s="58"/>
      <c r="IP842" s="58"/>
      <c r="IQ842" s="58"/>
      <c r="IR842" s="58"/>
      <c r="IS842" s="58"/>
      <c r="IT842" s="58"/>
      <c r="IU842" s="58"/>
    </row>
    <row r="843" spans="1:255" s="840" customFormat="1">
      <c r="A843" s="7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8"/>
      <c r="CJ843" s="58"/>
      <c r="CK843" s="58"/>
      <c r="CL843" s="58"/>
      <c r="CM843" s="58"/>
      <c r="CN843" s="58"/>
      <c r="CO843" s="58"/>
      <c r="CP843" s="58"/>
      <c r="CQ843" s="58"/>
      <c r="CR843" s="58"/>
      <c r="CS843" s="58"/>
      <c r="CT843" s="58"/>
      <c r="CU843" s="58"/>
      <c r="CV843" s="58"/>
      <c r="CW843" s="58"/>
      <c r="CX843" s="58"/>
      <c r="CY843" s="58"/>
      <c r="CZ843" s="58"/>
      <c r="DA843" s="58"/>
      <c r="DB843" s="58"/>
      <c r="DC843" s="58"/>
      <c r="DD843" s="58"/>
      <c r="DE843" s="58"/>
      <c r="DF843" s="58"/>
      <c r="DG843" s="58"/>
      <c r="DH843" s="58"/>
      <c r="DI843" s="58"/>
      <c r="DJ843" s="58"/>
      <c r="DK843" s="58"/>
      <c r="DL843" s="58"/>
      <c r="DM843" s="58"/>
      <c r="DN843" s="58"/>
      <c r="DO843" s="58"/>
      <c r="DP843" s="58"/>
      <c r="DQ843" s="58"/>
      <c r="DR843" s="58"/>
      <c r="DS843" s="58"/>
      <c r="DT843" s="58"/>
      <c r="DU843" s="58"/>
      <c r="DV843" s="58"/>
      <c r="DW843" s="58"/>
      <c r="DX843" s="58"/>
      <c r="DY843" s="58"/>
      <c r="DZ843" s="58"/>
      <c r="EA843" s="58"/>
      <c r="EB843" s="58"/>
      <c r="EC843" s="58"/>
      <c r="ED843" s="58"/>
      <c r="EE843" s="58"/>
      <c r="EF843" s="58"/>
      <c r="EG843" s="58"/>
      <c r="EH843" s="58"/>
      <c r="EI843" s="58"/>
      <c r="EJ843" s="58"/>
      <c r="EK843" s="58"/>
      <c r="EL843" s="58"/>
      <c r="EM843" s="58"/>
      <c r="EN843" s="58"/>
      <c r="EO843" s="58"/>
      <c r="EP843" s="58"/>
      <c r="EQ843" s="58"/>
      <c r="ER843" s="58"/>
      <c r="ES843" s="58"/>
      <c r="ET843" s="58"/>
      <c r="EU843" s="58"/>
      <c r="EV843" s="58"/>
      <c r="EW843" s="58"/>
      <c r="EX843" s="58"/>
      <c r="EY843" s="58"/>
      <c r="EZ843" s="58"/>
      <c r="FA843" s="58"/>
      <c r="FB843" s="58"/>
      <c r="FC843" s="58"/>
      <c r="FD843" s="58"/>
      <c r="FE843" s="58"/>
      <c r="FF843" s="58"/>
      <c r="FG843" s="58"/>
      <c r="FH843" s="58"/>
      <c r="FI843" s="58"/>
      <c r="FJ843" s="58"/>
      <c r="FK843" s="58"/>
      <c r="FL843" s="58"/>
      <c r="FM843" s="58"/>
      <c r="FN843" s="58"/>
      <c r="FO843" s="58"/>
      <c r="FP843" s="58"/>
      <c r="FQ843" s="58"/>
      <c r="FR843" s="58"/>
      <c r="FS843" s="58"/>
      <c r="FT843" s="58"/>
      <c r="FU843" s="58"/>
      <c r="FV843" s="58"/>
      <c r="FW843" s="58"/>
      <c r="FX843" s="58"/>
      <c r="FY843" s="58"/>
      <c r="FZ843" s="58"/>
      <c r="GA843" s="58"/>
      <c r="GB843" s="58"/>
      <c r="GC843" s="58"/>
      <c r="GD843" s="58"/>
      <c r="GE843" s="58"/>
      <c r="GF843" s="58"/>
      <c r="GG843" s="58"/>
      <c r="GH843" s="58"/>
      <c r="GI843" s="58"/>
      <c r="GJ843" s="58"/>
      <c r="GK843" s="58"/>
      <c r="GL843" s="58"/>
      <c r="GM843" s="58"/>
      <c r="GN843" s="58"/>
      <c r="GO843" s="58"/>
      <c r="GP843" s="58"/>
      <c r="GQ843" s="58"/>
      <c r="GR843" s="58"/>
      <c r="GS843" s="58"/>
      <c r="GT843" s="58"/>
      <c r="GU843" s="58"/>
      <c r="GV843" s="58"/>
      <c r="GW843" s="58"/>
      <c r="GX843" s="58"/>
      <c r="GY843" s="58"/>
      <c r="GZ843" s="58"/>
      <c r="HA843" s="58"/>
      <c r="HB843" s="58"/>
      <c r="HC843" s="58"/>
      <c r="HD843" s="58"/>
      <c r="HE843" s="58"/>
      <c r="HF843" s="58"/>
      <c r="HG843" s="58"/>
      <c r="HH843" s="58"/>
      <c r="HI843" s="58"/>
      <c r="HJ843" s="58"/>
      <c r="HK843" s="58"/>
      <c r="HL843" s="58"/>
      <c r="HM843" s="58"/>
      <c r="HN843" s="58"/>
      <c r="HO843" s="58"/>
      <c r="HP843" s="58"/>
      <c r="HQ843" s="58"/>
      <c r="HR843" s="58"/>
      <c r="HS843" s="58"/>
      <c r="HT843" s="58"/>
      <c r="HU843" s="58"/>
      <c r="HV843" s="58"/>
      <c r="HW843" s="58"/>
      <c r="HX843" s="58"/>
      <c r="HY843" s="58"/>
      <c r="HZ843" s="58"/>
      <c r="IA843" s="58"/>
      <c r="IB843" s="58"/>
      <c r="IC843" s="58"/>
      <c r="ID843" s="58"/>
      <c r="IE843" s="58"/>
      <c r="IF843" s="58"/>
      <c r="IG843" s="58"/>
      <c r="IH843" s="58"/>
      <c r="II843" s="58"/>
      <c r="IJ843" s="58"/>
      <c r="IK843" s="58"/>
      <c r="IL843" s="58"/>
      <c r="IM843" s="58"/>
      <c r="IN843" s="58"/>
      <c r="IO843" s="58"/>
      <c r="IP843" s="58"/>
      <c r="IQ843" s="58"/>
      <c r="IR843" s="58"/>
      <c r="IS843" s="58"/>
      <c r="IT843" s="58"/>
      <c r="IU843" s="58"/>
    </row>
    <row r="844" spans="1:255" s="840" customFormat="1">
      <c r="A844" s="7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58"/>
      <c r="EE844" s="58"/>
      <c r="EF844" s="58"/>
      <c r="EG844" s="58"/>
      <c r="EH844" s="58"/>
      <c r="EI844" s="58"/>
      <c r="EJ844" s="58"/>
      <c r="EK844" s="58"/>
      <c r="EL844" s="58"/>
      <c r="EM844" s="58"/>
      <c r="EN844" s="58"/>
      <c r="EO844" s="58"/>
      <c r="EP844" s="58"/>
      <c r="EQ844" s="58"/>
      <c r="ER844" s="58"/>
      <c r="ES844" s="58"/>
      <c r="ET844" s="58"/>
      <c r="EU844" s="58"/>
      <c r="EV844" s="58"/>
      <c r="EW844" s="58"/>
      <c r="EX844" s="58"/>
      <c r="EY844" s="58"/>
      <c r="EZ844" s="58"/>
      <c r="FA844" s="58"/>
      <c r="FB844" s="58"/>
      <c r="FC844" s="58"/>
      <c r="FD844" s="58"/>
      <c r="FE844" s="58"/>
      <c r="FF844" s="58"/>
      <c r="FG844" s="58"/>
      <c r="FH844" s="58"/>
      <c r="FI844" s="58"/>
      <c r="FJ844" s="58"/>
      <c r="FK844" s="58"/>
      <c r="FL844" s="58"/>
      <c r="FM844" s="58"/>
      <c r="FN844" s="58"/>
      <c r="FO844" s="58"/>
      <c r="FP844" s="58"/>
      <c r="FQ844" s="58"/>
      <c r="FR844" s="58"/>
      <c r="FS844" s="58"/>
      <c r="FT844" s="58"/>
      <c r="FU844" s="58"/>
      <c r="FV844" s="58"/>
      <c r="FW844" s="58"/>
      <c r="FX844" s="58"/>
      <c r="FY844" s="58"/>
      <c r="FZ844" s="58"/>
      <c r="GA844" s="58"/>
      <c r="GB844" s="58"/>
      <c r="GC844" s="58"/>
      <c r="GD844" s="58"/>
      <c r="GE844" s="58"/>
      <c r="GF844" s="58"/>
      <c r="GG844" s="58"/>
      <c r="GH844" s="58"/>
      <c r="GI844" s="58"/>
      <c r="GJ844" s="58"/>
      <c r="GK844" s="58"/>
      <c r="GL844" s="58"/>
      <c r="GM844" s="58"/>
      <c r="GN844" s="58"/>
      <c r="GO844" s="58"/>
      <c r="GP844" s="58"/>
      <c r="GQ844" s="58"/>
      <c r="GR844" s="58"/>
      <c r="GS844" s="58"/>
      <c r="GT844" s="58"/>
      <c r="GU844" s="58"/>
      <c r="GV844" s="58"/>
      <c r="GW844" s="58"/>
      <c r="GX844" s="58"/>
      <c r="GY844" s="58"/>
      <c r="GZ844" s="58"/>
      <c r="HA844" s="58"/>
      <c r="HB844" s="58"/>
      <c r="HC844" s="58"/>
      <c r="HD844" s="58"/>
      <c r="HE844" s="58"/>
      <c r="HF844" s="58"/>
      <c r="HG844" s="58"/>
      <c r="HH844" s="58"/>
      <c r="HI844" s="58"/>
      <c r="HJ844" s="58"/>
      <c r="HK844" s="58"/>
      <c r="HL844" s="58"/>
      <c r="HM844" s="58"/>
      <c r="HN844" s="58"/>
      <c r="HO844" s="58"/>
      <c r="HP844" s="58"/>
      <c r="HQ844" s="58"/>
      <c r="HR844" s="58"/>
      <c r="HS844" s="58"/>
      <c r="HT844" s="58"/>
      <c r="HU844" s="58"/>
      <c r="HV844" s="58"/>
      <c r="HW844" s="58"/>
      <c r="HX844" s="58"/>
      <c r="HY844" s="58"/>
      <c r="HZ844" s="58"/>
      <c r="IA844" s="58"/>
      <c r="IB844" s="58"/>
      <c r="IC844" s="58"/>
      <c r="ID844" s="58"/>
      <c r="IE844" s="58"/>
      <c r="IF844" s="58"/>
      <c r="IG844" s="58"/>
      <c r="IH844" s="58"/>
      <c r="II844" s="58"/>
      <c r="IJ844" s="58"/>
      <c r="IK844" s="58"/>
      <c r="IL844" s="58"/>
      <c r="IM844" s="58"/>
      <c r="IN844" s="58"/>
      <c r="IO844" s="58"/>
      <c r="IP844" s="58"/>
      <c r="IQ844" s="58"/>
      <c r="IR844" s="58"/>
      <c r="IS844" s="58"/>
      <c r="IT844" s="58"/>
      <c r="IU844" s="58"/>
    </row>
    <row r="845" spans="1:255" s="840" customFormat="1">
      <c r="A845" s="7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58"/>
      <c r="DT845" s="58"/>
      <c r="DU845" s="58"/>
      <c r="DV845" s="58"/>
      <c r="DW845" s="58"/>
      <c r="DX845" s="58"/>
      <c r="DY845" s="58"/>
      <c r="DZ845" s="58"/>
      <c r="EA845" s="58"/>
      <c r="EB845" s="58"/>
      <c r="EC845" s="58"/>
      <c r="ED845" s="58"/>
      <c r="EE845" s="58"/>
      <c r="EF845" s="58"/>
      <c r="EG845" s="58"/>
      <c r="EH845" s="58"/>
      <c r="EI845" s="58"/>
      <c r="EJ845" s="58"/>
      <c r="EK845" s="58"/>
      <c r="EL845" s="58"/>
      <c r="EM845" s="58"/>
      <c r="EN845" s="58"/>
      <c r="EO845" s="58"/>
      <c r="EP845" s="58"/>
      <c r="EQ845" s="58"/>
      <c r="ER845" s="58"/>
      <c r="ES845" s="58"/>
      <c r="ET845" s="58"/>
      <c r="EU845" s="58"/>
      <c r="EV845" s="58"/>
      <c r="EW845" s="58"/>
      <c r="EX845" s="58"/>
      <c r="EY845" s="58"/>
      <c r="EZ845" s="58"/>
      <c r="FA845" s="58"/>
      <c r="FB845" s="58"/>
      <c r="FC845" s="58"/>
      <c r="FD845" s="58"/>
      <c r="FE845" s="58"/>
      <c r="FF845" s="58"/>
      <c r="FG845" s="58"/>
      <c r="FH845" s="58"/>
      <c r="FI845" s="58"/>
      <c r="FJ845" s="58"/>
      <c r="FK845" s="58"/>
      <c r="FL845" s="58"/>
      <c r="FM845" s="58"/>
      <c r="FN845" s="58"/>
      <c r="FO845" s="58"/>
      <c r="FP845" s="58"/>
      <c r="FQ845" s="58"/>
      <c r="FR845" s="58"/>
      <c r="FS845" s="58"/>
      <c r="FT845" s="58"/>
      <c r="FU845" s="58"/>
      <c r="FV845" s="58"/>
      <c r="FW845" s="58"/>
      <c r="FX845" s="58"/>
      <c r="FY845" s="58"/>
      <c r="FZ845" s="58"/>
      <c r="GA845" s="58"/>
      <c r="GB845" s="58"/>
      <c r="GC845" s="58"/>
      <c r="GD845" s="58"/>
      <c r="GE845" s="58"/>
      <c r="GF845" s="58"/>
      <c r="GG845" s="58"/>
      <c r="GH845" s="58"/>
      <c r="GI845" s="58"/>
      <c r="GJ845" s="58"/>
      <c r="GK845" s="58"/>
      <c r="GL845" s="58"/>
      <c r="GM845" s="58"/>
      <c r="GN845" s="58"/>
      <c r="GO845" s="58"/>
      <c r="GP845" s="58"/>
      <c r="GQ845" s="58"/>
      <c r="GR845" s="58"/>
      <c r="GS845" s="58"/>
      <c r="GT845" s="58"/>
      <c r="GU845" s="58"/>
      <c r="GV845" s="58"/>
      <c r="GW845" s="58"/>
      <c r="GX845" s="58"/>
      <c r="GY845" s="58"/>
      <c r="GZ845" s="58"/>
      <c r="HA845" s="58"/>
      <c r="HB845" s="58"/>
      <c r="HC845" s="58"/>
      <c r="HD845" s="58"/>
      <c r="HE845" s="58"/>
      <c r="HF845" s="58"/>
      <c r="HG845" s="58"/>
      <c r="HH845" s="58"/>
      <c r="HI845" s="58"/>
      <c r="HJ845" s="58"/>
      <c r="HK845" s="58"/>
      <c r="HL845" s="58"/>
      <c r="HM845" s="58"/>
      <c r="HN845" s="58"/>
      <c r="HO845" s="58"/>
      <c r="HP845" s="58"/>
      <c r="HQ845" s="58"/>
      <c r="HR845" s="58"/>
      <c r="HS845" s="58"/>
      <c r="HT845" s="58"/>
      <c r="HU845" s="58"/>
      <c r="HV845" s="58"/>
      <c r="HW845" s="58"/>
      <c r="HX845" s="58"/>
      <c r="HY845" s="58"/>
      <c r="HZ845" s="58"/>
      <c r="IA845" s="58"/>
      <c r="IB845" s="58"/>
      <c r="IC845" s="58"/>
      <c r="ID845" s="58"/>
      <c r="IE845" s="58"/>
      <c r="IF845" s="58"/>
      <c r="IG845" s="58"/>
      <c r="IH845" s="58"/>
      <c r="II845" s="58"/>
      <c r="IJ845" s="58"/>
      <c r="IK845" s="58"/>
      <c r="IL845" s="58"/>
      <c r="IM845" s="58"/>
      <c r="IN845" s="58"/>
      <c r="IO845" s="58"/>
      <c r="IP845" s="58"/>
      <c r="IQ845" s="58"/>
      <c r="IR845" s="58"/>
      <c r="IS845" s="58"/>
      <c r="IT845" s="58"/>
      <c r="IU845" s="58"/>
    </row>
    <row r="846" spans="1:255" s="840" customFormat="1">
      <c r="A846" s="7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58"/>
      <c r="BF846" s="58"/>
      <c r="BG846" s="58"/>
      <c r="BH846" s="58"/>
      <c r="BI846" s="58"/>
      <c r="BJ846" s="58"/>
      <c r="BK846" s="58"/>
      <c r="BL846" s="58"/>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58"/>
      <c r="DT846" s="58"/>
      <c r="DU846" s="58"/>
      <c r="DV846" s="58"/>
      <c r="DW846" s="58"/>
      <c r="DX846" s="58"/>
      <c r="DY846" s="58"/>
      <c r="DZ846" s="58"/>
      <c r="EA846" s="58"/>
      <c r="EB846" s="58"/>
      <c r="EC846" s="58"/>
      <c r="ED846" s="58"/>
      <c r="EE846" s="58"/>
      <c r="EF846" s="58"/>
      <c r="EG846" s="58"/>
      <c r="EH846" s="58"/>
      <c r="EI846" s="58"/>
      <c r="EJ846" s="58"/>
      <c r="EK846" s="58"/>
      <c r="EL846" s="58"/>
      <c r="EM846" s="58"/>
      <c r="EN846" s="58"/>
      <c r="EO846" s="58"/>
      <c r="EP846" s="58"/>
      <c r="EQ846" s="58"/>
      <c r="ER846" s="58"/>
      <c r="ES846" s="58"/>
      <c r="ET846" s="58"/>
      <c r="EU846" s="58"/>
      <c r="EV846" s="58"/>
      <c r="EW846" s="58"/>
      <c r="EX846" s="58"/>
      <c r="EY846" s="58"/>
      <c r="EZ846" s="58"/>
      <c r="FA846" s="58"/>
      <c r="FB846" s="58"/>
      <c r="FC846" s="58"/>
      <c r="FD846" s="58"/>
      <c r="FE846" s="58"/>
      <c r="FF846" s="58"/>
      <c r="FG846" s="58"/>
      <c r="FH846" s="58"/>
      <c r="FI846" s="58"/>
      <c r="FJ846" s="58"/>
      <c r="FK846" s="58"/>
      <c r="FL846" s="58"/>
      <c r="FM846" s="58"/>
      <c r="FN846" s="58"/>
      <c r="FO846" s="58"/>
      <c r="FP846" s="58"/>
      <c r="FQ846" s="58"/>
      <c r="FR846" s="58"/>
      <c r="FS846" s="58"/>
      <c r="FT846" s="58"/>
      <c r="FU846" s="58"/>
      <c r="FV846" s="58"/>
      <c r="FW846" s="58"/>
      <c r="FX846" s="58"/>
      <c r="FY846" s="58"/>
      <c r="FZ846" s="58"/>
      <c r="GA846" s="58"/>
      <c r="GB846" s="58"/>
      <c r="GC846" s="58"/>
      <c r="GD846" s="58"/>
      <c r="GE846" s="58"/>
      <c r="GF846" s="58"/>
      <c r="GG846" s="58"/>
      <c r="GH846" s="58"/>
      <c r="GI846" s="58"/>
      <c r="GJ846" s="58"/>
      <c r="GK846" s="58"/>
      <c r="GL846" s="58"/>
      <c r="GM846" s="58"/>
      <c r="GN846" s="58"/>
      <c r="GO846" s="58"/>
      <c r="GP846" s="58"/>
      <c r="GQ846" s="58"/>
      <c r="GR846" s="58"/>
      <c r="GS846" s="58"/>
      <c r="GT846" s="58"/>
      <c r="GU846" s="58"/>
      <c r="GV846" s="58"/>
      <c r="GW846" s="58"/>
      <c r="GX846" s="58"/>
      <c r="GY846" s="58"/>
      <c r="GZ846" s="58"/>
      <c r="HA846" s="58"/>
      <c r="HB846" s="58"/>
      <c r="HC846" s="58"/>
      <c r="HD846" s="58"/>
      <c r="HE846" s="58"/>
      <c r="HF846" s="58"/>
      <c r="HG846" s="58"/>
      <c r="HH846" s="58"/>
      <c r="HI846" s="58"/>
      <c r="HJ846" s="58"/>
      <c r="HK846" s="58"/>
      <c r="HL846" s="58"/>
      <c r="HM846" s="58"/>
      <c r="HN846" s="58"/>
      <c r="HO846" s="58"/>
      <c r="HP846" s="58"/>
      <c r="HQ846" s="58"/>
      <c r="HR846" s="58"/>
      <c r="HS846" s="58"/>
      <c r="HT846" s="58"/>
      <c r="HU846" s="58"/>
      <c r="HV846" s="58"/>
      <c r="HW846" s="58"/>
      <c r="HX846" s="58"/>
      <c r="HY846" s="58"/>
      <c r="HZ846" s="58"/>
      <c r="IA846" s="58"/>
      <c r="IB846" s="58"/>
      <c r="IC846" s="58"/>
      <c r="ID846" s="58"/>
      <c r="IE846" s="58"/>
      <c r="IF846" s="58"/>
      <c r="IG846" s="58"/>
      <c r="IH846" s="58"/>
      <c r="II846" s="58"/>
      <c r="IJ846" s="58"/>
      <c r="IK846" s="58"/>
      <c r="IL846" s="58"/>
      <c r="IM846" s="58"/>
      <c r="IN846" s="58"/>
      <c r="IO846" s="58"/>
      <c r="IP846" s="58"/>
      <c r="IQ846" s="58"/>
      <c r="IR846" s="58"/>
      <c r="IS846" s="58"/>
      <c r="IT846" s="58"/>
      <c r="IU846" s="58"/>
    </row>
    <row r="847" spans="1:255" s="840" customFormat="1">
      <c r="A847" s="7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58"/>
      <c r="EE847" s="58"/>
      <c r="EF847" s="58"/>
      <c r="EG847" s="58"/>
      <c r="EH847" s="58"/>
      <c r="EI847" s="58"/>
      <c r="EJ847" s="58"/>
      <c r="EK847" s="58"/>
      <c r="EL847" s="58"/>
      <c r="EM847" s="58"/>
      <c r="EN847" s="58"/>
      <c r="EO847" s="58"/>
      <c r="EP847" s="58"/>
      <c r="EQ847" s="58"/>
      <c r="ER847" s="58"/>
      <c r="ES847" s="58"/>
      <c r="ET847" s="58"/>
      <c r="EU847" s="58"/>
      <c r="EV847" s="58"/>
      <c r="EW847" s="58"/>
      <c r="EX847" s="58"/>
      <c r="EY847" s="58"/>
      <c r="EZ847" s="58"/>
      <c r="FA847" s="58"/>
      <c r="FB847" s="58"/>
      <c r="FC847" s="58"/>
      <c r="FD847" s="58"/>
      <c r="FE847" s="58"/>
      <c r="FF847" s="58"/>
      <c r="FG847" s="58"/>
      <c r="FH847" s="58"/>
      <c r="FI847" s="58"/>
      <c r="FJ847" s="58"/>
      <c r="FK847" s="58"/>
      <c r="FL847" s="58"/>
      <c r="FM847" s="58"/>
      <c r="FN847" s="58"/>
      <c r="FO847" s="58"/>
      <c r="FP847" s="58"/>
      <c r="FQ847" s="58"/>
      <c r="FR847" s="58"/>
      <c r="FS847" s="58"/>
      <c r="FT847" s="58"/>
      <c r="FU847" s="58"/>
      <c r="FV847" s="58"/>
      <c r="FW847" s="58"/>
      <c r="FX847" s="58"/>
      <c r="FY847" s="58"/>
      <c r="FZ847" s="58"/>
      <c r="GA847" s="58"/>
      <c r="GB847" s="58"/>
      <c r="GC847" s="58"/>
      <c r="GD847" s="58"/>
      <c r="GE847" s="58"/>
      <c r="GF847" s="58"/>
      <c r="GG847" s="58"/>
      <c r="GH847" s="58"/>
      <c r="GI847" s="58"/>
      <c r="GJ847" s="58"/>
      <c r="GK847" s="58"/>
      <c r="GL847" s="58"/>
      <c r="GM847" s="58"/>
      <c r="GN847" s="58"/>
      <c r="GO847" s="58"/>
      <c r="GP847" s="58"/>
      <c r="GQ847" s="58"/>
      <c r="GR847" s="58"/>
      <c r="GS847" s="58"/>
      <c r="GT847" s="58"/>
      <c r="GU847" s="58"/>
      <c r="GV847" s="58"/>
      <c r="GW847" s="58"/>
      <c r="GX847" s="58"/>
      <c r="GY847" s="58"/>
      <c r="GZ847" s="58"/>
      <c r="HA847" s="58"/>
      <c r="HB847" s="58"/>
      <c r="HC847" s="58"/>
      <c r="HD847" s="58"/>
      <c r="HE847" s="58"/>
      <c r="HF847" s="58"/>
      <c r="HG847" s="58"/>
      <c r="HH847" s="58"/>
      <c r="HI847" s="58"/>
      <c r="HJ847" s="58"/>
      <c r="HK847" s="58"/>
      <c r="HL847" s="58"/>
      <c r="HM847" s="58"/>
      <c r="HN847" s="58"/>
      <c r="HO847" s="58"/>
      <c r="HP847" s="58"/>
      <c r="HQ847" s="58"/>
      <c r="HR847" s="58"/>
      <c r="HS847" s="58"/>
      <c r="HT847" s="58"/>
      <c r="HU847" s="58"/>
      <c r="HV847" s="58"/>
      <c r="HW847" s="58"/>
      <c r="HX847" s="58"/>
      <c r="HY847" s="58"/>
      <c r="HZ847" s="58"/>
      <c r="IA847" s="58"/>
      <c r="IB847" s="58"/>
      <c r="IC847" s="58"/>
      <c r="ID847" s="58"/>
      <c r="IE847" s="58"/>
      <c r="IF847" s="58"/>
      <c r="IG847" s="58"/>
      <c r="IH847" s="58"/>
      <c r="II847" s="58"/>
      <c r="IJ847" s="58"/>
      <c r="IK847" s="58"/>
      <c r="IL847" s="58"/>
      <c r="IM847" s="58"/>
      <c r="IN847" s="58"/>
      <c r="IO847" s="58"/>
      <c r="IP847" s="58"/>
      <c r="IQ847" s="58"/>
      <c r="IR847" s="58"/>
      <c r="IS847" s="58"/>
      <c r="IT847" s="58"/>
      <c r="IU847" s="58"/>
    </row>
    <row r="848" spans="1:255" s="840" customFormat="1">
      <c r="A848" s="7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c r="BF848" s="58"/>
      <c r="BG848" s="58"/>
      <c r="BH848" s="58"/>
      <c r="BI848" s="58"/>
      <c r="BJ848" s="58"/>
      <c r="BK848" s="58"/>
      <c r="BL848" s="58"/>
      <c r="BM848" s="58"/>
      <c r="BN848" s="58"/>
      <c r="BO848" s="58"/>
      <c r="BP848" s="58"/>
      <c r="BQ848" s="58"/>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58"/>
      <c r="CP848" s="58"/>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58"/>
      <c r="DT848" s="58"/>
      <c r="DU848" s="58"/>
      <c r="DV848" s="58"/>
      <c r="DW848" s="58"/>
      <c r="DX848" s="58"/>
      <c r="DY848" s="58"/>
      <c r="DZ848" s="58"/>
      <c r="EA848" s="58"/>
      <c r="EB848" s="58"/>
      <c r="EC848" s="58"/>
      <c r="ED848" s="58"/>
      <c r="EE848" s="58"/>
      <c r="EF848" s="58"/>
      <c r="EG848" s="58"/>
      <c r="EH848" s="58"/>
      <c r="EI848" s="58"/>
      <c r="EJ848" s="58"/>
      <c r="EK848" s="58"/>
      <c r="EL848" s="58"/>
      <c r="EM848" s="58"/>
      <c r="EN848" s="58"/>
      <c r="EO848" s="58"/>
      <c r="EP848" s="58"/>
      <c r="EQ848" s="58"/>
      <c r="ER848" s="58"/>
      <c r="ES848" s="58"/>
      <c r="ET848" s="58"/>
      <c r="EU848" s="58"/>
      <c r="EV848" s="58"/>
      <c r="EW848" s="58"/>
      <c r="EX848" s="58"/>
      <c r="EY848" s="58"/>
      <c r="EZ848" s="58"/>
      <c r="FA848" s="58"/>
      <c r="FB848" s="58"/>
      <c r="FC848" s="58"/>
      <c r="FD848" s="58"/>
      <c r="FE848" s="58"/>
      <c r="FF848" s="58"/>
      <c r="FG848" s="58"/>
      <c r="FH848" s="58"/>
      <c r="FI848" s="58"/>
      <c r="FJ848" s="58"/>
      <c r="FK848" s="58"/>
      <c r="FL848" s="58"/>
      <c r="FM848" s="58"/>
      <c r="FN848" s="58"/>
      <c r="FO848" s="58"/>
      <c r="FP848" s="58"/>
      <c r="FQ848" s="58"/>
      <c r="FR848" s="58"/>
      <c r="FS848" s="58"/>
      <c r="FT848" s="58"/>
      <c r="FU848" s="58"/>
      <c r="FV848" s="58"/>
      <c r="FW848" s="58"/>
      <c r="FX848" s="58"/>
      <c r="FY848" s="58"/>
      <c r="FZ848" s="58"/>
      <c r="GA848" s="58"/>
      <c r="GB848" s="58"/>
      <c r="GC848" s="58"/>
      <c r="GD848" s="58"/>
      <c r="GE848" s="58"/>
      <c r="GF848" s="58"/>
      <c r="GG848" s="58"/>
      <c r="GH848" s="58"/>
      <c r="GI848" s="58"/>
      <c r="GJ848" s="58"/>
      <c r="GK848" s="58"/>
      <c r="GL848" s="58"/>
      <c r="GM848" s="58"/>
      <c r="GN848" s="58"/>
      <c r="GO848" s="58"/>
      <c r="GP848" s="58"/>
      <c r="GQ848" s="58"/>
      <c r="GR848" s="58"/>
      <c r="GS848" s="58"/>
      <c r="GT848" s="58"/>
      <c r="GU848" s="58"/>
      <c r="GV848" s="58"/>
      <c r="GW848" s="58"/>
      <c r="GX848" s="58"/>
      <c r="GY848" s="58"/>
      <c r="GZ848" s="58"/>
      <c r="HA848" s="58"/>
      <c r="HB848" s="58"/>
      <c r="HC848" s="58"/>
      <c r="HD848" s="58"/>
      <c r="HE848" s="58"/>
      <c r="HF848" s="58"/>
      <c r="HG848" s="58"/>
      <c r="HH848" s="58"/>
      <c r="HI848" s="58"/>
      <c r="HJ848" s="58"/>
      <c r="HK848" s="58"/>
      <c r="HL848" s="58"/>
      <c r="HM848" s="58"/>
      <c r="HN848" s="58"/>
      <c r="HO848" s="58"/>
      <c r="HP848" s="58"/>
      <c r="HQ848" s="58"/>
      <c r="HR848" s="58"/>
      <c r="HS848" s="58"/>
      <c r="HT848" s="58"/>
      <c r="HU848" s="58"/>
      <c r="HV848" s="58"/>
      <c r="HW848" s="58"/>
      <c r="HX848" s="58"/>
      <c r="HY848" s="58"/>
      <c r="HZ848" s="58"/>
      <c r="IA848" s="58"/>
      <c r="IB848" s="58"/>
      <c r="IC848" s="58"/>
      <c r="ID848" s="58"/>
      <c r="IE848" s="58"/>
      <c r="IF848" s="58"/>
      <c r="IG848" s="58"/>
      <c r="IH848" s="58"/>
      <c r="II848" s="58"/>
      <c r="IJ848" s="58"/>
      <c r="IK848" s="58"/>
      <c r="IL848" s="58"/>
      <c r="IM848" s="58"/>
      <c r="IN848" s="58"/>
      <c r="IO848" s="58"/>
      <c r="IP848" s="58"/>
      <c r="IQ848" s="58"/>
      <c r="IR848" s="58"/>
      <c r="IS848" s="58"/>
      <c r="IT848" s="58"/>
      <c r="IU848" s="58"/>
    </row>
    <row r="849" spans="1:255" s="840" customFormat="1">
      <c r="A849" s="7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58"/>
      <c r="BF849" s="58"/>
      <c r="BG849" s="58"/>
      <c r="BH849" s="58"/>
      <c r="BI849" s="58"/>
      <c r="BJ849" s="58"/>
      <c r="BK849" s="58"/>
      <c r="BL849" s="58"/>
      <c r="BM849" s="58"/>
      <c r="BN849" s="58"/>
      <c r="BO849" s="58"/>
      <c r="BP849" s="58"/>
      <c r="BQ849" s="58"/>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c r="CO849" s="58"/>
      <c r="CP849" s="58"/>
      <c r="CQ849" s="58"/>
      <c r="CR849" s="58"/>
      <c r="CS849" s="58"/>
      <c r="CT849" s="58"/>
      <c r="CU849" s="58"/>
      <c r="CV849" s="58"/>
      <c r="CW849" s="58"/>
      <c r="CX849" s="58"/>
      <c r="CY849" s="58"/>
      <c r="CZ849" s="58"/>
      <c r="DA849" s="58"/>
      <c r="DB849" s="58"/>
      <c r="DC849" s="58"/>
      <c r="DD849" s="58"/>
      <c r="DE849" s="58"/>
      <c r="DF849" s="58"/>
      <c r="DG849" s="58"/>
      <c r="DH849" s="58"/>
      <c r="DI849" s="58"/>
      <c r="DJ849" s="58"/>
      <c r="DK849" s="58"/>
      <c r="DL849" s="58"/>
      <c r="DM849" s="58"/>
      <c r="DN849" s="58"/>
      <c r="DO849" s="58"/>
      <c r="DP849" s="58"/>
      <c r="DQ849" s="58"/>
      <c r="DR849" s="58"/>
      <c r="DS849" s="58"/>
      <c r="DT849" s="58"/>
      <c r="DU849" s="58"/>
      <c r="DV849" s="58"/>
      <c r="DW849" s="58"/>
      <c r="DX849" s="58"/>
      <c r="DY849" s="58"/>
      <c r="DZ849" s="58"/>
      <c r="EA849" s="58"/>
      <c r="EB849" s="58"/>
      <c r="EC849" s="58"/>
      <c r="ED849" s="58"/>
      <c r="EE849" s="58"/>
      <c r="EF849" s="58"/>
      <c r="EG849" s="58"/>
      <c r="EH849" s="58"/>
      <c r="EI849" s="58"/>
      <c r="EJ849" s="58"/>
      <c r="EK849" s="58"/>
      <c r="EL849" s="58"/>
      <c r="EM849" s="58"/>
      <c r="EN849" s="58"/>
      <c r="EO849" s="58"/>
      <c r="EP849" s="58"/>
      <c r="EQ849" s="58"/>
      <c r="ER849" s="58"/>
      <c r="ES849" s="58"/>
      <c r="ET849" s="58"/>
      <c r="EU849" s="58"/>
      <c r="EV849" s="58"/>
      <c r="EW849" s="58"/>
      <c r="EX849" s="58"/>
      <c r="EY849" s="58"/>
      <c r="EZ849" s="58"/>
      <c r="FA849" s="58"/>
      <c r="FB849" s="58"/>
      <c r="FC849" s="58"/>
      <c r="FD849" s="58"/>
      <c r="FE849" s="58"/>
      <c r="FF849" s="58"/>
      <c r="FG849" s="58"/>
      <c r="FH849" s="58"/>
      <c r="FI849" s="58"/>
      <c r="FJ849" s="58"/>
      <c r="FK849" s="58"/>
      <c r="FL849" s="58"/>
      <c r="FM849" s="58"/>
      <c r="FN849" s="58"/>
      <c r="FO849" s="58"/>
      <c r="FP849" s="58"/>
      <c r="FQ849" s="58"/>
      <c r="FR849" s="58"/>
      <c r="FS849" s="58"/>
      <c r="FT849" s="58"/>
      <c r="FU849" s="58"/>
      <c r="FV849" s="58"/>
      <c r="FW849" s="58"/>
      <c r="FX849" s="58"/>
      <c r="FY849" s="58"/>
      <c r="FZ849" s="58"/>
      <c r="GA849" s="58"/>
      <c r="GB849" s="58"/>
      <c r="GC849" s="58"/>
      <c r="GD849" s="58"/>
      <c r="GE849" s="58"/>
      <c r="GF849" s="58"/>
      <c r="GG849" s="58"/>
      <c r="GH849" s="58"/>
      <c r="GI849" s="58"/>
      <c r="GJ849" s="58"/>
      <c r="GK849" s="58"/>
      <c r="GL849" s="58"/>
      <c r="GM849" s="58"/>
      <c r="GN849" s="58"/>
      <c r="GO849" s="58"/>
      <c r="GP849" s="58"/>
      <c r="GQ849" s="58"/>
      <c r="GR849" s="58"/>
      <c r="GS849" s="58"/>
      <c r="GT849" s="58"/>
      <c r="GU849" s="58"/>
      <c r="GV849" s="58"/>
      <c r="GW849" s="58"/>
      <c r="GX849" s="58"/>
      <c r="GY849" s="58"/>
      <c r="GZ849" s="58"/>
      <c r="HA849" s="58"/>
      <c r="HB849" s="58"/>
      <c r="HC849" s="58"/>
      <c r="HD849" s="58"/>
      <c r="HE849" s="58"/>
      <c r="HF849" s="58"/>
      <c r="HG849" s="58"/>
      <c r="HH849" s="58"/>
      <c r="HI849" s="58"/>
      <c r="HJ849" s="58"/>
      <c r="HK849" s="58"/>
      <c r="HL849" s="58"/>
      <c r="HM849" s="58"/>
      <c r="HN849" s="58"/>
      <c r="HO849" s="58"/>
      <c r="HP849" s="58"/>
      <c r="HQ849" s="58"/>
      <c r="HR849" s="58"/>
      <c r="HS849" s="58"/>
      <c r="HT849" s="58"/>
      <c r="HU849" s="58"/>
      <c r="HV849" s="58"/>
      <c r="HW849" s="58"/>
      <c r="HX849" s="58"/>
      <c r="HY849" s="58"/>
      <c r="HZ849" s="58"/>
      <c r="IA849" s="58"/>
      <c r="IB849" s="58"/>
      <c r="IC849" s="58"/>
      <c r="ID849" s="58"/>
      <c r="IE849" s="58"/>
      <c r="IF849" s="58"/>
      <c r="IG849" s="58"/>
      <c r="IH849" s="58"/>
      <c r="II849" s="58"/>
      <c r="IJ849" s="58"/>
      <c r="IK849" s="58"/>
      <c r="IL849" s="58"/>
      <c r="IM849" s="58"/>
      <c r="IN849" s="58"/>
      <c r="IO849" s="58"/>
      <c r="IP849" s="58"/>
      <c r="IQ849" s="58"/>
      <c r="IR849" s="58"/>
      <c r="IS849" s="58"/>
      <c r="IT849" s="58"/>
      <c r="IU849" s="58"/>
    </row>
    <row r="850" spans="1:255" s="840" customFormat="1">
      <c r="A850" s="7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c r="BF850" s="58"/>
      <c r="BG850" s="58"/>
      <c r="BH850" s="58"/>
      <c r="BI850" s="58"/>
      <c r="BJ850" s="58"/>
      <c r="BK850" s="58"/>
      <c r="BL850" s="58"/>
      <c r="BM850" s="58"/>
      <c r="BN850" s="58"/>
      <c r="BO850" s="58"/>
      <c r="BP850" s="58"/>
      <c r="BQ850" s="58"/>
      <c r="BR850" s="58"/>
      <c r="BS850" s="58"/>
      <c r="BT850" s="58"/>
      <c r="BU850" s="58"/>
      <c r="BV850" s="58"/>
      <c r="BW850" s="58"/>
      <c r="BX850" s="58"/>
      <c r="BY850" s="58"/>
      <c r="BZ850" s="58"/>
      <c r="CA850" s="58"/>
      <c r="CB850" s="58"/>
      <c r="CC850" s="58"/>
      <c r="CD850" s="58"/>
      <c r="CE850" s="58"/>
      <c r="CF850" s="58"/>
      <c r="CG850" s="58"/>
      <c r="CH850" s="58"/>
      <c r="CI850" s="58"/>
      <c r="CJ850" s="58"/>
      <c r="CK850" s="58"/>
      <c r="CL850" s="58"/>
      <c r="CM850" s="58"/>
      <c r="CN850" s="58"/>
      <c r="CO850" s="58"/>
      <c r="CP850" s="58"/>
      <c r="CQ850" s="58"/>
      <c r="CR850" s="58"/>
      <c r="CS850" s="58"/>
      <c r="CT850" s="58"/>
      <c r="CU850" s="58"/>
      <c r="CV850" s="58"/>
      <c r="CW850" s="58"/>
      <c r="CX850" s="58"/>
      <c r="CY850" s="58"/>
      <c r="CZ850" s="58"/>
      <c r="DA850" s="58"/>
      <c r="DB850" s="58"/>
      <c r="DC850" s="58"/>
      <c r="DD850" s="58"/>
      <c r="DE850" s="58"/>
      <c r="DF850" s="58"/>
      <c r="DG850" s="58"/>
      <c r="DH850" s="58"/>
      <c r="DI850" s="58"/>
      <c r="DJ850" s="58"/>
      <c r="DK850" s="58"/>
      <c r="DL850" s="58"/>
      <c r="DM850" s="58"/>
      <c r="DN850" s="58"/>
      <c r="DO850" s="58"/>
      <c r="DP850" s="58"/>
      <c r="DQ850" s="58"/>
      <c r="DR850" s="58"/>
      <c r="DS850" s="58"/>
      <c r="DT850" s="58"/>
      <c r="DU850" s="58"/>
      <c r="DV850" s="58"/>
      <c r="DW850" s="58"/>
      <c r="DX850" s="58"/>
      <c r="DY850" s="58"/>
      <c r="DZ850" s="58"/>
      <c r="EA850" s="58"/>
      <c r="EB850" s="58"/>
      <c r="EC850" s="58"/>
      <c r="ED850" s="58"/>
      <c r="EE850" s="58"/>
      <c r="EF850" s="58"/>
      <c r="EG850" s="58"/>
      <c r="EH850" s="58"/>
      <c r="EI850" s="58"/>
      <c r="EJ850" s="58"/>
      <c r="EK850" s="58"/>
      <c r="EL850" s="58"/>
      <c r="EM850" s="58"/>
      <c r="EN850" s="58"/>
      <c r="EO850" s="58"/>
      <c r="EP850" s="58"/>
      <c r="EQ850" s="58"/>
      <c r="ER850" s="58"/>
      <c r="ES850" s="58"/>
      <c r="ET850" s="58"/>
      <c r="EU850" s="58"/>
      <c r="EV850" s="58"/>
      <c r="EW850" s="58"/>
      <c r="EX850" s="58"/>
      <c r="EY850" s="58"/>
      <c r="EZ850" s="58"/>
      <c r="FA850" s="58"/>
      <c r="FB850" s="58"/>
      <c r="FC850" s="58"/>
      <c r="FD850" s="58"/>
      <c r="FE850" s="58"/>
      <c r="FF850" s="58"/>
      <c r="FG850" s="58"/>
      <c r="FH850" s="58"/>
      <c r="FI850" s="58"/>
      <c r="FJ850" s="58"/>
      <c r="FK850" s="58"/>
      <c r="FL850" s="58"/>
      <c r="FM850" s="58"/>
      <c r="FN850" s="58"/>
      <c r="FO850" s="58"/>
      <c r="FP850" s="58"/>
      <c r="FQ850" s="58"/>
      <c r="FR850" s="58"/>
      <c r="FS850" s="58"/>
      <c r="FT850" s="58"/>
      <c r="FU850" s="58"/>
      <c r="FV850" s="58"/>
      <c r="FW850" s="58"/>
      <c r="FX850" s="58"/>
      <c r="FY850" s="58"/>
      <c r="FZ850" s="58"/>
      <c r="GA850" s="58"/>
      <c r="GB850" s="58"/>
      <c r="GC850" s="58"/>
      <c r="GD850" s="58"/>
      <c r="GE850" s="58"/>
      <c r="GF850" s="58"/>
      <c r="GG850" s="58"/>
      <c r="GH850" s="58"/>
      <c r="GI850" s="58"/>
      <c r="GJ850" s="58"/>
      <c r="GK850" s="58"/>
      <c r="GL850" s="58"/>
      <c r="GM850" s="58"/>
      <c r="GN850" s="58"/>
      <c r="GO850" s="58"/>
      <c r="GP850" s="58"/>
      <c r="GQ850" s="58"/>
      <c r="GR850" s="58"/>
      <c r="GS850" s="58"/>
      <c r="GT850" s="58"/>
      <c r="GU850" s="58"/>
      <c r="GV850" s="58"/>
      <c r="GW850" s="58"/>
      <c r="GX850" s="58"/>
      <c r="GY850" s="58"/>
      <c r="GZ850" s="58"/>
      <c r="HA850" s="58"/>
      <c r="HB850" s="58"/>
      <c r="HC850" s="58"/>
      <c r="HD850" s="58"/>
      <c r="HE850" s="58"/>
      <c r="HF850" s="58"/>
      <c r="HG850" s="58"/>
      <c r="HH850" s="58"/>
      <c r="HI850" s="58"/>
      <c r="HJ850" s="58"/>
      <c r="HK850" s="58"/>
      <c r="HL850" s="58"/>
      <c r="HM850" s="58"/>
      <c r="HN850" s="58"/>
      <c r="HO850" s="58"/>
      <c r="HP850" s="58"/>
      <c r="HQ850" s="58"/>
      <c r="HR850" s="58"/>
      <c r="HS850" s="58"/>
      <c r="HT850" s="58"/>
      <c r="HU850" s="58"/>
      <c r="HV850" s="58"/>
      <c r="HW850" s="58"/>
      <c r="HX850" s="58"/>
      <c r="HY850" s="58"/>
      <c r="HZ850" s="58"/>
      <c r="IA850" s="58"/>
      <c r="IB850" s="58"/>
      <c r="IC850" s="58"/>
      <c r="ID850" s="58"/>
      <c r="IE850" s="58"/>
      <c r="IF850" s="58"/>
      <c r="IG850" s="58"/>
      <c r="IH850" s="58"/>
      <c r="II850" s="58"/>
      <c r="IJ850" s="58"/>
      <c r="IK850" s="58"/>
      <c r="IL850" s="58"/>
      <c r="IM850" s="58"/>
      <c r="IN850" s="58"/>
      <c r="IO850" s="58"/>
      <c r="IP850" s="58"/>
      <c r="IQ850" s="58"/>
      <c r="IR850" s="58"/>
      <c r="IS850" s="58"/>
      <c r="IT850" s="58"/>
      <c r="IU850" s="58"/>
    </row>
    <row r="851" spans="1:255" s="840" customFormat="1">
      <c r="A851" s="7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c r="BC851" s="58"/>
      <c r="BD851" s="58"/>
      <c r="BE851" s="58"/>
      <c r="BF851" s="58"/>
      <c r="BG851" s="58"/>
      <c r="BH851" s="58"/>
      <c r="BI851" s="58"/>
      <c r="BJ851" s="58"/>
      <c r="BK851" s="58"/>
      <c r="BL851" s="58"/>
      <c r="BM851" s="58"/>
      <c r="BN851" s="58"/>
      <c r="BO851" s="58"/>
      <c r="BP851" s="58"/>
      <c r="BQ851" s="58"/>
      <c r="BR851" s="58"/>
      <c r="BS851" s="58"/>
      <c r="BT851" s="58"/>
      <c r="BU851" s="58"/>
      <c r="BV851" s="58"/>
      <c r="BW851" s="58"/>
      <c r="BX851" s="58"/>
      <c r="BY851" s="58"/>
      <c r="BZ851" s="58"/>
      <c r="CA851" s="58"/>
      <c r="CB851" s="58"/>
      <c r="CC851" s="58"/>
      <c r="CD851" s="58"/>
      <c r="CE851" s="58"/>
      <c r="CF851" s="58"/>
      <c r="CG851" s="58"/>
      <c r="CH851" s="58"/>
      <c r="CI851" s="58"/>
      <c r="CJ851" s="58"/>
      <c r="CK851" s="58"/>
      <c r="CL851" s="58"/>
      <c r="CM851" s="58"/>
      <c r="CN851" s="58"/>
      <c r="CO851" s="58"/>
      <c r="CP851" s="58"/>
      <c r="CQ851" s="58"/>
      <c r="CR851" s="58"/>
      <c r="CS851" s="58"/>
      <c r="CT851" s="58"/>
      <c r="CU851" s="58"/>
      <c r="CV851" s="58"/>
      <c r="CW851" s="58"/>
      <c r="CX851" s="58"/>
      <c r="CY851" s="58"/>
      <c r="CZ851" s="58"/>
      <c r="DA851" s="58"/>
      <c r="DB851" s="58"/>
      <c r="DC851" s="58"/>
      <c r="DD851" s="58"/>
      <c r="DE851" s="58"/>
      <c r="DF851" s="58"/>
      <c r="DG851" s="58"/>
      <c r="DH851" s="58"/>
      <c r="DI851" s="58"/>
      <c r="DJ851" s="58"/>
      <c r="DK851" s="58"/>
      <c r="DL851" s="58"/>
      <c r="DM851" s="58"/>
      <c r="DN851" s="58"/>
      <c r="DO851" s="58"/>
      <c r="DP851" s="58"/>
      <c r="DQ851" s="58"/>
      <c r="DR851" s="58"/>
      <c r="DS851" s="58"/>
      <c r="DT851" s="58"/>
      <c r="DU851" s="58"/>
      <c r="DV851" s="58"/>
      <c r="DW851" s="58"/>
      <c r="DX851" s="58"/>
      <c r="DY851" s="58"/>
      <c r="DZ851" s="58"/>
      <c r="EA851" s="58"/>
      <c r="EB851" s="58"/>
      <c r="EC851" s="58"/>
      <c r="ED851" s="58"/>
      <c r="EE851" s="58"/>
      <c r="EF851" s="58"/>
      <c r="EG851" s="58"/>
      <c r="EH851" s="58"/>
      <c r="EI851" s="58"/>
      <c r="EJ851" s="58"/>
      <c r="EK851" s="58"/>
      <c r="EL851" s="58"/>
      <c r="EM851" s="58"/>
      <c r="EN851" s="58"/>
      <c r="EO851" s="58"/>
      <c r="EP851" s="58"/>
      <c r="EQ851" s="58"/>
      <c r="ER851" s="58"/>
      <c r="ES851" s="58"/>
      <c r="ET851" s="58"/>
      <c r="EU851" s="58"/>
      <c r="EV851" s="58"/>
      <c r="EW851" s="58"/>
      <c r="EX851" s="58"/>
      <c r="EY851" s="58"/>
      <c r="EZ851" s="58"/>
      <c r="FA851" s="58"/>
      <c r="FB851" s="58"/>
      <c r="FC851" s="58"/>
      <c r="FD851" s="58"/>
      <c r="FE851" s="58"/>
      <c r="FF851" s="58"/>
      <c r="FG851" s="58"/>
      <c r="FH851" s="58"/>
      <c r="FI851" s="58"/>
      <c r="FJ851" s="58"/>
      <c r="FK851" s="58"/>
      <c r="FL851" s="58"/>
      <c r="FM851" s="58"/>
      <c r="FN851" s="58"/>
      <c r="FO851" s="58"/>
      <c r="FP851" s="58"/>
      <c r="FQ851" s="58"/>
      <c r="FR851" s="58"/>
      <c r="FS851" s="58"/>
      <c r="FT851" s="58"/>
      <c r="FU851" s="58"/>
      <c r="FV851" s="58"/>
      <c r="FW851" s="58"/>
      <c r="FX851" s="58"/>
      <c r="FY851" s="58"/>
      <c r="FZ851" s="58"/>
      <c r="GA851" s="58"/>
      <c r="GB851" s="58"/>
      <c r="GC851" s="58"/>
      <c r="GD851" s="58"/>
      <c r="GE851" s="58"/>
      <c r="GF851" s="58"/>
      <c r="GG851" s="58"/>
      <c r="GH851" s="58"/>
      <c r="GI851" s="58"/>
      <c r="GJ851" s="58"/>
      <c r="GK851" s="58"/>
      <c r="GL851" s="58"/>
      <c r="GM851" s="58"/>
      <c r="GN851" s="58"/>
      <c r="GO851" s="58"/>
      <c r="GP851" s="58"/>
      <c r="GQ851" s="58"/>
      <c r="GR851" s="58"/>
      <c r="GS851" s="58"/>
      <c r="GT851" s="58"/>
      <c r="GU851" s="58"/>
      <c r="GV851" s="58"/>
      <c r="GW851" s="58"/>
      <c r="GX851" s="58"/>
      <c r="GY851" s="58"/>
      <c r="GZ851" s="58"/>
      <c r="HA851" s="58"/>
      <c r="HB851" s="58"/>
      <c r="HC851" s="58"/>
      <c r="HD851" s="58"/>
      <c r="HE851" s="58"/>
      <c r="HF851" s="58"/>
      <c r="HG851" s="58"/>
      <c r="HH851" s="58"/>
      <c r="HI851" s="58"/>
      <c r="HJ851" s="58"/>
      <c r="HK851" s="58"/>
      <c r="HL851" s="58"/>
      <c r="HM851" s="58"/>
      <c r="HN851" s="58"/>
      <c r="HO851" s="58"/>
      <c r="HP851" s="58"/>
      <c r="HQ851" s="58"/>
      <c r="HR851" s="58"/>
      <c r="HS851" s="58"/>
      <c r="HT851" s="58"/>
      <c r="HU851" s="58"/>
      <c r="HV851" s="58"/>
      <c r="HW851" s="58"/>
      <c r="HX851" s="58"/>
      <c r="HY851" s="58"/>
      <c r="HZ851" s="58"/>
      <c r="IA851" s="58"/>
      <c r="IB851" s="58"/>
      <c r="IC851" s="58"/>
      <c r="ID851" s="58"/>
      <c r="IE851" s="58"/>
      <c r="IF851" s="58"/>
      <c r="IG851" s="58"/>
      <c r="IH851" s="58"/>
      <c r="II851" s="58"/>
      <c r="IJ851" s="58"/>
      <c r="IK851" s="58"/>
      <c r="IL851" s="58"/>
      <c r="IM851" s="58"/>
      <c r="IN851" s="58"/>
      <c r="IO851" s="58"/>
      <c r="IP851" s="58"/>
      <c r="IQ851" s="58"/>
      <c r="IR851" s="58"/>
      <c r="IS851" s="58"/>
      <c r="IT851" s="58"/>
      <c r="IU851" s="58"/>
    </row>
    <row r="852" spans="1:255" s="840" customFormat="1">
      <c r="A852" s="7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58"/>
      <c r="AU852" s="58"/>
      <c r="AV852" s="58"/>
      <c r="AW852" s="58"/>
      <c r="AX852" s="58"/>
      <c r="AY852" s="58"/>
      <c r="AZ852" s="58"/>
      <c r="BA852" s="58"/>
      <c r="BB852" s="58"/>
      <c r="BC852" s="58"/>
      <c r="BD852" s="58"/>
      <c r="BE852" s="58"/>
      <c r="BF852" s="58"/>
      <c r="BG852" s="58"/>
      <c r="BH852" s="58"/>
      <c r="BI852" s="58"/>
      <c r="BJ852" s="58"/>
      <c r="BK852" s="58"/>
      <c r="BL852" s="58"/>
      <c r="BM852" s="58"/>
      <c r="BN852" s="58"/>
      <c r="BO852" s="58"/>
      <c r="BP852" s="58"/>
      <c r="BQ852" s="58"/>
      <c r="BR852" s="58"/>
      <c r="BS852" s="58"/>
      <c r="BT852" s="58"/>
      <c r="BU852" s="58"/>
      <c r="BV852" s="58"/>
      <c r="BW852" s="58"/>
      <c r="BX852" s="58"/>
      <c r="BY852" s="58"/>
      <c r="BZ852" s="58"/>
      <c r="CA852" s="58"/>
      <c r="CB852" s="58"/>
      <c r="CC852" s="58"/>
      <c r="CD852" s="58"/>
      <c r="CE852" s="58"/>
      <c r="CF852" s="58"/>
      <c r="CG852" s="58"/>
      <c r="CH852" s="58"/>
      <c r="CI852" s="58"/>
      <c r="CJ852" s="58"/>
      <c r="CK852" s="58"/>
      <c r="CL852" s="58"/>
      <c r="CM852" s="58"/>
      <c r="CN852" s="58"/>
      <c r="CO852" s="58"/>
      <c r="CP852" s="58"/>
      <c r="CQ852" s="58"/>
      <c r="CR852" s="58"/>
      <c r="CS852" s="58"/>
      <c r="CT852" s="58"/>
      <c r="CU852" s="58"/>
      <c r="CV852" s="58"/>
      <c r="CW852" s="58"/>
      <c r="CX852" s="58"/>
      <c r="CY852" s="58"/>
      <c r="CZ852" s="58"/>
      <c r="DA852" s="58"/>
      <c r="DB852" s="58"/>
      <c r="DC852" s="58"/>
      <c r="DD852" s="58"/>
      <c r="DE852" s="58"/>
      <c r="DF852" s="58"/>
      <c r="DG852" s="58"/>
      <c r="DH852" s="58"/>
      <c r="DI852" s="58"/>
      <c r="DJ852" s="58"/>
      <c r="DK852" s="58"/>
      <c r="DL852" s="58"/>
      <c r="DM852" s="58"/>
      <c r="DN852" s="58"/>
      <c r="DO852" s="58"/>
      <c r="DP852" s="58"/>
      <c r="DQ852" s="58"/>
      <c r="DR852" s="58"/>
      <c r="DS852" s="58"/>
      <c r="DT852" s="58"/>
      <c r="DU852" s="58"/>
      <c r="DV852" s="58"/>
      <c r="DW852" s="58"/>
      <c r="DX852" s="58"/>
      <c r="DY852" s="58"/>
      <c r="DZ852" s="58"/>
      <c r="EA852" s="58"/>
      <c r="EB852" s="58"/>
      <c r="EC852" s="58"/>
      <c r="ED852" s="58"/>
      <c r="EE852" s="58"/>
      <c r="EF852" s="58"/>
      <c r="EG852" s="58"/>
      <c r="EH852" s="58"/>
      <c r="EI852" s="58"/>
      <c r="EJ852" s="58"/>
      <c r="EK852" s="58"/>
      <c r="EL852" s="58"/>
      <c r="EM852" s="58"/>
      <c r="EN852" s="58"/>
      <c r="EO852" s="58"/>
      <c r="EP852" s="58"/>
      <c r="EQ852" s="58"/>
      <c r="ER852" s="58"/>
      <c r="ES852" s="58"/>
      <c r="ET852" s="58"/>
      <c r="EU852" s="58"/>
      <c r="EV852" s="58"/>
      <c r="EW852" s="58"/>
      <c r="EX852" s="58"/>
      <c r="EY852" s="58"/>
      <c r="EZ852" s="58"/>
      <c r="FA852" s="58"/>
      <c r="FB852" s="58"/>
      <c r="FC852" s="58"/>
      <c r="FD852" s="58"/>
      <c r="FE852" s="58"/>
      <c r="FF852" s="58"/>
      <c r="FG852" s="58"/>
      <c r="FH852" s="58"/>
      <c r="FI852" s="58"/>
      <c r="FJ852" s="58"/>
      <c r="FK852" s="58"/>
      <c r="FL852" s="58"/>
      <c r="FM852" s="58"/>
      <c r="FN852" s="58"/>
      <c r="FO852" s="58"/>
      <c r="FP852" s="58"/>
      <c r="FQ852" s="58"/>
      <c r="FR852" s="58"/>
      <c r="FS852" s="58"/>
      <c r="FT852" s="58"/>
      <c r="FU852" s="58"/>
      <c r="FV852" s="58"/>
      <c r="FW852" s="58"/>
      <c r="FX852" s="58"/>
      <c r="FY852" s="58"/>
      <c r="FZ852" s="58"/>
      <c r="GA852" s="58"/>
      <c r="GB852" s="58"/>
      <c r="GC852" s="58"/>
      <c r="GD852" s="58"/>
      <c r="GE852" s="58"/>
      <c r="GF852" s="58"/>
      <c r="GG852" s="58"/>
      <c r="GH852" s="58"/>
      <c r="GI852" s="58"/>
      <c r="GJ852" s="58"/>
      <c r="GK852" s="58"/>
      <c r="GL852" s="58"/>
      <c r="GM852" s="58"/>
      <c r="GN852" s="58"/>
      <c r="GO852" s="58"/>
      <c r="GP852" s="58"/>
      <c r="GQ852" s="58"/>
      <c r="GR852" s="58"/>
      <c r="GS852" s="58"/>
      <c r="GT852" s="58"/>
      <c r="GU852" s="58"/>
      <c r="GV852" s="58"/>
      <c r="GW852" s="58"/>
      <c r="GX852" s="58"/>
      <c r="GY852" s="58"/>
      <c r="GZ852" s="58"/>
      <c r="HA852" s="58"/>
      <c r="HB852" s="58"/>
      <c r="HC852" s="58"/>
      <c r="HD852" s="58"/>
      <c r="HE852" s="58"/>
      <c r="HF852" s="58"/>
      <c r="HG852" s="58"/>
      <c r="HH852" s="58"/>
      <c r="HI852" s="58"/>
      <c r="HJ852" s="58"/>
      <c r="HK852" s="58"/>
      <c r="HL852" s="58"/>
      <c r="HM852" s="58"/>
      <c r="HN852" s="58"/>
      <c r="HO852" s="58"/>
      <c r="HP852" s="58"/>
      <c r="HQ852" s="58"/>
      <c r="HR852" s="58"/>
      <c r="HS852" s="58"/>
      <c r="HT852" s="58"/>
      <c r="HU852" s="58"/>
      <c r="HV852" s="58"/>
      <c r="HW852" s="58"/>
      <c r="HX852" s="58"/>
      <c r="HY852" s="58"/>
      <c r="HZ852" s="58"/>
      <c r="IA852" s="58"/>
      <c r="IB852" s="58"/>
      <c r="IC852" s="58"/>
      <c r="ID852" s="58"/>
      <c r="IE852" s="58"/>
      <c r="IF852" s="58"/>
      <c r="IG852" s="58"/>
      <c r="IH852" s="58"/>
      <c r="II852" s="58"/>
      <c r="IJ852" s="58"/>
      <c r="IK852" s="58"/>
      <c r="IL852" s="58"/>
      <c r="IM852" s="58"/>
      <c r="IN852" s="58"/>
      <c r="IO852" s="58"/>
      <c r="IP852" s="58"/>
      <c r="IQ852" s="58"/>
      <c r="IR852" s="58"/>
      <c r="IS852" s="58"/>
      <c r="IT852" s="58"/>
      <c r="IU852" s="5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U55"/>
  <sheetViews>
    <sheetView zoomScaleSheetLayoutView="100" workbookViewId="0">
      <pane xSplit="1" ySplit="5" topLeftCell="M9" activePane="bottomRight" state="frozen"/>
      <selection pane="topRight" activeCell="B1" sqref="B1"/>
      <selection pane="bottomLeft" activeCell="A6" sqref="A6"/>
      <selection pane="bottomRight" activeCell="P35" sqref="P35"/>
    </sheetView>
  </sheetViews>
  <sheetFormatPr baseColWidth="10" defaultColWidth="11.42578125" defaultRowHeight="12.75"/>
  <cols>
    <col min="1" max="1" width="48" style="152" customWidth="1"/>
    <col min="2" max="2" width="10.28515625" style="151" customWidth="1"/>
    <col min="3" max="8" width="10.28515625" style="152" customWidth="1"/>
    <col min="9" max="9" width="10.28515625" style="151" customWidth="1"/>
    <col min="10" max="14" width="10.28515625" style="152" customWidth="1"/>
    <col min="15" max="16" width="11.42578125" style="152"/>
    <col min="17" max="19" width="11.5703125" style="152" customWidth="1"/>
    <col min="20" max="16384" width="11.42578125" style="152"/>
  </cols>
  <sheetData>
    <row r="1" spans="1:21" ht="18">
      <c r="A1" s="150" t="s">
        <v>33</v>
      </c>
    </row>
    <row r="3" spans="1:21" ht="15.75">
      <c r="A3" s="153" t="s">
        <v>285</v>
      </c>
      <c r="B3" s="154"/>
      <c r="C3" s="154"/>
      <c r="D3" s="154"/>
      <c r="E3" s="154"/>
      <c r="F3" s="154"/>
      <c r="G3" s="155"/>
      <c r="H3" s="155"/>
      <c r="I3" s="156"/>
      <c r="J3" s="156"/>
    </row>
    <row r="4" spans="1:21">
      <c r="A4" s="157" t="s">
        <v>212</v>
      </c>
      <c r="B4" s="152"/>
      <c r="I4" s="158"/>
      <c r="P4" s="159"/>
      <c r="Q4" s="159"/>
      <c r="R4" s="159"/>
      <c r="S4" s="159"/>
    </row>
    <row r="5" spans="1:21" ht="14.25">
      <c r="A5" s="160"/>
      <c r="B5" s="161">
        <v>1996</v>
      </c>
      <c r="C5" s="161">
        <v>1997</v>
      </c>
      <c r="D5" s="161">
        <v>1998</v>
      </c>
      <c r="E5" s="161">
        <v>1999</v>
      </c>
      <c r="F5" s="161">
        <v>2000</v>
      </c>
      <c r="G5" s="161">
        <v>2001</v>
      </c>
      <c r="H5" s="161">
        <v>2002</v>
      </c>
      <c r="I5" s="161">
        <v>2003</v>
      </c>
      <c r="J5" s="161">
        <v>2004</v>
      </c>
      <c r="K5" s="162">
        <v>2005</v>
      </c>
      <c r="L5" s="161">
        <v>2006</v>
      </c>
      <c r="M5" s="161">
        <v>2007</v>
      </c>
      <c r="N5" s="161">
        <v>2008</v>
      </c>
      <c r="O5" s="161">
        <v>2009</v>
      </c>
      <c r="P5" s="161">
        <v>2010</v>
      </c>
      <c r="Q5" s="161">
        <v>2011</v>
      </c>
      <c r="R5" s="161">
        <v>2012</v>
      </c>
      <c r="S5" s="161">
        <v>2013</v>
      </c>
      <c r="T5" s="316">
        <v>2014</v>
      </c>
      <c r="U5" s="316" t="s">
        <v>230</v>
      </c>
    </row>
    <row r="6" spans="1:21" s="165" customFormat="1">
      <c r="A6" s="163" t="s">
        <v>4</v>
      </c>
      <c r="B6" s="164">
        <f t="shared" ref="B6:O6" si="0">B10+B27</f>
        <v>67.367220717211652</v>
      </c>
      <c r="C6" s="164">
        <f t="shared" si="0"/>
        <v>68.20569031201741</v>
      </c>
      <c r="D6" s="164">
        <f t="shared" si="0"/>
        <v>70.427853982978974</v>
      </c>
      <c r="E6" s="164">
        <f t="shared" si="0"/>
        <v>72.266000000000005</v>
      </c>
      <c r="F6" s="164">
        <f t="shared" si="0"/>
        <v>74.662999999999997</v>
      </c>
      <c r="G6" s="164">
        <f t="shared" si="0"/>
        <v>76.052999999999997</v>
      </c>
      <c r="H6" s="164">
        <f t="shared" si="0"/>
        <v>76.474999999999994</v>
      </c>
      <c r="I6" s="164">
        <f t="shared" si="0"/>
        <v>76.510999999999996</v>
      </c>
      <c r="J6" s="164">
        <f t="shared" si="0"/>
        <v>79.883704003185898</v>
      </c>
      <c r="K6" s="164">
        <f t="shared" si="0"/>
        <v>82.900800000000004</v>
      </c>
      <c r="L6" s="164">
        <f t="shared" si="0"/>
        <v>85.800629485609704</v>
      </c>
      <c r="M6" s="164">
        <f t="shared" si="0"/>
        <v>90.078999999999994</v>
      </c>
      <c r="N6" s="164">
        <f t="shared" si="0"/>
        <v>89.863650000002394</v>
      </c>
      <c r="O6" s="164">
        <f t="shared" si="0"/>
        <v>91.814910000002783</v>
      </c>
      <c r="P6" s="164">
        <f>P10+P27</f>
        <v>91.144380000003025</v>
      </c>
      <c r="Q6" s="164">
        <f>Q10+Q27</f>
        <v>94.09215000000313</v>
      </c>
      <c r="R6" s="164">
        <f>R10+R27</f>
        <v>96.414297093470921</v>
      </c>
      <c r="S6" s="164">
        <v>100.90125453862684</v>
      </c>
      <c r="T6" s="164">
        <v>98.157075364999997</v>
      </c>
      <c r="U6" s="164">
        <v>97.030182008519901</v>
      </c>
    </row>
    <row r="7" spans="1:21" s="165" customFormat="1">
      <c r="A7" s="166" t="s">
        <v>5</v>
      </c>
      <c r="B7" s="164">
        <f t="shared" ref="B7:R7" si="1">B15+B31</f>
        <v>68.327649525807331</v>
      </c>
      <c r="C7" s="164">
        <f t="shared" si="1"/>
        <v>68.708772068900856</v>
      </c>
      <c r="D7" s="164">
        <f t="shared" si="1"/>
        <v>70.083799888376362</v>
      </c>
      <c r="E7" s="164">
        <f t="shared" si="1"/>
        <v>73.138999999999996</v>
      </c>
      <c r="F7" s="164">
        <f t="shared" si="1"/>
        <v>74.63</v>
      </c>
      <c r="G7" s="164">
        <f t="shared" si="1"/>
        <v>75.974000000000004</v>
      </c>
      <c r="H7" s="164">
        <f t="shared" si="1"/>
        <v>77.217999999999989</v>
      </c>
      <c r="I7" s="164">
        <f t="shared" si="1"/>
        <v>77.358000000000004</v>
      </c>
      <c r="J7" s="164">
        <f t="shared" si="1"/>
        <v>80.454316700930789</v>
      </c>
      <c r="K7" s="164">
        <f t="shared" si="1"/>
        <v>83.596792032370004</v>
      </c>
      <c r="L7" s="164">
        <f t="shared" si="1"/>
        <v>86.70433858717</v>
      </c>
      <c r="M7" s="164">
        <f t="shared" si="1"/>
        <v>89.581000000000003</v>
      </c>
      <c r="N7" s="164">
        <f t="shared" si="1"/>
        <v>89.930490000001896</v>
      </c>
      <c r="O7" s="164">
        <f t="shared" si="1"/>
        <v>92.574600000001737</v>
      </c>
      <c r="P7" s="164">
        <f t="shared" si="1"/>
        <v>92.413430000000943</v>
      </c>
      <c r="Q7" s="164">
        <f t="shared" si="1"/>
        <v>94.951620000001412</v>
      </c>
      <c r="R7" s="164">
        <f t="shared" si="1"/>
        <v>97.182516965598936</v>
      </c>
      <c r="S7" s="164">
        <v>98.558012689520154</v>
      </c>
      <c r="T7" s="164">
        <v>97.400579371000006</v>
      </c>
      <c r="U7" s="164">
        <v>99.405315098440084</v>
      </c>
    </row>
    <row r="8" spans="1:21" s="165" customFormat="1">
      <c r="A8" s="167" t="s">
        <v>6</v>
      </c>
      <c r="B8" s="168">
        <f t="shared" ref="B8:R9" si="2">B6-B37</f>
        <v>60.811912976003008</v>
      </c>
      <c r="C8" s="168">
        <f t="shared" si="2"/>
        <v>60.888137484621708</v>
      </c>
      <c r="D8" s="168">
        <f t="shared" si="2"/>
        <v>63.755853982978977</v>
      </c>
      <c r="E8" s="168">
        <f t="shared" si="2"/>
        <v>65.222999999999999</v>
      </c>
      <c r="F8" s="168">
        <f t="shared" si="2"/>
        <v>67.495999999999995</v>
      </c>
      <c r="G8" s="168">
        <f t="shared" si="2"/>
        <v>68.47999999999999</v>
      </c>
      <c r="H8" s="168">
        <f t="shared" si="2"/>
        <v>68.875999999999991</v>
      </c>
      <c r="I8" s="168">
        <f t="shared" si="2"/>
        <v>70.36</v>
      </c>
      <c r="J8" s="168">
        <f t="shared" si="2"/>
        <v>73.385661847102099</v>
      </c>
      <c r="K8" s="168">
        <f t="shared" si="2"/>
        <v>76.186800000000005</v>
      </c>
      <c r="L8" s="168">
        <f t="shared" si="2"/>
        <v>79.730926889159704</v>
      </c>
      <c r="M8" s="168">
        <f t="shared" si="2"/>
        <v>84.163999999999987</v>
      </c>
      <c r="N8" s="168">
        <f t="shared" si="2"/>
        <v>84.234940000001146</v>
      </c>
      <c r="O8" s="168">
        <f t="shared" si="2"/>
        <v>86.225640000001562</v>
      </c>
      <c r="P8" s="168">
        <f t="shared" si="2"/>
        <v>85.328750000001719</v>
      </c>
      <c r="Q8" s="168">
        <f t="shared" si="2"/>
        <v>88.19455000000184</v>
      </c>
      <c r="R8" s="168">
        <f t="shared" si="2"/>
        <v>90.576717663120931</v>
      </c>
      <c r="S8" s="168">
        <v>94.814025195586837</v>
      </c>
      <c r="T8" s="168">
        <v>92.199128287400001</v>
      </c>
      <c r="U8" s="168">
        <v>90.668050914729974</v>
      </c>
    </row>
    <row r="9" spans="1:21" s="165" customFormat="1">
      <c r="A9" s="169" t="s">
        <v>7</v>
      </c>
      <c r="B9" s="170">
        <f t="shared" si="2"/>
        <v>61.72660707942746</v>
      </c>
      <c r="C9" s="170">
        <f t="shared" si="2"/>
        <v>62.397382755272069</v>
      </c>
      <c r="D9" s="170">
        <f t="shared" si="2"/>
        <v>64.04479988837636</v>
      </c>
      <c r="E9" s="170">
        <f t="shared" si="2"/>
        <v>66.347999999999999</v>
      </c>
      <c r="F9" s="170">
        <f t="shared" si="2"/>
        <v>67.444999999999993</v>
      </c>
      <c r="G9" s="170">
        <f t="shared" si="2"/>
        <v>68.655000000000001</v>
      </c>
      <c r="H9" s="170">
        <f t="shared" si="2"/>
        <v>69.969999999999985</v>
      </c>
      <c r="I9" s="170">
        <f t="shared" si="2"/>
        <v>71.218000000000004</v>
      </c>
      <c r="J9" s="170">
        <f t="shared" si="2"/>
        <v>73.565060092002895</v>
      </c>
      <c r="K9" s="170">
        <f t="shared" si="2"/>
        <v>75.932792032370003</v>
      </c>
      <c r="L9" s="170">
        <f t="shared" si="2"/>
        <v>79.198685875569993</v>
      </c>
      <c r="M9" s="170">
        <f t="shared" si="2"/>
        <v>81.615000000000009</v>
      </c>
      <c r="N9" s="170">
        <f t="shared" si="2"/>
        <v>82.268920000001728</v>
      </c>
      <c r="O9" s="170">
        <f t="shared" si="2"/>
        <v>85.829900000001601</v>
      </c>
      <c r="P9" s="170">
        <f t="shared" si="2"/>
        <v>86.004240000000848</v>
      </c>
      <c r="Q9" s="170">
        <f t="shared" si="2"/>
        <v>88.463670000001258</v>
      </c>
      <c r="R9" s="170">
        <f t="shared" si="2"/>
        <v>89.921782509318916</v>
      </c>
      <c r="S9" s="170">
        <v>91.244918986040148</v>
      </c>
      <c r="T9" s="170">
        <v>91.07906969710001</v>
      </c>
      <c r="U9" s="170">
        <v>92.548817172390073</v>
      </c>
    </row>
    <row r="10" spans="1:21">
      <c r="A10" s="171" t="s">
        <v>8</v>
      </c>
      <c r="B10" s="172">
        <v>46.679889078095059</v>
      </c>
      <c r="C10" s="173">
        <v>47.579338279795785</v>
      </c>
      <c r="D10" s="173">
        <v>48.463853982978982</v>
      </c>
      <c r="E10" s="173">
        <v>49.174496596646861</v>
      </c>
      <c r="F10" s="173">
        <v>49.288272903627828</v>
      </c>
      <c r="G10" s="173">
        <v>50.066061619311753</v>
      </c>
      <c r="H10" s="173">
        <v>51.892892214952475</v>
      </c>
      <c r="I10" s="172">
        <v>52.179645175612194</v>
      </c>
      <c r="J10" s="173">
        <v>53.384</v>
      </c>
      <c r="K10" s="174">
        <v>55.533999999999999</v>
      </c>
      <c r="L10" s="173">
        <v>56.923929062089705</v>
      </c>
      <c r="M10" s="173">
        <v>58.854999999999997</v>
      </c>
      <c r="N10" s="172">
        <v>60.946220000000082</v>
      </c>
      <c r="O10" s="173">
        <v>62.0953500000006</v>
      </c>
      <c r="P10" s="172">
        <v>62.446140000000192</v>
      </c>
      <c r="Q10" s="172">
        <v>63.867660000000711</v>
      </c>
      <c r="R10" s="172">
        <v>65.420867663119694</v>
      </c>
      <c r="S10" s="172">
        <v>67.344195195586835</v>
      </c>
      <c r="T10" s="172">
        <v>68.571668179</v>
      </c>
      <c r="U10" s="172">
        <v>69.337261635819971</v>
      </c>
    </row>
    <row r="11" spans="1:21" s="165" customFormat="1">
      <c r="A11" s="163" t="s">
        <v>9</v>
      </c>
      <c r="B11" s="175">
        <f t="shared" ref="B11:O11" si="3">B10-B24</f>
        <v>42.487541104066274</v>
      </c>
      <c r="C11" s="175">
        <f t="shared" si="3"/>
        <v>43.768112848860525</v>
      </c>
      <c r="D11" s="175">
        <f t="shared" si="3"/>
        <v>45.443978428749119</v>
      </c>
      <c r="E11" s="175">
        <f t="shared" si="3"/>
        <v>46.399359185141826</v>
      </c>
      <c r="F11" s="175">
        <f t="shared" si="3"/>
        <v>46.542605482059848</v>
      </c>
      <c r="G11" s="175">
        <f t="shared" si="3"/>
        <v>47.256073439473042</v>
      </c>
      <c r="H11" s="175">
        <f t="shared" si="3"/>
        <v>49.311479466376461</v>
      </c>
      <c r="I11" s="175">
        <f t="shared" si="3"/>
        <v>49.750645175612192</v>
      </c>
      <c r="J11" s="175">
        <f t="shared" si="3"/>
        <v>51.189</v>
      </c>
      <c r="K11" s="175">
        <f t="shared" si="3"/>
        <v>53.426000000000002</v>
      </c>
      <c r="L11" s="175">
        <f t="shared" si="3"/>
        <v>54.698401805439701</v>
      </c>
      <c r="M11" s="175">
        <f t="shared" si="3"/>
        <v>56.546999999999997</v>
      </c>
      <c r="N11" s="175">
        <f t="shared" si="3"/>
        <v>58.507180000000318</v>
      </c>
      <c r="O11" s="175">
        <f t="shared" si="3"/>
        <v>59.877730000000838</v>
      </c>
      <c r="P11" s="175">
        <f>P10-P24</f>
        <v>60.406220000000431</v>
      </c>
      <c r="Q11" s="175">
        <f>Q10-Q24</f>
        <v>61.673550000000944</v>
      </c>
      <c r="R11" s="175">
        <f>R10-R24</f>
        <v>63.147904048999685</v>
      </c>
      <c r="S11" s="175">
        <v>65.040380991516841</v>
      </c>
      <c r="T11" s="175">
        <v>66.256247118700003</v>
      </c>
      <c r="U11" s="175">
        <v>66.379408858779954</v>
      </c>
    </row>
    <row r="12" spans="1:21">
      <c r="A12" s="176" t="s">
        <v>134</v>
      </c>
      <c r="B12" s="177">
        <v>11.022063946264771</v>
      </c>
      <c r="C12" s="178">
        <v>11.433676292805778</v>
      </c>
      <c r="D12" s="178">
        <v>11.282904214757979</v>
      </c>
      <c r="E12" s="178">
        <v>11.704000000000001</v>
      </c>
      <c r="F12" s="178">
        <v>12.43</v>
      </c>
      <c r="G12" s="178">
        <v>12.417</v>
      </c>
      <c r="H12" s="178">
        <v>13.045999999999999</v>
      </c>
      <c r="I12" s="177">
        <v>13.096</v>
      </c>
      <c r="J12" s="178">
        <v>13.52</v>
      </c>
      <c r="K12" s="179">
        <v>13.978999999999999</v>
      </c>
      <c r="L12" s="178">
        <v>14.528976559689927</v>
      </c>
      <c r="M12" s="178">
        <v>14.872999999999999</v>
      </c>
      <c r="N12" s="177">
        <v>15.500070000002102</v>
      </c>
      <c r="O12" s="178">
        <v>15.788900000002204</v>
      </c>
      <c r="P12" s="177">
        <v>15.891100000002076</v>
      </c>
      <c r="Q12" s="177">
        <v>16.225810000002117</v>
      </c>
      <c r="R12" s="177">
        <v>16.718361049410635</v>
      </c>
      <c r="S12" s="177">
        <v>17.302127950470773</v>
      </c>
      <c r="T12" s="177">
        <v>17.003984332000002</v>
      </c>
      <c r="U12" s="177">
        <v>16.699382328299993</v>
      </c>
    </row>
    <row r="13" spans="1:21">
      <c r="A13" s="176" t="s">
        <v>135</v>
      </c>
      <c r="B13" s="177">
        <v>20.489147916707957</v>
      </c>
      <c r="C13" s="178">
        <v>21.403842020132419</v>
      </c>
      <c r="D13" s="178">
        <v>22.271006881343784</v>
      </c>
      <c r="E13" s="178">
        <v>22.518000000000001</v>
      </c>
      <c r="F13" s="178">
        <v>23.327000000000002</v>
      </c>
      <c r="G13" s="178">
        <v>24.22</v>
      </c>
      <c r="H13" s="178">
        <v>25.396999999999998</v>
      </c>
      <c r="I13" s="177">
        <v>25.998999999999999</v>
      </c>
      <c r="J13" s="178">
        <v>26.852</v>
      </c>
      <c r="K13" s="179">
        <v>27.898</v>
      </c>
      <c r="L13" s="178">
        <v>28.995796392799999</v>
      </c>
      <c r="M13" s="178">
        <v>30.382000000000001</v>
      </c>
      <c r="N13" s="177">
        <v>31.247340000001149</v>
      </c>
      <c r="O13" s="178">
        <v>31.945780000000898</v>
      </c>
      <c r="P13" s="177">
        <v>32.605210000000717</v>
      </c>
      <c r="Q13" s="177">
        <v>33.200630000000658</v>
      </c>
      <c r="R13" s="177">
        <v>34.119825407819448</v>
      </c>
      <c r="S13" s="177">
        <v>35.014060763340524</v>
      </c>
      <c r="T13" s="177">
        <v>36.428662633000002</v>
      </c>
      <c r="U13" s="177">
        <v>36.935549622759979</v>
      </c>
    </row>
    <row r="14" spans="1:21">
      <c r="A14" s="180" t="s">
        <v>136</v>
      </c>
      <c r="B14" s="181">
        <v>9.9549208256028976</v>
      </c>
      <c r="C14" s="182">
        <v>10.13785964628779</v>
      </c>
      <c r="D14" s="182">
        <v>9.8257693814480458</v>
      </c>
      <c r="E14" s="182">
        <v>9.7924965966468616</v>
      </c>
      <c r="F14" s="182">
        <v>8.5642729036278311</v>
      </c>
      <c r="G14" s="182">
        <v>8.3000616193117569</v>
      </c>
      <c r="H14" s="182">
        <v>8.4348922149524661</v>
      </c>
      <c r="I14" s="181">
        <v>8.2506451756122008</v>
      </c>
      <c r="J14" s="182">
        <v>8.3640000000000008</v>
      </c>
      <c r="K14" s="183">
        <v>8.9760000000000009</v>
      </c>
      <c r="L14" s="182">
        <v>8.7069091280000031</v>
      </c>
      <c r="M14" s="182">
        <v>8.8659999999999997</v>
      </c>
      <c r="N14" s="181">
        <v>9.2214800000017956</v>
      </c>
      <c r="O14" s="182">
        <v>9.3503000000018126</v>
      </c>
      <c r="P14" s="181">
        <v>9.2998300000017817</v>
      </c>
      <c r="Q14" s="181">
        <v>9.5928400000018925</v>
      </c>
      <c r="R14" s="181">
        <v>9.6820374026799314</v>
      </c>
      <c r="S14" s="181">
        <v>9.9215438227098982</v>
      </c>
      <c r="T14" s="181">
        <v>10.100655324</v>
      </c>
      <c r="U14" s="181">
        <v>9.906297461090011</v>
      </c>
    </row>
    <row r="15" spans="1:21" s="165" customFormat="1">
      <c r="A15" s="163" t="s">
        <v>10</v>
      </c>
      <c r="B15" s="168">
        <v>54.241360333070617</v>
      </c>
      <c r="C15" s="184">
        <v>56.101238343367022</v>
      </c>
      <c r="D15" s="184">
        <v>57.485799888376363</v>
      </c>
      <c r="E15" s="184">
        <v>59.42</v>
      </c>
      <c r="F15" s="184">
        <v>59.694000000000003</v>
      </c>
      <c r="G15" s="184">
        <v>60.337000000000003</v>
      </c>
      <c r="H15" s="184">
        <v>61.91</v>
      </c>
      <c r="I15" s="168">
        <v>63.055</v>
      </c>
      <c r="J15" s="184">
        <v>64.403000000000006</v>
      </c>
      <c r="K15" s="185">
        <v>66.094999999999999</v>
      </c>
      <c r="L15" s="184">
        <v>67.844750171480001</v>
      </c>
      <c r="M15" s="184">
        <v>69.659000000000006</v>
      </c>
      <c r="N15" s="168">
        <v>70.982260000000068</v>
      </c>
      <c r="O15" s="184">
        <v>72.789719999999818</v>
      </c>
      <c r="P15" s="168">
        <v>74.513989999999879</v>
      </c>
      <c r="Q15" s="168">
        <v>77.02459999999968</v>
      </c>
      <c r="R15" s="168">
        <v>78.339402509317182</v>
      </c>
      <c r="S15" s="168">
        <v>79.276628986040137</v>
      </c>
      <c r="T15" s="168">
        <v>79.507322766000001</v>
      </c>
      <c r="U15" s="168">
        <v>80.859984627630197</v>
      </c>
    </row>
    <row r="16" spans="1:21">
      <c r="A16" s="176" t="s">
        <v>137</v>
      </c>
      <c r="B16" s="177">
        <v>32.868008116385674</v>
      </c>
      <c r="C16" s="178">
        <v>34.453477895654743</v>
      </c>
      <c r="D16" s="178">
        <f t="shared" ref="D16:P16" si="4">D17+D18+D19</f>
        <v>31.802822868313118</v>
      </c>
      <c r="E16" s="178">
        <f t="shared" si="4"/>
        <v>32.178307502634873</v>
      </c>
      <c r="F16" s="178">
        <f t="shared" si="4"/>
        <v>31.119847343804636</v>
      </c>
      <c r="G16" s="178">
        <f t="shared" si="4"/>
        <v>32.920270662052957</v>
      </c>
      <c r="H16" s="178">
        <f t="shared" si="4"/>
        <v>33.892383701352458</v>
      </c>
      <c r="I16" s="178">
        <f t="shared" si="4"/>
        <v>34.819000000000003</v>
      </c>
      <c r="J16" s="178">
        <f t="shared" si="4"/>
        <v>36.429652318999999</v>
      </c>
      <c r="K16" s="178">
        <f t="shared" si="4"/>
        <v>37.817999999999998</v>
      </c>
      <c r="L16" s="178">
        <f t="shared" si="4"/>
        <v>39.058810461900002</v>
      </c>
      <c r="M16" s="178">
        <f t="shared" si="4"/>
        <v>40.126000000000005</v>
      </c>
      <c r="N16" s="178">
        <f t="shared" si="4"/>
        <v>41.152730000002997</v>
      </c>
      <c r="O16" s="178">
        <f t="shared" si="4"/>
        <v>42.536300000002086</v>
      </c>
      <c r="P16" s="178">
        <f t="shared" si="4"/>
        <v>44.328380000002404</v>
      </c>
      <c r="Q16" s="178">
        <f>Q17+Q18+Q19</f>
        <v>46.040241943302235</v>
      </c>
      <c r="R16" s="178">
        <f>R17+R18+R19</f>
        <v>46.912495719020001</v>
      </c>
      <c r="S16" s="178">
        <v>48.321986546239941</v>
      </c>
      <c r="T16" s="178">
        <v>48.7911951074</v>
      </c>
      <c r="U16" s="178">
        <v>50.394713228390067</v>
      </c>
    </row>
    <row r="17" spans="1:21" ht="13.5">
      <c r="A17" s="186" t="s">
        <v>232</v>
      </c>
      <c r="B17" s="177">
        <v>24.910169416592858</v>
      </c>
      <c r="C17" s="178">
        <v>26.129761554492141</v>
      </c>
      <c r="D17" s="178">
        <v>27.006822868313119</v>
      </c>
      <c r="E17" s="178">
        <v>27.058307502634872</v>
      </c>
      <c r="F17" s="178">
        <v>25.689847343804637</v>
      </c>
      <c r="G17" s="178">
        <v>24.162270662052954</v>
      </c>
      <c r="H17" s="178">
        <v>23.406383701352453</v>
      </c>
      <c r="I17" s="177">
        <v>23.483000000000001</v>
      </c>
      <c r="J17" s="178">
        <v>23.975000000000001</v>
      </c>
      <c r="K17" s="179">
        <v>24.681000000000001</v>
      </c>
      <c r="L17" s="178">
        <v>25.421200674690002</v>
      </c>
      <c r="M17" s="178">
        <v>26.140999999999998</v>
      </c>
      <c r="N17" s="177">
        <v>27.140830000001866</v>
      </c>
      <c r="O17" s="178">
        <v>28.760610000001083</v>
      </c>
      <c r="P17" s="177">
        <v>29.688780000001167</v>
      </c>
      <c r="Q17" s="177">
        <v>30.697184727271299</v>
      </c>
      <c r="R17" s="177">
        <v>31.467015122320021</v>
      </c>
      <c r="S17" s="177">
        <v>32.597560000000001</v>
      </c>
      <c r="T17" s="177">
        <v>32.703321340000002</v>
      </c>
      <c r="U17" s="177">
        <v>34.127756093330007</v>
      </c>
    </row>
    <row r="18" spans="1:21">
      <c r="A18" s="186" t="s">
        <v>138</v>
      </c>
      <c r="B18" s="177"/>
      <c r="C18" s="178"/>
      <c r="D18" s="178"/>
      <c r="E18" s="178"/>
      <c r="F18" s="178"/>
      <c r="G18" s="178"/>
      <c r="H18" s="178"/>
      <c r="I18" s="177">
        <v>6.6909999999999998</v>
      </c>
      <c r="J18" s="178">
        <v>7.249652319</v>
      </c>
      <c r="K18" s="179">
        <v>7.6520000000000001</v>
      </c>
      <c r="L18" s="178">
        <v>7.8812297872099997</v>
      </c>
      <c r="M18" s="178">
        <v>8.0229999999999997</v>
      </c>
      <c r="N18" s="177">
        <v>8.0690200000004459</v>
      </c>
      <c r="O18" s="178">
        <v>8.2462000000004707</v>
      </c>
      <c r="P18" s="177">
        <v>8.6622100000004973</v>
      </c>
      <c r="Q18" s="187">
        <v>8.9391472160299958</v>
      </c>
      <c r="R18" s="177">
        <v>9.0324316024599742</v>
      </c>
      <c r="S18" s="177">
        <v>9.4653437053799827</v>
      </c>
      <c r="T18" s="177">
        <v>9.8854514748</v>
      </c>
      <c r="U18" s="177">
        <v>9.8247388576900008</v>
      </c>
    </row>
    <row r="19" spans="1:21">
      <c r="A19" s="176" t="s">
        <v>11</v>
      </c>
      <c r="B19" s="177"/>
      <c r="C19" s="178"/>
      <c r="D19" s="178">
        <v>4.7960000000000003</v>
      </c>
      <c r="E19" s="178">
        <v>5.12</v>
      </c>
      <c r="F19" s="178">
        <v>5.43</v>
      </c>
      <c r="G19" s="178">
        <v>8.7580000000000009</v>
      </c>
      <c r="H19" s="178">
        <v>10.486000000000001</v>
      </c>
      <c r="I19" s="177">
        <v>4.6449999999999996</v>
      </c>
      <c r="J19" s="177">
        <v>5.2050000000000001</v>
      </c>
      <c r="K19" s="188">
        <v>5.4850000000000003</v>
      </c>
      <c r="L19" s="178">
        <v>5.7563800000000001</v>
      </c>
      <c r="M19" s="178">
        <v>5.9619999999999997</v>
      </c>
      <c r="N19" s="177">
        <v>5.9428800000006863</v>
      </c>
      <c r="O19" s="177">
        <v>5.529490000000532</v>
      </c>
      <c r="P19" s="177">
        <v>5.9773900000007414</v>
      </c>
      <c r="Q19" s="177">
        <v>6.4039100000009439</v>
      </c>
      <c r="R19" s="177">
        <v>6.4130489942400075</v>
      </c>
      <c r="S19" s="177">
        <v>6.2590828408599597</v>
      </c>
      <c r="T19" s="177">
        <v>6.2024222926000006</v>
      </c>
      <c r="U19" s="177">
        <v>6.4422182773699923</v>
      </c>
    </row>
    <row r="20" spans="1:21" s="189" customFormat="1" ht="13.5">
      <c r="A20" s="171" t="s">
        <v>234</v>
      </c>
      <c r="B20" s="177">
        <v>15.427840544425932</v>
      </c>
      <c r="C20" s="178">
        <v>15.854697792690679</v>
      </c>
      <c r="D20" s="178">
        <v>15.194801153887928</v>
      </c>
      <c r="E20" s="178">
        <v>15.935318102012992</v>
      </c>
      <c r="F20" s="178">
        <v>16.384699299332713</v>
      </c>
      <c r="G20" s="178">
        <v>14.950916737576492</v>
      </c>
      <c r="H20" s="178">
        <v>15.203293324730122</v>
      </c>
      <c r="I20" s="177">
        <v>15.1531185648975</v>
      </c>
      <c r="J20" s="178">
        <v>18.145348000000002</v>
      </c>
      <c r="K20" s="179">
        <v>18.475999999999999</v>
      </c>
      <c r="L20" s="178">
        <v>18.928533879210001</v>
      </c>
      <c r="M20" s="178">
        <v>19.212</v>
      </c>
      <c r="N20" s="179">
        <v>19.411640000001306</v>
      </c>
      <c r="O20" s="179">
        <v>19.469270000001405</v>
      </c>
      <c r="P20" s="179">
        <v>19.468290000001367</v>
      </c>
      <c r="Q20" s="179">
        <v>19.501495272731301</v>
      </c>
      <c r="R20" s="179">
        <v>19.278061385029648</v>
      </c>
      <c r="S20" s="179">
        <v>18.944270912040107</v>
      </c>
      <c r="T20" s="179">
        <v>18.198827231999999</v>
      </c>
      <c r="U20" s="179">
        <v>16.859338150409997</v>
      </c>
    </row>
    <row r="21" spans="1:21" s="189" customFormat="1">
      <c r="A21" s="190" t="s">
        <v>119</v>
      </c>
      <c r="B21" s="191">
        <v>12.851452153113694</v>
      </c>
      <c r="C21" s="192">
        <v>12.75998274277125</v>
      </c>
      <c r="D21" s="192">
        <v>12.941000000000001</v>
      </c>
      <c r="E21" s="192">
        <v>13.362</v>
      </c>
      <c r="F21" s="192">
        <v>11.881</v>
      </c>
      <c r="G21" s="192">
        <v>11.965</v>
      </c>
      <c r="H21" s="192">
        <v>12.260999999999999</v>
      </c>
      <c r="I21" s="191">
        <v>12.388</v>
      </c>
      <c r="J21" s="178">
        <v>14.973528</v>
      </c>
      <c r="K21" s="179">
        <v>15.342000000000001</v>
      </c>
      <c r="L21" s="192">
        <v>15.686526211389999</v>
      </c>
      <c r="M21" s="192">
        <v>16.029</v>
      </c>
      <c r="N21" s="179">
        <v>16.321090000001949</v>
      </c>
      <c r="O21" s="179">
        <v>16.563780000001934</v>
      </c>
      <c r="P21" s="179">
        <v>16.492370000002008</v>
      </c>
      <c r="Q21" s="179">
        <v>16.385160000001935</v>
      </c>
      <c r="R21" s="179">
        <v>16.431190132759987</v>
      </c>
      <c r="S21" s="179">
        <v>16.417830876929994</v>
      </c>
      <c r="T21" s="179">
        <v>15.765709606</v>
      </c>
      <c r="U21" s="179">
        <v>14.448251671429997</v>
      </c>
    </row>
    <row r="22" spans="1:21" s="196" customFormat="1" ht="13.5">
      <c r="A22" s="193" t="s">
        <v>237</v>
      </c>
      <c r="B22" s="194" t="s">
        <v>46</v>
      </c>
      <c r="C22" s="194" t="s">
        <v>46</v>
      </c>
      <c r="D22" s="194" t="s">
        <v>46</v>
      </c>
      <c r="E22" s="194" t="s">
        <v>46</v>
      </c>
      <c r="F22" s="194" t="s">
        <v>46</v>
      </c>
      <c r="G22" s="194" t="s">
        <v>46</v>
      </c>
      <c r="H22" s="194" t="s">
        <v>46</v>
      </c>
      <c r="I22" s="194" t="s">
        <v>46</v>
      </c>
      <c r="J22" s="191">
        <v>2.805647</v>
      </c>
      <c r="K22" s="195">
        <v>2.738</v>
      </c>
      <c r="L22" s="194">
        <v>2.845476194379998</v>
      </c>
      <c r="M22" s="194">
        <v>2.7810000000000001</v>
      </c>
      <c r="N22" s="195">
        <v>2.7033900000000299</v>
      </c>
      <c r="O22" s="195">
        <v>2.506489999999872</v>
      </c>
      <c r="P22" s="195">
        <v>2.5909599999999764</v>
      </c>
      <c r="Q22" s="195">
        <v>2.7115552727297598</v>
      </c>
      <c r="R22" s="195">
        <v>2.6487863313000251</v>
      </c>
      <c r="S22" s="195">
        <v>2.3331893793700127</v>
      </c>
      <c r="T22" s="195">
        <v>2.2407547501999998</v>
      </c>
      <c r="U22" s="195">
        <v>2.2261630979000055</v>
      </c>
    </row>
    <row r="23" spans="1:21" s="165" customFormat="1">
      <c r="A23" s="163" t="s">
        <v>12</v>
      </c>
      <c r="B23" s="168">
        <f t="shared" ref="B23:P23" si="5">B15-B11</f>
        <v>11.753819229004343</v>
      </c>
      <c r="C23" s="168">
        <f t="shared" si="5"/>
        <v>12.333125494506497</v>
      </c>
      <c r="D23" s="168">
        <f t="shared" si="5"/>
        <v>12.041821459627243</v>
      </c>
      <c r="E23" s="168">
        <f t="shared" si="5"/>
        <v>13.020640814858176</v>
      </c>
      <c r="F23" s="168">
        <f t="shared" si="5"/>
        <v>13.151394517940155</v>
      </c>
      <c r="G23" s="168">
        <f t="shared" si="5"/>
        <v>13.080926560526962</v>
      </c>
      <c r="H23" s="168">
        <f t="shared" si="5"/>
        <v>12.598520533623535</v>
      </c>
      <c r="I23" s="168">
        <f t="shared" si="5"/>
        <v>13.304354824387808</v>
      </c>
      <c r="J23" s="168">
        <f t="shared" si="5"/>
        <v>13.214000000000006</v>
      </c>
      <c r="K23" s="168">
        <f t="shared" si="5"/>
        <v>12.668999999999997</v>
      </c>
      <c r="L23" s="168">
        <f t="shared" si="5"/>
        <v>13.1463483660403</v>
      </c>
      <c r="M23" s="168">
        <f t="shared" si="5"/>
        <v>13.112000000000009</v>
      </c>
      <c r="N23" s="168">
        <f t="shared" si="5"/>
        <v>12.47507999999975</v>
      </c>
      <c r="O23" s="168">
        <f t="shared" si="5"/>
        <v>12.91198999999898</v>
      </c>
      <c r="P23" s="168">
        <f t="shared" si="5"/>
        <v>14.107769999999448</v>
      </c>
      <c r="Q23" s="168">
        <f>Q15-Q11</f>
        <v>15.351049999998736</v>
      </c>
      <c r="R23" s="168">
        <f>R15-R11</f>
        <v>15.191498460317497</v>
      </c>
      <c r="S23" s="168">
        <v>14.236247994523296</v>
      </c>
      <c r="T23" s="168">
        <v>13.251075647299999</v>
      </c>
      <c r="U23" s="168">
        <v>14.480575768850025</v>
      </c>
    </row>
    <row r="24" spans="1:21">
      <c r="A24" s="197" t="s">
        <v>13</v>
      </c>
      <c r="B24" s="177">
        <v>4.1923479740287855</v>
      </c>
      <c r="C24" s="178">
        <v>3.8112254309352593</v>
      </c>
      <c r="D24" s="178">
        <v>3.0198755542298636</v>
      </c>
      <c r="E24" s="178">
        <v>2.7751374115050362</v>
      </c>
      <c r="F24" s="178">
        <v>2.7456674215679788</v>
      </c>
      <c r="G24" s="178">
        <v>2.8099881798387121</v>
      </c>
      <c r="H24" s="178">
        <v>2.5814127485760112</v>
      </c>
      <c r="I24" s="177">
        <v>2.4289999999999998</v>
      </c>
      <c r="J24" s="178">
        <v>2.1949999999999998</v>
      </c>
      <c r="K24" s="179">
        <v>2.1080000000000001</v>
      </c>
      <c r="L24" s="178">
        <v>2.2255272566500017</v>
      </c>
      <c r="M24" s="178">
        <v>2.3079999999999998</v>
      </c>
      <c r="N24" s="177">
        <v>2.4390399999997614</v>
      </c>
      <c r="O24" s="178">
        <v>2.2176199999997643</v>
      </c>
      <c r="P24" s="177">
        <v>2.0399199999997588</v>
      </c>
      <c r="Q24" s="177">
        <v>2.1941099999997684</v>
      </c>
      <c r="R24" s="177">
        <v>2.2729636141200098</v>
      </c>
      <c r="S24" s="177">
        <v>2.3038142040699952</v>
      </c>
      <c r="T24" s="177">
        <v>2.3154210603000003</v>
      </c>
      <c r="U24" s="177">
        <v>2.957852777040002</v>
      </c>
    </row>
    <row r="25" spans="1:21" s="165" customFormat="1">
      <c r="A25" s="166" t="s">
        <v>14</v>
      </c>
      <c r="B25" s="170">
        <f t="shared" ref="B25:P25" si="6">B23-B24</f>
        <v>7.5614712549755572</v>
      </c>
      <c r="C25" s="170">
        <f t="shared" si="6"/>
        <v>8.5219000635712376</v>
      </c>
      <c r="D25" s="170">
        <f t="shared" si="6"/>
        <v>9.0219459053973807</v>
      </c>
      <c r="E25" s="170">
        <f t="shared" si="6"/>
        <v>10.24550340335314</v>
      </c>
      <c r="F25" s="170">
        <f t="shared" si="6"/>
        <v>10.405727096372175</v>
      </c>
      <c r="G25" s="170">
        <f t="shared" si="6"/>
        <v>10.27093838068825</v>
      </c>
      <c r="H25" s="170">
        <f t="shared" si="6"/>
        <v>10.017107785047525</v>
      </c>
      <c r="I25" s="170">
        <f t="shared" si="6"/>
        <v>10.875354824387808</v>
      </c>
      <c r="J25" s="170">
        <f t="shared" si="6"/>
        <v>11.019000000000005</v>
      </c>
      <c r="K25" s="170">
        <f t="shared" si="6"/>
        <v>10.560999999999996</v>
      </c>
      <c r="L25" s="170">
        <f t="shared" si="6"/>
        <v>10.920821109390298</v>
      </c>
      <c r="M25" s="170">
        <f t="shared" si="6"/>
        <v>10.804000000000009</v>
      </c>
      <c r="N25" s="170">
        <f t="shared" si="6"/>
        <v>10.036039999999989</v>
      </c>
      <c r="O25" s="170">
        <f t="shared" si="6"/>
        <v>10.694369999999216</v>
      </c>
      <c r="P25" s="170">
        <f t="shared" si="6"/>
        <v>12.067849999999689</v>
      </c>
      <c r="Q25" s="170">
        <f>Q23-Q24</f>
        <v>13.156939999998968</v>
      </c>
      <c r="R25" s="170">
        <f>R23-R24</f>
        <v>12.918534846197488</v>
      </c>
      <c r="S25" s="170">
        <v>11.932433790453301</v>
      </c>
      <c r="T25" s="170">
        <v>10.935654586999998</v>
      </c>
      <c r="U25" s="170">
        <v>11.522722991809998</v>
      </c>
    </row>
    <row r="26" spans="1:21">
      <c r="A26" s="198" t="s">
        <v>173</v>
      </c>
      <c r="B26" s="199">
        <f t="shared" ref="B26:R26" si="7">B25-B37</f>
        <v>1.0061635137669107</v>
      </c>
      <c r="C26" s="199">
        <f t="shared" si="7"/>
        <v>1.204347236175539</v>
      </c>
      <c r="D26" s="199">
        <f t="shared" si="7"/>
        <v>2.349945905397381</v>
      </c>
      <c r="E26" s="199">
        <f t="shared" si="7"/>
        <v>3.2025034033531403</v>
      </c>
      <c r="F26" s="199">
        <f t="shared" si="7"/>
        <v>3.238727096372175</v>
      </c>
      <c r="G26" s="199">
        <f t="shared" si="7"/>
        <v>2.6979383806882495</v>
      </c>
      <c r="H26" s="199">
        <f t="shared" si="7"/>
        <v>2.4181077850475248</v>
      </c>
      <c r="I26" s="199">
        <f t="shared" si="7"/>
        <v>4.7243548243878077</v>
      </c>
      <c r="J26" s="199">
        <f t="shared" si="7"/>
        <v>4.5209578439162055</v>
      </c>
      <c r="K26" s="199">
        <f t="shared" si="7"/>
        <v>3.846999999999996</v>
      </c>
      <c r="L26" s="199">
        <f t="shared" si="7"/>
        <v>4.8511185129402969</v>
      </c>
      <c r="M26" s="199">
        <f t="shared" si="7"/>
        <v>4.8890000000000091</v>
      </c>
      <c r="N26" s="199">
        <f t="shared" si="7"/>
        <v>4.4073299999987432</v>
      </c>
      <c r="O26" s="199">
        <f t="shared" si="7"/>
        <v>5.1050999999979894</v>
      </c>
      <c r="P26" s="199">
        <f t="shared" si="7"/>
        <v>6.252219999998383</v>
      </c>
      <c r="Q26" s="199">
        <f t="shared" si="7"/>
        <v>7.2593399999976791</v>
      </c>
      <c r="R26" s="199">
        <f t="shared" si="7"/>
        <v>7.0809554158474937</v>
      </c>
      <c r="S26" s="199">
        <v>5.8452044474132956</v>
      </c>
      <c r="T26" s="199">
        <v>4.9777075093999983</v>
      </c>
      <c r="U26" s="199">
        <v>5.1605918980200096</v>
      </c>
    </row>
    <row r="27" spans="1:21">
      <c r="A27" s="176" t="s">
        <v>15</v>
      </c>
      <c r="B27" s="172">
        <v>20.687331639116589</v>
      </c>
      <c r="C27" s="173">
        <v>20.626352032221625</v>
      </c>
      <c r="D27" s="173">
        <v>21.963999999999999</v>
      </c>
      <c r="E27" s="173">
        <v>23.091503403353141</v>
      </c>
      <c r="F27" s="173">
        <v>25.374727096372172</v>
      </c>
      <c r="G27" s="173">
        <v>25.986938380688247</v>
      </c>
      <c r="H27" s="173">
        <v>24.582107785047526</v>
      </c>
      <c r="I27" s="172">
        <v>24.331354824387798</v>
      </c>
      <c r="J27" s="173">
        <v>26.499704003185897</v>
      </c>
      <c r="K27" s="174">
        <v>27.366799999999998</v>
      </c>
      <c r="L27" s="173">
        <v>28.876700423519992</v>
      </c>
      <c r="M27" s="173">
        <v>31.224</v>
      </c>
      <c r="N27" s="172">
        <v>28.917430000002312</v>
      </c>
      <c r="O27" s="173">
        <v>29.71956000000219</v>
      </c>
      <c r="P27" s="172">
        <v>28.698240000002833</v>
      </c>
      <c r="Q27" s="172">
        <v>30.224490000002419</v>
      </c>
      <c r="R27" s="172">
        <v>30.993429430351224</v>
      </c>
      <c r="S27" s="172">
        <v>33.557059343040009</v>
      </c>
      <c r="T27" s="172">
        <v>29.585407186000001</v>
      </c>
      <c r="U27" s="172">
        <v>27.692920372700005</v>
      </c>
    </row>
    <row r="28" spans="1:21" s="165" customFormat="1">
      <c r="A28" s="163" t="s">
        <v>107</v>
      </c>
      <c r="B28" s="175">
        <f t="shared" ref="B28:R28" si="8">B27-B37</f>
        <v>14.132023897907942</v>
      </c>
      <c r="C28" s="175">
        <f t="shared" si="8"/>
        <v>13.308799204825927</v>
      </c>
      <c r="D28" s="175">
        <f t="shared" si="8"/>
        <v>15.291999999999998</v>
      </c>
      <c r="E28" s="175">
        <f t="shared" si="8"/>
        <v>16.048503403353141</v>
      </c>
      <c r="F28" s="175">
        <f t="shared" si="8"/>
        <v>18.207727096372174</v>
      </c>
      <c r="G28" s="175">
        <f t="shared" si="8"/>
        <v>18.413938380688247</v>
      </c>
      <c r="H28" s="175">
        <f t="shared" si="8"/>
        <v>16.983107785047526</v>
      </c>
      <c r="I28" s="175">
        <f t="shared" si="8"/>
        <v>18.180354824387798</v>
      </c>
      <c r="J28" s="175">
        <f t="shared" si="8"/>
        <v>20.001661847102099</v>
      </c>
      <c r="K28" s="175">
        <f t="shared" si="8"/>
        <v>20.652799999999999</v>
      </c>
      <c r="L28" s="175">
        <f t="shared" si="8"/>
        <v>22.806997827069992</v>
      </c>
      <c r="M28" s="175">
        <f t="shared" si="8"/>
        <v>25.309000000000001</v>
      </c>
      <c r="N28" s="175">
        <f t="shared" si="8"/>
        <v>23.288720000001067</v>
      </c>
      <c r="O28" s="175">
        <f t="shared" si="8"/>
        <v>24.130290000000961</v>
      </c>
      <c r="P28" s="175">
        <f t="shared" si="8"/>
        <v>22.882610000001527</v>
      </c>
      <c r="Q28" s="175">
        <f t="shared" si="8"/>
        <v>24.326890000001129</v>
      </c>
      <c r="R28" s="175">
        <f t="shared" si="8"/>
        <v>25.15585000000123</v>
      </c>
      <c r="S28" s="175">
        <v>27.469830000000005</v>
      </c>
      <c r="T28" s="175">
        <v>23.627460108400001</v>
      </c>
      <c r="U28" s="175">
        <v>21.33078927891005</v>
      </c>
    </row>
    <row r="29" spans="1:21">
      <c r="A29" s="176" t="s">
        <v>139</v>
      </c>
      <c r="B29" s="177">
        <v>0.91469410342446233</v>
      </c>
      <c r="C29" s="178">
        <v>0.80797979135827502</v>
      </c>
      <c r="D29" s="178">
        <v>0.68365668752648678</v>
      </c>
      <c r="E29" s="178">
        <v>0.6385034033531406</v>
      </c>
      <c r="F29" s="178">
        <v>0.62072709637217183</v>
      </c>
      <c r="G29" s="178">
        <v>0.58293838068824699</v>
      </c>
      <c r="H29" s="178">
        <v>0.56410778504752679</v>
      </c>
      <c r="I29" s="177">
        <v>0.62635482438779999</v>
      </c>
      <c r="J29" s="177">
        <v>0.59299999999999997</v>
      </c>
      <c r="K29" s="188">
        <v>0.62265000000000004</v>
      </c>
      <c r="L29" s="178">
        <v>0.85610397973999985</v>
      </c>
      <c r="M29" s="178">
        <v>1.155</v>
      </c>
      <c r="N29" s="177">
        <v>1.0789999999999724</v>
      </c>
      <c r="O29" s="177">
        <v>1.3657799999999587</v>
      </c>
      <c r="P29" s="177">
        <v>1.3141499999999593</v>
      </c>
      <c r="Q29" s="177">
        <v>1.3051999999999548</v>
      </c>
      <c r="R29" s="177">
        <v>1.5102299999999542</v>
      </c>
      <c r="S29" s="177">
        <v>1.4636500658599993</v>
      </c>
      <c r="T29" s="177">
        <v>1.5306408629000001</v>
      </c>
      <c r="U29" s="177">
        <v>1.2504254509400003</v>
      </c>
    </row>
    <row r="30" spans="1:21">
      <c r="A30" s="198" t="s">
        <v>140</v>
      </c>
      <c r="B30" s="177">
        <v>11.723329425556859</v>
      </c>
      <c r="C30" s="178">
        <v>11.936758049689232</v>
      </c>
      <c r="D30" s="178">
        <v>13.394</v>
      </c>
      <c r="E30" s="178">
        <v>14.065</v>
      </c>
      <c r="F30" s="178">
        <v>16.332000000000001</v>
      </c>
      <c r="G30" s="178">
        <v>16.154</v>
      </c>
      <c r="H30" s="178">
        <v>15.061</v>
      </c>
      <c r="I30" s="177">
        <v>16.817</v>
      </c>
      <c r="J30" s="177">
        <v>18.021000000000001</v>
      </c>
      <c r="K30" s="188">
        <v>19.404799999999998</v>
      </c>
      <c r="L30" s="178">
        <v>20.916446434809998</v>
      </c>
      <c r="M30" s="178">
        <v>23.103000000000002</v>
      </c>
      <c r="N30" s="177">
        <v>21.393040000001264</v>
      </c>
      <c r="O30" s="177">
        <v>21.402830000001174</v>
      </c>
      <c r="P30" s="177">
        <v>20.305390000001591</v>
      </c>
      <c r="Q30" s="177">
        <v>21.753690000001214</v>
      </c>
      <c r="R30" s="177">
        <v>22.592430000001201</v>
      </c>
      <c r="S30" s="177">
        <v>24.939499775210098</v>
      </c>
      <c r="T30" s="177">
        <v>21.145572417</v>
      </c>
      <c r="U30" s="177">
        <v>18.308564115290036</v>
      </c>
    </row>
    <row r="31" spans="1:21">
      <c r="A31" s="176" t="s">
        <v>16</v>
      </c>
      <c r="B31" s="172">
        <v>14.086289192736718</v>
      </c>
      <c r="C31" s="173">
        <v>12.607533725533838</v>
      </c>
      <c r="D31" s="173">
        <v>12.598000000000001</v>
      </c>
      <c r="E31" s="173">
        <v>13.718999999999999</v>
      </c>
      <c r="F31" s="173">
        <v>14.936</v>
      </c>
      <c r="G31" s="173">
        <v>15.637</v>
      </c>
      <c r="H31" s="173">
        <v>15.308</v>
      </c>
      <c r="I31" s="172">
        <v>14.303000000000001</v>
      </c>
      <c r="J31" s="173">
        <v>16.05131670093078</v>
      </c>
      <c r="K31" s="174">
        <v>17.501792032370005</v>
      </c>
      <c r="L31" s="173">
        <v>18.859588415689998</v>
      </c>
      <c r="M31" s="173">
        <v>19.922000000000001</v>
      </c>
      <c r="N31" s="172">
        <v>18.948230000001821</v>
      </c>
      <c r="O31" s="173">
        <v>19.784880000001927</v>
      </c>
      <c r="P31" s="172">
        <v>17.899440000001057</v>
      </c>
      <c r="Q31" s="172">
        <v>17.927020000001736</v>
      </c>
      <c r="R31" s="172">
        <v>18.843114456281754</v>
      </c>
      <c r="S31" s="172">
        <v>19.28138370348001</v>
      </c>
      <c r="T31" s="172">
        <v>17.893256605000001</v>
      </c>
      <c r="U31" s="172">
        <v>18.545330470809969</v>
      </c>
    </row>
    <row r="32" spans="1:21" s="165" customFormat="1">
      <c r="A32" s="163" t="s">
        <v>108</v>
      </c>
      <c r="B32" s="175">
        <f t="shared" ref="B32:R32" si="9">B31-B38</f>
        <v>7.4852467463568493</v>
      </c>
      <c r="C32" s="175">
        <f t="shared" si="9"/>
        <v>6.2961444119050478</v>
      </c>
      <c r="D32" s="175">
        <f t="shared" si="9"/>
        <v>6.5590000000000011</v>
      </c>
      <c r="E32" s="175">
        <f t="shared" si="9"/>
        <v>6.927999999999999</v>
      </c>
      <c r="F32" s="175">
        <f t="shared" si="9"/>
        <v>7.7510000000000003</v>
      </c>
      <c r="G32" s="175">
        <f t="shared" si="9"/>
        <v>8.3180000000000014</v>
      </c>
      <c r="H32" s="175">
        <f t="shared" si="9"/>
        <v>8.0599999999999987</v>
      </c>
      <c r="I32" s="175">
        <f t="shared" si="9"/>
        <v>8.1630000000000003</v>
      </c>
      <c r="J32" s="175">
        <f t="shared" si="9"/>
        <v>9.1620600920028803</v>
      </c>
      <c r="K32" s="175">
        <f t="shared" si="9"/>
        <v>9.8377920323700057</v>
      </c>
      <c r="L32" s="175">
        <f t="shared" si="9"/>
        <v>11.353935704089999</v>
      </c>
      <c r="M32" s="175">
        <f t="shared" si="9"/>
        <v>11.956</v>
      </c>
      <c r="N32" s="175">
        <f t="shared" si="9"/>
        <v>11.286660000001648</v>
      </c>
      <c r="O32" s="175">
        <f t="shared" si="9"/>
        <v>13.040180000001783</v>
      </c>
      <c r="P32" s="175">
        <f t="shared" si="9"/>
        <v>11.490250000000959</v>
      </c>
      <c r="Q32" s="175">
        <f t="shared" si="9"/>
        <v>11.439070000001578</v>
      </c>
      <c r="R32" s="175">
        <f t="shared" si="9"/>
        <v>11.582380000001733</v>
      </c>
      <c r="S32" s="175">
        <v>11.968290000000001</v>
      </c>
      <c r="T32" s="175">
        <v>11.571746931100002</v>
      </c>
      <c r="U32" s="175">
        <v>11.688832544759999</v>
      </c>
    </row>
    <row r="33" spans="1:21">
      <c r="A33" s="176" t="s">
        <v>141</v>
      </c>
      <c r="B33" s="177">
        <v>4.9850828636633198</v>
      </c>
      <c r="C33" s="178">
        <v>4.7411644360834631</v>
      </c>
      <c r="D33" s="178">
        <v>4.859</v>
      </c>
      <c r="E33" s="178">
        <v>4.9139999999999997</v>
      </c>
      <c r="F33" s="178">
        <v>5.6349999999999998</v>
      </c>
      <c r="G33" s="178">
        <v>5.8339999999999996</v>
      </c>
      <c r="H33" s="178">
        <v>6.0570000000000004</v>
      </c>
      <c r="I33" s="177">
        <v>6.2990000000000004</v>
      </c>
      <c r="J33" s="177">
        <v>6.6189646960015001</v>
      </c>
      <c r="K33" s="188">
        <v>7.2201528315499974</v>
      </c>
      <c r="L33" s="178">
        <v>7.7109895796700005</v>
      </c>
      <c r="M33" s="178">
        <v>8.1929999999999996</v>
      </c>
      <c r="N33" s="177">
        <v>8.1434600000008341</v>
      </c>
      <c r="O33" s="177">
        <v>10.213740000001662</v>
      </c>
      <c r="P33" s="177">
        <v>8.0255500000009157</v>
      </c>
      <c r="Q33" s="177">
        <v>7.881610000000757</v>
      </c>
      <c r="R33" s="177">
        <v>8.2659100000008969</v>
      </c>
      <c r="S33" s="177">
        <v>8.4977608521100603</v>
      </c>
      <c r="T33" s="177">
        <v>8.7736098143000003</v>
      </c>
      <c r="U33" s="177">
        <v>8.1848743176799985</v>
      </c>
    </row>
    <row r="34" spans="1:21" s="165" customFormat="1">
      <c r="A34" s="200" t="s">
        <v>17</v>
      </c>
      <c r="B34" s="201">
        <f t="shared" ref="B34:R34" si="10">B25+B32-B28</f>
        <v>0.91469410342446444</v>
      </c>
      <c r="C34" s="201">
        <f t="shared" si="10"/>
        <v>1.5092452706503572</v>
      </c>
      <c r="D34" s="201">
        <f t="shared" si="10"/>
        <v>0.28894590539738374</v>
      </c>
      <c r="E34" s="201">
        <f t="shared" si="10"/>
        <v>1.1249999999999964</v>
      </c>
      <c r="F34" s="201">
        <f t="shared" si="10"/>
        <v>-5.099999999999838E-2</v>
      </c>
      <c r="G34" s="201">
        <f t="shared" si="10"/>
        <v>0.17500000000000426</v>
      </c>
      <c r="H34" s="201">
        <f t="shared" si="10"/>
        <v>1.0939999999999976</v>
      </c>
      <c r="I34" s="201">
        <f t="shared" si="10"/>
        <v>0.8580000000000112</v>
      </c>
      <c r="J34" s="201">
        <f t="shared" si="10"/>
        <v>0.17939824490078848</v>
      </c>
      <c r="K34" s="201">
        <f t="shared" si="10"/>
        <v>-0.25400796762999533</v>
      </c>
      <c r="L34" s="201">
        <f t="shared" si="10"/>
        <v>-0.53224101358969733</v>
      </c>
      <c r="M34" s="201">
        <f t="shared" si="10"/>
        <v>-2.5489999999999924</v>
      </c>
      <c r="N34" s="201">
        <f t="shared" si="10"/>
        <v>-1.9660199999994283</v>
      </c>
      <c r="O34" s="201">
        <f t="shared" si="10"/>
        <v>-0.3957399999999609</v>
      </c>
      <c r="P34" s="201">
        <f t="shared" si="10"/>
        <v>0.6754899999991224</v>
      </c>
      <c r="Q34" s="201">
        <f t="shared" si="10"/>
        <v>0.26911999999941827</v>
      </c>
      <c r="R34" s="201">
        <f t="shared" si="10"/>
        <v>-0.65493515380200762</v>
      </c>
      <c r="S34" s="201">
        <v>-3.5691062095467032</v>
      </c>
      <c r="T34" s="201">
        <v>-1.1200585903000011</v>
      </c>
      <c r="U34" s="201">
        <v>1.8807662576600119</v>
      </c>
    </row>
    <row r="35" spans="1:21" s="165" customFormat="1">
      <c r="A35" s="166" t="s">
        <v>18</v>
      </c>
      <c r="B35" s="202">
        <f t="shared" ref="B35:P35" si="11">B7-B6</f>
        <v>0.96042880859567958</v>
      </c>
      <c r="C35" s="202">
        <f t="shared" si="11"/>
        <v>0.50308175688344647</v>
      </c>
      <c r="D35" s="202">
        <f t="shared" si="11"/>
        <v>-0.34405409460261183</v>
      </c>
      <c r="E35" s="202">
        <f t="shared" si="11"/>
        <v>0.87299999999999045</v>
      </c>
      <c r="F35" s="202">
        <f t="shared" si="11"/>
        <v>-3.3000000000001251E-2</v>
      </c>
      <c r="G35" s="202">
        <f t="shared" si="11"/>
        <v>-7.899999999999352E-2</v>
      </c>
      <c r="H35" s="202">
        <f t="shared" si="11"/>
        <v>0.742999999999995</v>
      </c>
      <c r="I35" s="202">
        <f t="shared" si="11"/>
        <v>0.84700000000000841</v>
      </c>
      <c r="J35" s="202">
        <f t="shared" si="11"/>
        <v>0.57061269774489176</v>
      </c>
      <c r="K35" s="202">
        <f t="shared" si="11"/>
        <v>0.6959920323700004</v>
      </c>
      <c r="L35" s="202">
        <f t="shared" si="11"/>
        <v>0.90370910156029538</v>
      </c>
      <c r="M35" s="202">
        <f t="shared" si="11"/>
        <v>-0.49799999999999045</v>
      </c>
      <c r="N35" s="202">
        <f t="shared" si="11"/>
        <v>6.6839999999501742E-2</v>
      </c>
      <c r="O35" s="202">
        <f t="shared" si="11"/>
        <v>0.75968999999895459</v>
      </c>
      <c r="P35" s="202">
        <f t="shared" si="11"/>
        <v>1.2690499999979181</v>
      </c>
      <c r="Q35" s="202">
        <f>Q7-Q6</f>
        <v>0.85946999999828222</v>
      </c>
      <c r="R35" s="202">
        <f>R7-R6</f>
        <v>0.76821987212801446</v>
      </c>
      <c r="S35" s="202">
        <v>-2.3432418491066898</v>
      </c>
      <c r="T35" s="202">
        <v>-0.7564959939999909</v>
      </c>
      <c r="U35" s="202">
        <v>2.3751330899200047</v>
      </c>
    </row>
    <row r="36" spans="1:21">
      <c r="A36" s="163" t="s">
        <v>19</v>
      </c>
      <c r="B36" s="172"/>
      <c r="C36" s="173"/>
      <c r="D36" s="173"/>
      <c r="E36" s="203"/>
      <c r="F36" s="203"/>
      <c r="G36" s="203"/>
      <c r="H36" s="203"/>
      <c r="I36" s="204"/>
      <c r="J36" s="203"/>
      <c r="K36" s="205"/>
      <c r="L36" s="203"/>
      <c r="M36" s="203"/>
      <c r="N36" s="204"/>
      <c r="O36" s="203"/>
      <c r="P36" s="204"/>
      <c r="Q36" s="204"/>
      <c r="R36" s="204"/>
      <c r="S36" s="204"/>
      <c r="T36" s="204"/>
      <c r="U36" s="204"/>
    </row>
    <row r="37" spans="1:21">
      <c r="A37" s="176" t="s">
        <v>20</v>
      </c>
      <c r="B37" s="177">
        <v>6.5553077412086465</v>
      </c>
      <c r="C37" s="178">
        <v>7.3175528273956987</v>
      </c>
      <c r="D37" s="178">
        <v>6.6719999999999997</v>
      </c>
      <c r="E37" s="178">
        <v>7.0430000000000001</v>
      </c>
      <c r="F37" s="178">
        <v>7.1669999999999998</v>
      </c>
      <c r="G37" s="178">
        <v>7.5730000000000004</v>
      </c>
      <c r="H37" s="178">
        <v>7.5990000000000002</v>
      </c>
      <c r="I37" s="177">
        <v>6.1509999999999998</v>
      </c>
      <c r="J37" s="178">
        <v>6.4980421560838</v>
      </c>
      <c r="K37" s="179">
        <v>6.7140000000000004</v>
      </c>
      <c r="L37" s="178">
        <v>6.0697025964500009</v>
      </c>
      <c r="M37" s="178">
        <v>5.915</v>
      </c>
      <c r="N37" s="177">
        <v>5.628710000001246</v>
      </c>
      <c r="O37" s="178">
        <v>5.5892700000012265</v>
      </c>
      <c r="P37" s="177">
        <v>5.8156300000013061</v>
      </c>
      <c r="Q37" s="177">
        <v>5.8976000000012894</v>
      </c>
      <c r="R37" s="177">
        <v>5.8375794303499946</v>
      </c>
      <c r="S37" s="177">
        <v>6.0872293430400051</v>
      </c>
      <c r="T37" s="177">
        <v>5.9579470776000001</v>
      </c>
      <c r="U37" s="177">
        <v>6.3621310937899942</v>
      </c>
    </row>
    <row r="38" spans="1:21">
      <c r="A38" s="171" t="s">
        <v>21</v>
      </c>
      <c r="B38" s="177">
        <v>6.6010424463798687</v>
      </c>
      <c r="C38" s="178">
        <v>6.3113893136287897</v>
      </c>
      <c r="D38" s="178">
        <v>6.0389999999999997</v>
      </c>
      <c r="E38" s="178">
        <v>6.7910000000000004</v>
      </c>
      <c r="F38" s="178">
        <v>7.1849999999999996</v>
      </c>
      <c r="G38" s="178">
        <v>7.319</v>
      </c>
      <c r="H38" s="178">
        <v>7.2480000000000002</v>
      </c>
      <c r="I38" s="177">
        <v>6.14</v>
      </c>
      <c r="J38" s="178">
        <v>6.8892566089278997</v>
      </c>
      <c r="K38" s="179">
        <v>7.6639999999999997</v>
      </c>
      <c r="L38" s="178">
        <v>7.5056527115999998</v>
      </c>
      <c r="M38" s="178">
        <v>7.9660000000000002</v>
      </c>
      <c r="N38" s="177">
        <v>7.6615700000001734</v>
      </c>
      <c r="O38" s="178">
        <v>6.7447000000001429</v>
      </c>
      <c r="P38" s="177">
        <v>6.4091900000000974</v>
      </c>
      <c r="Q38" s="177">
        <v>6.4879500000001569</v>
      </c>
      <c r="R38" s="177">
        <v>7.2607344562800211</v>
      </c>
      <c r="S38" s="177">
        <v>7.3130937034800088</v>
      </c>
      <c r="T38" s="177">
        <v>6.3215096738999996</v>
      </c>
      <c r="U38" s="177">
        <v>6.8564979260499985</v>
      </c>
    </row>
    <row r="39" spans="1:21">
      <c r="A39" s="171" t="s">
        <v>160</v>
      </c>
      <c r="B39" s="177">
        <f t="shared" ref="B39:P39" si="12">B38-B37</f>
        <v>4.5734705171222245E-2</v>
      </c>
      <c r="C39" s="177">
        <f t="shared" si="12"/>
        <v>-1.0061635137669089</v>
      </c>
      <c r="D39" s="177">
        <f t="shared" si="12"/>
        <v>-0.63300000000000001</v>
      </c>
      <c r="E39" s="177">
        <f t="shared" si="12"/>
        <v>-0.25199999999999978</v>
      </c>
      <c r="F39" s="177">
        <f t="shared" si="12"/>
        <v>1.7999999999999794E-2</v>
      </c>
      <c r="G39" s="177">
        <f t="shared" si="12"/>
        <v>-0.25400000000000045</v>
      </c>
      <c r="H39" s="177">
        <f t="shared" si="12"/>
        <v>-0.35099999999999998</v>
      </c>
      <c r="I39" s="177">
        <f t="shared" si="12"/>
        <v>-1.1000000000000121E-2</v>
      </c>
      <c r="J39" s="177">
        <f t="shared" si="12"/>
        <v>0.39121445284409972</v>
      </c>
      <c r="K39" s="177">
        <f t="shared" si="12"/>
        <v>0.94999999999999929</v>
      </c>
      <c r="L39" s="177">
        <f t="shared" si="12"/>
        <v>1.4359501151499989</v>
      </c>
      <c r="M39" s="177">
        <f t="shared" si="12"/>
        <v>2.0510000000000002</v>
      </c>
      <c r="N39" s="177">
        <f t="shared" si="12"/>
        <v>2.0328599999989274</v>
      </c>
      <c r="O39" s="177">
        <f t="shared" si="12"/>
        <v>1.1554299999989164</v>
      </c>
      <c r="P39" s="177">
        <f t="shared" si="12"/>
        <v>0.59355999999879128</v>
      </c>
      <c r="Q39" s="177">
        <f>Q38-Q37</f>
        <v>0.5903499999988675</v>
      </c>
      <c r="R39" s="177">
        <f>R38-R37</f>
        <v>1.4231550259300265</v>
      </c>
      <c r="S39" s="177">
        <v>1.2258643604400037</v>
      </c>
      <c r="T39" s="177">
        <v>0.36356259629999954</v>
      </c>
      <c r="U39" s="177">
        <v>0.49436683226000022</v>
      </c>
    </row>
    <row r="40" spans="1:21" s="157" customFormat="1">
      <c r="A40" s="421" t="s">
        <v>22</v>
      </c>
      <c r="B40" s="422">
        <v>53.156533126409201</v>
      </c>
      <c r="C40" s="423">
        <v>52.174151659331336</v>
      </c>
      <c r="D40" s="423">
        <v>51.639970302931438</v>
      </c>
      <c r="E40" s="423">
        <v>51.387819628420765</v>
      </c>
      <c r="F40" s="423">
        <v>51.405999999999999</v>
      </c>
      <c r="G40" s="423">
        <v>51.15</v>
      </c>
      <c r="H40" s="423">
        <v>50.798999999999999</v>
      </c>
      <c r="I40" s="422">
        <v>50.588000000000001</v>
      </c>
      <c r="J40" s="423">
        <v>50.941585682000003</v>
      </c>
      <c r="K40" s="424">
        <v>52.037428034000001</v>
      </c>
      <c r="L40" s="423">
        <v>53.452847071999997</v>
      </c>
      <c r="M40" s="423">
        <v>55.455164887999999</v>
      </c>
      <c r="N40" s="422">
        <v>57.457397833000002</v>
      </c>
      <c r="O40" s="423">
        <v>58.612240462000003</v>
      </c>
      <c r="P40" s="422">
        <v>59.285833580999999</v>
      </c>
      <c r="Q40" s="422">
        <v>59.932070859</v>
      </c>
      <c r="R40" s="422">
        <v>61.442341908000003</v>
      </c>
      <c r="S40" s="422">
        <v>62.908646951000001</v>
      </c>
      <c r="T40" s="422">
        <v>63.529402707999999</v>
      </c>
      <c r="U40" s="422">
        <v>64.274001911090025</v>
      </c>
    </row>
    <row r="41" spans="1:21">
      <c r="A41" s="206"/>
      <c r="B41" s="192"/>
      <c r="C41" s="192"/>
      <c r="D41" s="192"/>
      <c r="E41" s="192"/>
      <c r="F41" s="192"/>
      <c r="G41" s="192"/>
      <c r="H41" s="192"/>
      <c r="I41" s="192"/>
      <c r="J41" s="192"/>
      <c r="K41" s="192"/>
      <c r="L41" s="192"/>
      <c r="M41" s="192"/>
      <c r="N41" s="192"/>
      <c r="O41" s="192"/>
      <c r="P41" s="192"/>
      <c r="Q41" s="192"/>
      <c r="R41" s="192"/>
      <c r="S41" s="192"/>
      <c r="T41" s="192"/>
      <c r="U41" s="192"/>
    </row>
    <row r="42" spans="1:21">
      <c r="A42" s="207" t="s">
        <v>23</v>
      </c>
      <c r="B42" s="204"/>
      <c r="C42" s="203"/>
      <c r="D42" s="203"/>
      <c r="E42" s="203"/>
      <c r="F42" s="203"/>
      <c r="G42" s="203"/>
      <c r="H42" s="203"/>
      <c r="I42" s="204"/>
      <c r="J42" s="203"/>
      <c r="K42" s="205"/>
      <c r="L42" s="203"/>
      <c r="M42" s="203"/>
      <c r="N42" s="204"/>
      <c r="O42" s="203"/>
      <c r="P42" s="204"/>
      <c r="Q42" s="204"/>
      <c r="R42" s="204"/>
      <c r="S42" s="204"/>
      <c r="T42" s="204"/>
      <c r="U42" s="204"/>
    </row>
    <row r="43" spans="1:21">
      <c r="A43" s="176" t="s">
        <v>174</v>
      </c>
      <c r="B43" s="208">
        <f t="shared" ref="B43:P43" si="13">B23/B$15</f>
        <v>0.21669477234401352</v>
      </c>
      <c r="C43" s="208">
        <f t="shared" si="13"/>
        <v>0.21983695652173907</v>
      </c>
      <c r="D43" s="208">
        <f t="shared" si="13"/>
        <v>0.20947471345983831</v>
      </c>
      <c r="E43" s="208">
        <f t="shared" si="13"/>
        <v>0.21912892653749874</v>
      </c>
      <c r="F43" s="208">
        <f t="shared" si="13"/>
        <v>0.22031350752069143</v>
      </c>
      <c r="G43" s="208">
        <f t="shared" si="13"/>
        <v>0.2167977619127063</v>
      </c>
      <c r="H43" s="208">
        <f t="shared" si="13"/>
        <v>0.20349734346024126</v>
      </c>
      <c r="I43" s="208">
        <f t="shared" si="13"/>
        <v>0.21099603242229495</v>
      </c>
      <c r="J43" s="208">
        <f t="shared" si="13"/>
        <v>0.20517677747931004</v>
      </c>
      <c r="K43" s="208">
        <f t="shared" si="13"/>
        <v>0.19167864437552004</v>
      </c>
      <c r="L43" s="208">
        <f t="shared" si="13"/>
        <v>0.19377104835396167</v>
      </c>
      <c r="M43" s="208">
        <f t="shared" si="13"/>
        <v>0.18823124075855249</v>
      </c>
      <c r="N43" s="208">
        <f t="shared" si="13"/>
        <v>0.17574926467542365</v>
      </c>
      <c r="O43" s="208">
        <f t="shared" si="13"/>
        <v>0.17738754868131121</v>
      </c>
      <c r="P43" s="208">
        <f t="shared" si="13"/>
        <v>0.18933048679851222</v>
      </c>
      <c r="Q43" s="208">
        <f>Q23/Q$15</f>
        <v>0.19930061305087984</v>
      </c>
      <c r="R43" s="208">
        <f>R23/R$15</f>
        <v>0.19391899827817449</v>
      </c>
      <c r="S43" s="208">
        <v>0.179576858610249</v>
      </c>
      <c r="T43" s="208">
        <v>0.16666484527846034</v>
      </c>
      <c r="U43" s="208">
        <v>0.17908209895827695</v>
      </c>
    </row>
    <row r="44" spans="1:21">
      <c r="A44" s="176" t="s">
        <v>175</v>
      </c>
      <c r="B44" s="208">
        <f t="shared" ref="B44:P44" si="14">B25/B$15</f>
        <v>0.13940415964024735</v>
      </c>
      <c r="C44" s="208">
        <f t="shared" si="14"/>
        <v>0.15190217391304342</v>
      </c>
      <c r="D44" s="208">
        <f t="shared" si="14"/>
        <v>0.15694216524630145</v>
      </c>
      <c r="E44" s="208">
        <f t="shared" si="14"/>
        <v>0.172425166667</v>
      </c>
      <c r="F44" s="208">
        <f t="shared" si="14"/>
        <v>0.17431780574885541</v>
      </c>
      <c r="G44" s="208">
        <f t="shared" si="14"/>
        <v>0.17022620250738765</v>
      </c>
      <c r="H44" s="208">
        <f t="shared" si="14"/>
        <v>0.16180112720154297</v>
      </c>
      <c r="I44" s="208">
        <f t="shared" si="14"/>
        <v>0.17247410711898831</v>
      </c>
      <c r="J44" s="208">
        <f t="shared" si="14"/>
        <v>0.1710945142307036</v>
      </c>
      <c r="K44" s="208">
        <f t="shared" si="14"/>
        <v>0.15978515772751337</v>
      </c>
      <c r="L44" s="208">
        <f t="shared" si="14"/>
        <v>0.16096781374811664</v>
      </c>
      <c r="M44" s="208">
        <f t="shared" si="14"/>
        <v>0.1550984079587707</v>
      </c>
      <c r="N44" s="208">
        <f t="shared" si="14"/>
        <v>0.14138800314332031</v>
      </c>
      <c r="O44" s="208">
        <f t="shared" si="14"/>
        <v>0.14692143341119107</v>
      </c>
      <c r="P44" s="208">
        <f t="shared" si="14"/>
        <v>0.16195415116006684</v>
      </c>
      <c r="Q44" s="208">
        <f>Q25/Q$15</f>
        <v>0.17081477865511827</v>
      </c>
      <c r="R44" s="208">
        <f>R25/R$15</f>
        <v>0.16490468949723022</v>
      </c>
      <c r="S44" s="208">
        <v>0.1505164125048063</v>
      </c>
      <c r="T44" s="208">
        <v>0.13754273451245488</v>
      </c>
      <c r="U44" s="208">
        <v>0.1425021664903042</v>
      </c>
    </row>
    <row r="45" spans="1:21">
      <c r="A45" s="176" t="s">
        <v>24</v>
      </c>
      <c r="B45" s="208">
        <f t="shared" ref="B45:P45" si="15">B40/B$15</f>
        <v>0.98</v>
      </c>
      <c r="C45" s="208">
        <f t="shared" si="15"/>
        <v>0.93</v>
      </c>
      <c r="D45" s="208">
        <f t="shared" si="15"/>
        <v>0.89830828488433445</v>
      </c>
      <c r="E45" s="208">
        <f t="shared" si="15"/>
        <v>0.86482362215450626</v>
      </c>
      <c r="F45" s="208">
        <f t="shared" si="15"/>
        <v>0.86115857540121277</v>
      </c>
      <c r="G45" s="208">
        <f t="shared" si="15"/>
        <v>0.84773853522714082</v>
      </c>
      <c r="H45" s="208">
        <f t="shared" si="15"/>
        <v>0.82052980132450337</v>
      </c>
      <c r="I45" s="208">
        <f t="shared" si="15"/>
        <v>0.80228372056141461</v>
      </c>
      <c r="J45" s="208">
        <f t="shared" si="15"/>
        <v>0.79098156424390165</v>
      </c>
      <c r="K45" s="208">
        <f t="shared" si="15"/>
        <v>0.78731262628035403</v>
      </c>
      <c r="L45" s="208">
        <f t="shared" si="15"/>
        <v>0.7878700553380481</v>
      </c>
      <c r="M45" s="208">
        <f t="shared" si="15"/>
        <v>0.79609476001665247</v>
      </c>
      <c r="N45" s="208">
        <f t="shared" si="15"/>
        <v>0.80946137574374144</v>
      </c>
      <c r="O45" s="208">
        <f t="shared" si="15"/>
        <v>0.80522689827629712</v>
      </c>
      <c r="P45" s="208">
        <f t="shared" si="15"/>
        <v>0.79563359284612323</v>
      </c>
      <c r="Q45" s="208">
        <f>Q40/Q$15</f>
        <v>0.7780899979876591</v>
      </c>
      <c r="R45" s="208">
        <f>R40/R$15</f>
        <v>0.78430955483343712</v>
      </c>
      <c r="S45" s="208">
        <v>0.79353332445653835</v>
      </c>
      <c r="T45" s="208">
        <v>0.79903838411180039</v>
      </c>
      <c r="U45" s="208">
        <v>0.79488021432454392</v>
      </c>
    </row>
    <row r="46" spans="1:21">
      <c r="A46" s="198" t="s">
        <v>25</v>
      </c>
      <c r="B46" s="209">
        <f t="shared" ref="B46:R46" si="16">(B24+B37)/B$15</f>
        <v>0.19814502529510961</v>
      </c>
      <c r="C46" s="209">
        <f t="shared" si="16"/>
        <v>0.1983695652173913</v>
      </c>
      <c r="D46" s="209">
        <f t="shared" si="16"/>
        <v>0.1685959936723358</v>
      </c>
      <c r="E46" s="209">
        <f t="shared" si="16"/>
        <v>0.16523287464666839</v>
      </c>
      <c r="F46" s="209">
        <f t="shared" si="16"/>
        <v>0.16605801959272251</v>
      </c>
      <c r="G46" s="209">
        <f t="shared" si="16"/>
        <v>0.17208326863845919</v>
      </c>
      <c r="H46" s="209">
        <f t="shared" si="16"/>
        <v>0.16443890726176727</v>
      </c>
      <c r="I46" s="209">
        <f t="shared" si="16"/>
        <v>0.13607168345095552</v>
      </c>
      <c r="J46" s="209">
        <f t="shared" si="16"/>
        <v>0.13497883881315775</v>
      </c>
      <c r="K46" s="209">
        <f t="shared" si="16"/>
        <v>0.13347454421665786</v>
      </c>
      <c r="L46" s="209">
        <f t="shared" si="16"/>
        <v>0.12226782222844827</v>
      </c>
      <c r="M46" s="209">
        <f t="shared" si="16"/>
        <v>0.11804648358431787</v>
      </c>
      <c r="N46" s="209">
        <f t="shared" si="16"/>
        <v>0.11365868035197808</v>
      </c>
      <c r="O46" s="209">
        <f t="shared" si="16"/>
        <v>0.10725264501637058</v>
      </c>
      <c r="P46" s="209">
        <f t="shared" si="16"/>
        <v>0.10542382712294802</v>
      </c>
      <c r="Q46" s="209">
        <f t="shared" si="16"/>
        <v>0.10505358028475437</v>
      </c>
      <c r="R46" s="209">
        <f t="shared" si="16"/>
        <v>0.10353082592767272</v>
      </c>
      <c r="S46" s="209">
        <v>0.10584511039927774</v>
      </c>
      <c r="T46" s="209">
        <v>0.10405793894292678</v>
      </c>
      <c r="U46" s="209">
        <v>0.11526076728495095</v>
      </c>
    </row>
    <row r="47" spans="1:21" s="157" customFormat="1">
      <c r="A47" s="288" t="s">
        <v>152</v>
      </c>
      <c r="B47" s="289"/>
      <c r="C47" s="290"/>
      <c r="D47" s="290"/>
      <c r="E47" s="290"/>
      <c r="F47" s="290"/>
      <c r="G47" s="290"/>
      <c r="H47" s="290"/>
      <c r="I47" s="289"/>
      <c r="J47" s="290"/>
      <c r="K47" s="290"/>
      <c r="L47" s="290"/>
      <c r="M47" s="290"/>
    </row>
    <row r="48" spans="1:21" s="157" customFormat="1">
      <c r="A48" s="291" t="s">
        <v>26</v>
      </c>
      <c r="B48" s="612"/>
      <c r="C48" s="612"/>
      <c r="D48" s="612"/>
      <c r="E48" s="612"/>
      <c r="F48" s="612"/>
      <c r="G48" s="612"/>
      <c r="H48" s="612"/>
      <c r="I48" s="612"/>
      <c r="J48" s="612"/>
      <c r="K48" s="612"/>
      <c r="L48" s="612"/>
      <c r="M48" s="612"/>
      <c r="N48" s="612"/>
      <c r="O48" s="612"/>
      <c r="P48" s="612"/>
      <c r="Q48" s="612"/>
      <c r="R48" s="612"/>
      <c r="S48" s="612"/>
      <c r="T48" s="612"/>
      <c r="U48" s="612"/>
    </row>
    <row r="49" spans="1:11" s="157" customFormat="1">
      <c r="A49" s="237" t="s">
        <v>231</v>
      </c>
      <c r="B49" s="292"/>
      <c r="C49" s="292"/>
      <c r="D49" s="292"/>
      <c r="E49" s="292"/>
      <c r="F49" s="292"/>
      <c r="G49" s="292"/>
      <c r="H49" s="292"/>
      <c r="I49" s="292"/>
      <c r="J49" s="292"/>
      <c r="K49" s="292"/>
    </row>
    <row r="50" spans="1:11" s="157" customFormat="1">
      <c r="A50" s="206" t="s">
        <v>233</v>
      </c>
      <c r="B50" s="293"/>
      <c r="I50" s="293"/>
    </row>
    <row r="51" spans="1:11" s="157" customFormat="1">
      <c r="A51" s="414" t="s">
        <v>235</v>
      </c>
      <c r="B51" s="293"/>
      <c r="I51" s="293"/>
    </row>
    <row r="52" spans="1:11" s="157" customFormat="1">
      <c r="A52" s="206" t="s">
        <v>236</v>
      </c>
      <c r="B52" s="293"/>
      <c r="I52" s="293"/>
    </row>
    <row r="53" spans="1:11" s="157" customFormat="1">
      <c r="A53" s="294" t="s">
        <v>153</v>
      </c>
      <c r="B53" s="293"/>
      <c r="I53" s="293"/>
    </row>
    <row r="55" spans="1:11">
      <c r="B55" s="152"/>
      <c r="I55" s="152"/>
    </row>
  </sheetData>
  <phoneticPr fontId="54" type="noConversion"/>
  <pageMargins left="0.78740157499999996" right="0.78740157499999996" top="0.984251969" bottom="0.984251969" header="0.4921259845" footer="0.4921259845"/>
  <pageSetup paperSize="8"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53"/>
  <sheetViews>
    <sheetView workbookViewId="0">
      <pane xSplit="2" ySplit="5" topLeftCell="C6" activePane="bottomRight" state="frozen"/>
      <selection pane="topRight" activeCell="C1" sqref="C1"/>
      <selection pane="bottomLeft" activeCell="A6" sqref="A6"/>
      <selection pane="bottomRight" activeCell="Q18" sqref="Q18"/>
    </sheetView>
  </sheetViews>
  <sheetFormatPr baseColWidth="10" defaultColWidth="11.42578125" defaultRowHeight="12.75"/>
  <cols>
    <col min="1" max="1" width="4.85546875" style="535" customWidth="1"/>
    <col min="2" max="2" width="48" style="568" customWidth="1"/>
    <col min="3" max="9" width="10.140625" style="535" customWidth="1"/>
    <col min="10" max="10" width="9.5703125" style="535" customWidth="1"/>
    <col min="11" max="16384" width="11.42578125" style="535"/>
  </cols>
  <sheetData>
    <row r="1" spans="2:14" ht="18">
      <c r="B1" s="536" t="s">
        <v>33</v>
      </c>
      <c r="C1" s="537"/>
      <c r="D1" s="537"/>
      <c r="E1" s="537"/>
      <c r="F1" s="537"/>
    </row>
    <row r="3" spans="2:14" ht="18.75">
      <c r="B3" s="153" t="s">
        <v>312</v>
      </c>
    </row>
    <row r="4" spans="2:14" ht="13.5" thickBot="1">
      <c r="B4" s="157" t="s">
        <v>212</v>
      </c>
      <c r="C4" s="538"/>
    </row>
    <row r="5" spans="2:14" ht="15">
      <c r="B5" s="836" t="s">
        <v>431</v>
      </c>
      <c r="C5" s="856">
        <v>2012</v>
      </c>
      <c r="D5" s="856">
        <v>2013</v>
      </c>
      <c r="E5" s="856">
        <v>2014</v>
      </c>
      <c r="F5" s="856">
        <v>2015</v>
      </c>
      <c r="G5" s="856">
        <v>2016</v>
      </c>
      <c r="H5" s="856">
        <v>2017</v>
      </c>
      <c r="I5" s="856">
        <v>2018</v>
      </c>
      <c r="J5" s="856">
        <v>2019</v>
      </c>
      <c r="K5" s="856">
        <v>2020</v>
      </c>
      <c r="L5" s="856">
        <v>2021</v>
      </c>
      <c r="M5" s="856">
        <v>2022</v>
      </c>
      <c r="N5" s="856">
        <v>2023</v>
      </c>
    </row>
    <row r="6" spans="2:14" ht="15">
      <c r="B6" s="539" t="s">
        <v>286</v>
      </c>
      <c r="C6" s="824">
        <v>65.386986410000006</v>
      </c>
      <c r="D6" s="824">
        <v>67.271829917000005</v>
      </c>
      <c r="E6" s="824">
        <v>68.527346742000006</v>
      </c>
      <c r="F6" s="824">
        <v>68.704026354000007</v>
      </c>
      <c r="G6" s="824">
        <v>67.697922004999995</v>
      </c>
      <c r="H6" s="824">
        <v>67.942044421999995</v>
      </c>
      <c r="I6" s="824">
        <v>67.576643262000005</v>
      </c>
      <c r="J6" s="824">
        <v>70.150339028000005</v>
      </c>
      <c r="K6" s="824">
        <v>69.620682665000004</v>
      </c>
      <c r="L6" s="824">
        <v>71.521611901</v>
      </c>
      <c r="M6" s="824">
        <v>75.726144110999996</v>
      </c>
      <c r="N6" s="824">
        <v>79.460502636000001</v>
      </c>
    </row>
    <row r="7" spans="2:14">
      <c r="B7" s="543" t="s">
        <v>287</v>
      </c>
      <c r="C7" s="749">
        <v>16.717861802000002</v>
      </c>
      <c r="D7" s="749">
        <v>17.302114743000001</v>
      </c>
      <c r="E7" s="749">
        <v>17.003856423999999</v>
      </c>
      <c r="F7" s="749">
        <v>16.702103728000001</v>
      </c>
      <c r="G7" s="749">
        <v>16.354827383</v>
      </c>
      <c r="H7" s="749">
        <v>16.390150163000001</v>
      </c>
      <c r="I7" s="749">
        <v>16.730307008</v>
      </c>
      <c r="J7" s="749">
        <v>17.222427590999999</v>
      </c>
      <c r="K7" s="749">
        <v>16.14080152</v>
      </c>
      <c r="L7" s="749">
        <v>17.187807604</v>
      </c>
      <c r="M7" s="749">
        <v>19.098800875999999</v>
      </c>
      <c r="N7" s="749">
        <v>20.70977036</v>
      </c>
    </row>
    <row r="8" spans="2:14">
      <c r="B8" s="543" t="s">
        <v>288</v>
      </c>
      <c r="C8" s="749">
        <v>34.119825407</v>
      </c>
      <c r="D8" s="749">
        <v>35.014060763000003</v>
      </c>
      <c r="E8" s="749">
        <v>36.428662633000002</v>
      </c>
      <c r="F8" s="749">
        <v>36.935497363000003</v>
      </c>
      <c r="G8" s="749">
        <v>36.925884887999999</v>
      </c>
      <c r="H8" s="749">
        <v>37.614579722000002</v>
      </c>
      <c r="I8" s="749">
        <v>37.632820182000003</v>
      </c>
      <c r="J8" s="749">
        <v>38.214038848000001</v>
      </c>
      <c r="K8" s="749">
        <v>38.413565052000003</v>
      </c>
      <c r="L8" s="749">
        <v>39.386216593</v>
      </c>
      <c r="M8" s="749">
        <v>41.314256571000001</v>
      </c>
      <c r="N8" s="749">
        <v>42.808883952999999</v>
      </c>
    </row>
    <row r="9" spans="2:14">
      <c r="B9" s="543" t="s">
        <v>289</v>
      </c>
      <c r="C9" s="749">
        <v>2.2531085919999998</v>
      </c>
      <c r="D9" s="749">
        <v>2.2898693159999999</v>
      </c>
      <c r="E9" s="749">
        <v>2.2794960409999998</v>
      </c>
      <c r="F9" s="749">
        <v>2.3159947660000002</v>
      </c>
      <c r="G9" s="749">
        <v>2.109723158</v>
      </c>
      <c r="H9" s="749">
        <v>1.9175281049999999</v>
      </c>
      <c r="I9" s="749">
        <v>1.789792378</v>
      </c>
      <c r="J9" s="749">
        <v>1.681232123</v>
      </c>
      <c r="K9" s="749">
        <v>1.544871316</v>
      </c>
      <c r="L9" s="749">
        <v>1.429975496</v>
      </c>
      <c r="M9" s="749">
        <v>1.3426254630000001</v>
      </c>
      <c r="N9" s="749">
        <v>1.5662776169999999</v>
      </c>
    </row>
    <row r="10" spans="2:14">
      <c r="B10" s="543" t="s">
        <v>290</v>
      </c>
      <c r="C10" s="749">
        <v>9.6820374020000006</v>
      </c>
      <c r="D10" s="749">
        <v>9.9215438220000003</v>
      </c>
      <c r="E10" s="749">
        <v>10.100655324</v>
      </c>
      <c r="F10" s="749">
        <v>9.9083797810000007</v>
      </c>
      <c r="G10" s="749">
        <v>9.4807404749999993</v>
      </c>
      <c r="H10" s="749">
        <v>9.1556740560000005</v>
      </c>
      <c r="I10" s="749">
        <v>8.564275598</v>
      </c>
      <c r="J10" s="749">
        <v>10.224990239</v>
      </c>
      <c r="K10" s="749">
        <v>10.27225123</v>
      </c>
      <c r="L10" s="749">
        <v>10.242517673</v>
      </c>
      <c r="M10" s="749">
        <v>10.563875627</v>
      </c>
      <c r="N10" s="749">
        <v>11.058829168999999</v>
      </c>
    </row>
    <row r="11" spans="2:14">
      <c r="B11" s="543" t="s">
        <v>291</v>
      </c>
      <c r="C11" s="749">
        <v>2.614153204</v>
      </c>
      <c r="D11" s="749">
        <v>2.7442412709999999</v>
      </c>
      <c r="E11" s="749">
        <v>2.714676318</v>
      </c>
      <c r="F11" s="749">
        <v>2.8420507150000001</v>
      </c>
      <c r="G11" s="749">
        <v>2.8267460990000002</v>
      </c>
      <c r="H11" s="749">
        <v>2.864112376</v>
      </c>
      <c r="I11" s="749">
        <v>2.8594480940000002</v>
      </c>
      <c r="J11" s="749">
        <v>2.8076502250000002</v>
      </c>
      <c r="K11" s="749">
        <v>3.2491935449999998</v>
      </c>
      <c r="L11" s="749">
        <v>3.2750945360000001</v>
      </c>
      <c r="M11" s="749">
        <v>3.406585572</v>
      </c>
      <c r="N11" s="749">
        <v>3.3167415349999998</v>
      </c>
    </row>
    <row r="12" spans="2:14" s="542" customFormat="1" ht="15">
      <c r="B12" s="539" t="s">
        <v>292</v>
      </c>
      <c r="C12" s="824">
        <v>77.973620635000003</v>
      </c>
      <c r="D12" s="824">
        <v>78.877695352000003</v>
      </c>
      <c r="E12" s="824">
        <v>79.140197084999997</v>
      </c>
      <c r="F12" s="824">
        <v>79.843256972999995</v>
      </c>
      <c r="G12" s="824">
        <v>78.850639978000004</v>
      </c>
      <c r="H12" s="824">
        <v>79.271601845000006</v>
      </c>
      <c r="I12" s="824">
        <v>79.896451081999999</v>
      </c>
      <c r="J12" s="824">
        <v>83.104666554999994</v>
      </c>
      <c r="K12" s="824">
        <v>81.605046724000005</v>
      </c>
      <c r="L12" s="824">
        <v>84.691343891000002</v>
      </c>
      <c r="M12" s="824">
        <v>89.176043144000005</v>
      </c>
      <c r="N12" s="824">
        <v>94.126827114999998</v>
      </c>
    </row>
    <row r="13" spans="2:14">
      <c r="B13" s="546" t="s">
        <v>293</v>
      </c>
      <c r="C13" s="749">
        <v>47.032766828</v>
      </c>
      <c r="D13" s="749">
        <v>48.136639561000003</v>
      </c>
      <c r="E13" s="749">
        <v>48.597689899000002</v>
      </c>
      <c r="F13" s="749">
        <v>50.192385813999998</v>
      </c>
      <c r="G13" s="749">
        <v>51.116331989999999</v>
      </c>
      <c r="H13" s="749">
        <v>51.711251928000003</v>
      </c>
      <c r="I13" s="749">
        <v>52.336002305999997</v>
      </c>
      <c r="J13" s="749">
        <v>55.093861070999999</v>
      </c>
      <c r="K13" s="749">
        <v>55.164852148999998</v>
      </c>
      <c r="L13" s="749">
        <v>56.573445679000002</v>
      </c>
      <c r="M13" s="749">
        <v>59.171136898</v>
      </c>
      <c r="N13" s="749">
        <v>62.969885243999997</v>
      </c>
    </row>
    <row r="14" spans="2:14" ht="14.25">
      <c r="B14" s="608" t="s">
        <v>294</v>
      </c>
      <c r="C14" s="749">
        <v>40.660553473999997</v>
      </c>
      <c r="D14" s="749">
        <v>41.914577491000003</v>
      </c>
      <c r="E14" s="749">
        <v>42.431503534999997</v>
      </c>
      <c r="F14" s="749">
        <v>43.785013124999999</v>
      </c>
      <c r="G14" s="749">
        <v>44.508860839</v>
      </c>
      <c r="H14" s="749">
        <v>44.883326586000003</v>
      </c>
      <c r="I14" s="749">
        <v>45.514876839999999</v>
      </c>
      <c r="J14" s="749">
        <v>46.678589127000002</v>
      </c>
      <c r="K14" s="749">
        <v>47.273826143000001</v>
      </c>
      <c r="L14" s="749">
        <v>47.149177975000001</v>
      </c>
      <c r="M14" s="749">
        <v>48.868036895000003</v>
      </c>
      <c r="N14" s="749">
        <v>52.505605309000003</v>
      </c>
    </row>
    <row r="15" spans="2:14">
      <c r="B15" s="609" t="s">
        <v>329</v>
      </c>
      <c r="C15" s="749">
        <v>9.0324316020000008</v>
      </c>
      <c r="D15" s="749">
        <v>9.4653437050000004</v>
      </c>
      <c r="E15" s="749">
        <v>9.8854514739999999</v>
      </c>
      <c r="F15" s="749">
        <v>9.8248228740000005</v>
      </c>
      <c r="G15" s="749">
        <v>10.788295164000001</v>
      </c>
      <c r="H15" s="749">
        <v>11.156716169999999</v>
      </c>
      <c r="I15" s="749">
        <v>11.016718490000001</v>
      </c>
      <c r="J15" s="749">
        <v>10.850323763</v>
      </c>
      <c r="K15" s="749">
        <v>10.764555631</v>
      </c>
      <c r="L15" s="749">
        <v>10.819903953000001</v>
      </c>
      <c r="M15" s="749">
        <v>10.804979956</v>
      </c>
      <c r="N15" s="749">
        <v>10.844631329</v>
      </c>
    </row>
    <row r="16" spans="2:14">
      <c r="B16" s="608" t="s">
        <v>295</v>
      </c>
      <c r="C16" s="749">
        <v>6.3722133540000003</v>
      </c>
      <c r="D16" s="749">
        <v>6.2220620699999998</v>
      </c>
      <c r="E16" s="749">
        <v>6.1661863629999996</v>
      </c>
      <c r="F16" s="749">
        <v>6.4073726879999997</v>
      </c>
      <c r="G16" s="749">
        <v>6.6074711500000003</v>
      </c>
      <c r="H16" s="749">
        <v>6.8279253420000003</v>
      </c>
      <c r="I16" s="749">
        <v>6.8211254649999997</v>
      </c>
      <c r="J16" s="749">
        <v>8.4152719430000005</v>
      </c>
      <c r="K16" s="749">
        <v>7.8910260049999996</v>
      </c>
      <c r="L16" s="749">
        <v>9.424267704</v>
      </c>
      <c r="M16" s="749">
        <v>10.303100002000001</v>
      </c>
      <c r="N16" s="749">
        <v>10.464279935</v>
      </c>
    </row>
    <row r="17" spans="2:14" s="547" customFormat="1">
      <c r="B17" s="546" t="s">
        <v>296</v>
      </c>
      <c r="C17" s="749">
        <v>19.278061385000001</v>
      </c>
      <c r="D17" s="749">
        <v>18.944270912</v>
      </c>
      <c r="E17" s="749">
        <v>18.198827230999999</v>
      </c>
      <c r="F17" s="749">
        <v>16.859911887999999</v>
      </c>
      <c r="G17" s="749">
        <v>14.643139758</v>
      </c>
      <c r="H17" s="749">
        <v>14.171182288000001</v>
      </c>
      <c r="I17" s="749">
        <v>14.130202941</v>
      </c>
      <c r="J17" s="749">
        <v>14.217783320000001</v>
      </c>
      <c r="K17" s="749">
        <v>14.382916066</v>
      </c>
      <c r="L17" s="749">
        <v>14.923641842</v>
      </c>
      <c r="M17" s="749">
        <v>15.260929459</v>
      </c>
      <c r="N17" s="749">
        <v>15.712584717</v>
      </c>
    </row>
    <row r="18" spans="2:14" s="547" customFormat="1">
      <c r="B18" s="608" t="s">
        <v>369</v>
      </c>
      <c r="C18" s="749">
        <v>16.431190132000001</v>
      </c>
      <c r="D18" s="749">
        <v>16.417830876</v>
      </c>
      <c r="E18" s="749">
        <v>15.765709606</v>
      </c>
      <c r="F18" s="749">
        <v>14.448581441</v>
      </c>
      <c r="G18" s="749">
        <v>12.430288511000001</v>
      </c>
      <c r="H18" s="749">
        <v>11.730195373999999</v>
      </c>
      <c r="I18" s="749">
        <v>11.684576215</v>
      </c>
      <c r="J18" s="749">
        <v>11.716721751</v>
      </c>
      <c r="K18" s="749">
        <v>11.75844863</v>
      </c>
      <c r="L18" s="749">
        <v>11.822087764999999</v>
      </c>
      <c r="M18" s="749">
        <v>11.89701803</v>
      </c>
      <c r="N18" s="749">
        <v>12.208870900999999</v>
      </c>
    </row>
    <row r="19" spans="2:14" s="547" customFormat="1">
      <c r="B19" s="608" t="s">
        <v>360</v>
      </c>
      <c r="C19" s="749">
        <v>0.19808492</v>
      </c>
      <c r="D19" s="749">
        <v>0.19325065499999999</v>
      </c>
      <c r="E19" s="749">
        <v>0.19236287499999999</v>
      </c>
      <c r="F19" s="749">
        <v>0.184957028</v>
      </c>
      <c r="G19" s="749">
        <v>0.192917743</v>
      </c>
      <c r="H19" s="749">
        <v>0.24590614899999999</v>
      </c>
      <c r="I19" s="749">
        <v>0.28484039</v>
      </c>
      <c r="J19" s="749">
        <v>0.30000879499999999</v>
      </c>
      <c r="K19" s="749">
        <v>0.34401562400000002</v>
      </c>
      <c r="L19" s="749">
        <v>0.36061834199999998</v>
      </c>
      <c r="M19" s="749">
        <v>0.38935070599999999</v>
      </c>
      <c r="N19" s="749">
        <v>0.411498488</v>
      </c>
    </row>
    <row r="20" spans="2:14" s="548" customFormat="1">
      <c r="B20" s="608" t="s">
        <v>368</v>
      </c>
      <c r="C20" s="749">
        <v>2.6487863310000002</v>
      </c>
      <c r="D20" s="749">
        <v>2.3331893789999998</v>
      </c>
      <c r="E20" s="749">
        <v>2.2407547499999998</v>
      </c>
      <c r="F20" s="749">
        <v>2.226373417</v>
      </c>
      <c r="G20" s="749">
        <v>2.0199335029999999</v>
      </c>
      <c r="H20" s="749">
        <v>2.1950807640000001</v>
      </c>
      <c r="I20" s="749">
        <v>2.1607863360000001</v>
      </c>
      <c r="J20" s="749">
        <v>2.2010527729999998</v>
      </c>
      <c r="K20" s="749">
        <v>2.2804518109999998</v>
      </c>
      <c r="L20" s="749">
        <v>2.7409357349999999</v>
      </c>
      <c r="M20" s="749">
        <v>2.974560721</v>
      </c>
      <c r="N20" s="749">
        <v>3.0922153269999999</v>
      </c>
    </row>
    <row r="21" spans="2:14" s="548" customFormat="1">
      <c r="B21" s="732" t="s">
        <v>358</v>
      </c>
      <c r="C21" s="749">
        <v>3.0275387550000001</v>
      </c>
      <c r="D21" s="749">
        <v>3.0334880380000002</v>
      </c>
      <c r="E21" s="749">
        <v>3.2572680580000002</v>
      </c>
      <c r="F21" s="749">
        <v>3.68860185</v>
      </c>
      <c r="G21" s="749">
        <v>3.7729646400000001</v>
      </c>
      <c r="H21" s="749">
        <v>3.7331750299999999</v>
      </c>
      <c r="I21" s="749">
        <v>3.4964945219999999</v>
      </c>
      <c r="J21" s="749">
        <v>3.4925551709999998</v>
      </c>
      <c r="K21" s="749">
        <v>3.7454830100000001</v>
      </c>
      <c r="L21" s="749">
        <v>3.6422874479999998</v>
      </c>
      <c r="M21" s="749">
        <v>3.9051475930000001</v>
      </c>
      <c r="N21" s="749">
        <v>4.1614167999999996</v>
      </c>
    </row>
    <row r="22" spans="2:14" s="548" customFormat="1">
      <c r="B22" s="732" t="s">
        <v>359</v>
      </c>
      <c r="C22" s="749">
        <v>5.0774800149999999</v>
      </c>
      <c r="D22" s="749">
        <v>5.2106336469999999</v>
      </c>
      <c r="E22" s="749">
        <v>5.3151172420000004</v>
      </c>
      <c r="F22" s="749">
        <v>5.5570460060000002</v>
      </c>
      <c r="G22" s="749">
        <v>5.7583311520000002</v>
      </c>
      <c r="H22" s="749">
        <v>5.8234587250000001</v>
      </c>
      <c r="I22" s="749">
        <v>6.3684354980000002</v>
      </c>
      <c r="J22" s="749">
        <v>6.6076859580000002</v>
      </c>
      <c r="K22" s="749">
        <v>5.1085033949999996</v>
      </c>
      <c r="L22" s="749">
        <v>6.0395825990000001</v>
      </c>
      <c r="M22" s="749">
        <v>6.8561100980000003</v>
      </c>
      <c r="N22" s="749">
        <v>7.2483393349999998</v>
      </c>
    </row>
    <row r="23" spans="2:14" s="548" customFormat="1">
      <c r="B23" s="549" t="s">
        <v>297</v>
      </c>
      <c r="C23" s="749">
        <v>3.5577736500000001</v>
      </c>
      <c r="D23" s="749">
        <v>3.5526631919999998</v>
      </c>
      <c r="E23" s="749">
        <v>3.771294653</v>
      </c>
      <c r="F23" s="749">
        <v>3.5453114139999999</v>
      </c>
      <c r="G23" s="749">
        <v>3.5598724349999999</v>
      </c>
      <c r="H23" s="749">
        <v>3.8325338709999999</v>
      </c>
      <c r="I23" s="749">
        <v>3.5653158129999998</v>
      </c>
      <c r="J23" s="749">
        <v>3.6927810320000001</v>
      </c>
      <c r="K23" s="749">
        <v>3.2032921029999999</v>
      </c>
      <c r="L23" s="749">
        <v>3.5123863229999999</v>
      </c>
      <c r="M23" s="749">
        <v>3.9827190950000002</v>
      </c>
      <c r="N23" s="749">
        <v>4.034601017</v>
      </c>
    </row>
    <row r="24" spans="2:14" s="542" customFormat="1" ht="15">
      <c r="B24" s="550" t="s">
        <v>298</v>
      </c>
      <c r="C24" s="829">
        <v>12.586634224999999</v>
      </c>
      <c r="D24" s="829">
        <v>11.605865434</v>
      </c>
      <c r="E24" s="829">
        <v>10.612850342</v>
      </c>
      <c r="F24" s="829">
        <v>11.139230617999999</v>
      </c>
      <c r="G24" s="829">
        <v>11.152717972</v>
      </c>
      <c r="H24" s="829">
        <v>11.329557422000001</v>
      </c>
      <c r="I24" s="829">
        <v>12.319807819999999</v>
      </c>
      <c r="J24" s="829">
        <v>12.954327526</v>
      </c>
      <c r="K24" s="829">
        <v>11.984364059000001</v>
      </c>
      <c r="L24" s="829">
        <v>13.169731990000001</v>
      </c>
      <c r="M24" s="829">
        <v>13.449899032999999</v>
      </c>
      <c r="N24" s="829">
        <v>14.666324478</v>
      </c>
    </row>
    <row r="25" spans="2:14">
      <c r="B25" s="552" t="s">
        <v>299</v>
      </c>
      <c r="C25" s="751">
        <v>6.8342235960000002</v>
      </c>
      <c r="D25" s="751">
        <v>5.6077118820000003</v>
      </c>
      <c r="E25" s="751">
        <v>4.6932585649999998</v>
      </c>
      <c r="F25" s="751">
        <v>5.0066899859999996</v>
      </c>
      <c r="G25" s="751">
        <v>4.9128141220000003</v>
      </c>
      <c r="H25" s="751">
        <v>5.1820493000000001</v>
      </c>
      <c r="I25" s="751">
        <v>6.0972797649999997</v>
      </c>
      <c r="J25" s="751">
        <v>6.6091452659999996</v>
      </c>
      <c r="K25" s="751">
        <v>5.6905439119999999</v>
      </c>
      <c r="L25" s="751">
        <v>6.7970883000000004</v>
      </c>
      <c r="M25" s="751">
        <v>7.115216942</v>
      </c>
      <c r="N25" s="751">
        <v>8.1614117309999994</v>
      </c>
    </row>
    <row r="26" spans="2:14" s="542" customFormat="1" ht="15">
      <c r="B26" s="554" t="s">
        <v>300</v>
      </c>
      <c r="C26" s="824">
        <v>23.738956085000002</v>
      </c>
      <c r="D26" s="824">
        <v>25.651524802000001</v>
      </c>
      <c r="E26" s="824">
        <v>22.097936652000001</v>
      </c>
      <c r="F26" s="824">
        <v>19.318714050000001</v>
      </c>
      <c r="G26" s="824">
        <v>19.290230683000001</v>
      </c>
      <c r="H26" s="824">
        <v>20.928917898000002</v>
      </c>
      <c r="I26" s="824">
        <v>22.163532787000001</v>
      </c>
      <c r="J26" s="824">
        <v>25.362257358000001</v>
      </c>
      <c r="K26" s="824">
        <v>21.216056017</v>
      </c>
      <c r="L26" s="824">
        <v>22.499586561000001</v>
      </c>
      <c r="M26" s="824">
        <v>24.910604234000001</v>
      </c>
      <c r="N26" s="824">
        <v>27.247547411999999</v>
      </c>
    </row>
    <row r="27" spans="2:14">
      <c r="B27" s="733" t="s">
        <v>365</v>
      </c>
      <c r="C27" s="749">
        <v>21.506082806999999</v>
      </c>
      <c r="D27" s="749">
        <v>23.383835798</v>
      </c>
      <c r="E27" s="749">
        <v>19.882235373</v>
      </c>
      <c r="F27" s="749">
        <v>17.056075907</v>
      </c>
      <c r="G27" s="749">
        <v>17.152713282000001</v>
      </c>
      <c r="H27" s="749">
        <v>18.666441598999999</v>
      </c>
      <c r="I27" s="749">
        <v>19.960665385999999</v>
      </c>
      <c r="J27" s="749">
        <v>22.800649494000002</v>
      </c>
      <c r="K27" s="749">
        <v>18.865888985000002</v>
      </c>
      <c r="L27" s="749">
        <v>19.950320832999999</v>
      </c>
      <c r="M27" s="749">
        <v>22.445618068000002</v>
      </c>
      <c r="N27" s="749">
        <v>24.693232453</v>
      </c>
    </row>
    <row r="28" spans="2:14">
      <c r="B28" s="733" t="s">
        <v>366</v>
      </c>
      <c r="C28" s="749">
        <v>1.374129537</v>
      </c>
      <c r="D28" s="749">
        <v>1.368857923</v>
      </c>
      <c r="E28" s="749">
        <v>1.385071524</v>
      </c>
      <c r="F28" s="749">
        <v>1.134619405</v>
      </c>
      <c r="G28" s="749">
        <v>1.170649372</v>
      </c>
      <c r="H28" s="749">
        <v>1.1495619260000001</v>
      </c>
      <c r="I28" s="749">
        <v>1.255270884</v>
      </c>
      <c r="J28" s="749">
        <v>1.626161024</v>
      </c>
      <c r="K28" s="749">
        <v>1.485107814</v>
      </c>
      <c r="L28" s="749">
        <v>1.600530185</v>
      </c>
      <c r="M28" s="749">
        <v>1.545979722</v>
      </c>
      <c r="N28" s="749">
        <v>1.66221391</v>
      </c>
    </row>
    <row r="29" spans="2:14">
      <c r="B29" s="733" t="s">
        <v>367</v>
      </c>
      <c r="C29" s="749">
        <v>0.85874373999999998</v>
      </c>
      <c r="D29" s="749">
        <v>0.89883108</v>
      </c>
      <c r="E29" s="749">
        <v>0.83062975400000005</v>
      </c>
      <c r="F29" s="749">
        <v>1.128018736</v>
      </c>
      <c r="G29" s="749">
        <v>0.96686802900000002</v>
      </c>
      <c r="H29" s="749">
        <v>1.1129143720000001</v>
      </c>
      <c r="I29" s="749">
        <v>0.94759651600000006</v>
      </c>
      <c r="J29" s="749">
        <v>0.93544683900000003</v>
      </c>
      <c r="K29" s="749">
        <v>0.86505921699999999</v>
      </c>
      <c r="L29" s="749">
        <v>0.94873554299999996</v>
      </c>
      <c r="M29" s="749">
        <v>0.91900644300000001</v>
      </c>
      <c r="N29" s="749">
        <v>0.89210104800000001</v>
      </c>
    </row>
    <row r="30" spans="2:14" s="542" customFormat="1" ht="15">
      <c r="B30" s="554" t="s">
        <v>301</v>
      </c>
      <c r="C30" s="824">
        <v>11.108792167000001</v>
      </c>
      <c r="D30" s="824">
        <v>11.378698139999999</v>
      </c>
      <c r="E30" s="824">
        <v>10.993921304000001</v>
      </c>
      <c r="F30" s="824">
        <v>11.098648572</v>
      </c>
      <c r="G30" s="824">
        <v>10.114511351000001</v>
      </c>
      <c r="H30" s="824">
        <v>10.18162841</v>
      </c>
      <c r="I30" s="824">
        <v>11.234926596999999</v>
      </c>
      <c r="J30" s="824">
        <v>11.882762942999999</v>
      </c>
      <c r="K30" s="824">
        <v>11.131262681999999</v>
      </c>
      <c r="L30" s="824">
        <v>11.35289246</v>
      </c>
      <c r="M30" s="824">
        <v>11.951361779999999</v>
      </c>
      <c r="N30" s="824">
        <v>12.550402909000001</v>
      </c>
    </row>
    <row r="31" spans="2:14" s="542" customFormat="1">
      <c r="B31" s="543" t="s">
        <v>361</v>
      </c>
      <c r="C31" s="749">
        <v>2.6295632200000001</v>
      </c>
      <c r="D31" s="749">
        <v>2.7356032950000002</v>
      </c>
      <c r="E31" s="749">
        <v>2.971141775</v>
      </c>
      <c r="F31" s="749">
        <v>2.8442073649999999</v>
      </c>
      <c r="G31" s="749">
        <v>2.4994516510000002</v>
      </c>
      <c r="H31" s="749">
        <v>2.3412937170000001</v>
      </c>
      <c r="I31" s="749">
        <v>2.5588934079999999</v>
      </c>
      <c r="J31" s="749">
        <v>2.7678169019999999</v>
      </c>
      <c r="K31" s="749">
        <v>3.0143992740000001</v>
      </c>
      <c r="L31" s="749">
        <v>2.931399007</v>
      </c>
      <c r="M31" s="749">
        <v>2.7875390649999998</v>
      </c>
      <c r="N31" s="749">
        <v>2.8652675419999998</v>
      </c>
    </row>
    <row r="32" spans="2:14" s="555" customFormat="1">
      <c r="B32" s="543" t="s">
        <v>362</v>
      </c>
      <c r="C32" s="749">
        <v>5.3303549549999998</v>
      </c>
      <c r="D32" s="749">
        <v>5.3565498040000001</v>
      </c>
      <c r="E32" s="749">
        <v>5.3255445530000003</v>
      </c>
      <c r="F32" s="749">
        <v>5.0278907349999997</v>
      </c>
      <c r="G32" s="749">
        <v>4.7160373599999996</v>
      </c>
      <c r="H32" s="749">
        <v>4.7406035070000003</v>
      </c>
      <c r="I32" s="749">
        <v>5.289886343</v>
      </c>
      <c r="J32" s="749">
        <v>5.9033657179999999</v>
      </c>
      <c r="K32" s="749">
        <v>5.6838372179999999</v>
      </c>
      <c r="L32" s="749">
        <v>6.0567546590000001</v>
      </c>
      <c r="M32" s="749">
        <v>6.4131571420000002</v>
      </c>
      <c r="N32" s="749">
        <v>7.0670590439999996</v>
      </c>
    </row>
    <row r="33" spans="2:14" s="555" customFormat="1">
      <c r="B33" s="543" t="s">
        <v>363</v>
      </c>
      <c r="C33" s="749">
        <v>3.1488739909999999</v>
      </c>
      <c r="D33" s="749">
        <v>3.2865450389999999</v>
      </c>
      <c r="E33" s="749">
        <v>2.6972349750000002</v>
      </c>
      <c r="F33" s="749">
        <v>3.2265504699999998</v>
      </c>
      <c r="G33" s="749">
        <v>2.8990223390000001</v>
      </c>
      <c r="H33" s="749">
        <v>3.099731185</v>
      </c>
      <c r="I33" s="749">
        <v>3.3861468449999998</v>
      </c>
      <c r="J33" s="749">
        <v>3.2115803230000002</v>
      </c>
      <c r="K33" s="749">
        <v>2.4330261879999999</v>
      </c>
      <c r="L33" s="749">
        <v>2.364738794</v>
      </c>
      <c r="M33" s="749">
        <v>2.7506655719999999</v>
      </c>
      <c r="N33" s="749">
        <v>2.6180763210000002</v>
      </c>
    </row>
    <row r="34" spans="2:14" s="555" customFormat="1">
      <c r="B34" s="830" t="s">
        <v>302</v>
      </c>
      <c r="C34" s="831">
        <v>89.125942495000004</v>
      </c>
      <c r="D34" s="831">
        <v>92.923354720000006</v>
      </c>
      <c r="E34" s="831">
        <v>90.625283394999997</v>
      </c>
      <c r="F34" s="831">
        <v>88.022740404999993</v>
      </c>
      <c r="G34" s="831">
        <v>86.988152689000003</v>
      </c>
      <c r="H34" s="831">
        <v>88.870962320999993</v>
      </c>
      <c r="I34" s="831">
        <v>89.740176050000002</v>
      </c>
      <c r="J34" s="831">
        <v>95.512596387000002</v>
      </c>
      <c r="K34" s="831">
        <v>90.836738682000004</v>
      </c>
      <c r="L34" s="831">
        <v>94.021198462000001</v>
      </c>
      <c r="M34" s="831">
        <v>100.636748346</v>
      </c>
      <c r="N34" s="831">
        <v>106.70805004899999</v>
      </c>
    </row>
    <row r="35" spans="2:14" s="555" customFormat="1">
      <c r="B35" s="557" t="s">
        <v>303</v>
      </c>
      <c r="C35" s="750">
        <v>89.082412801999993</v>
      </c>
      <c r="D35" s="750">
        <v>90.256393492000001</v>
      </c>
      <c r="E35" s="750">
        <v>90.134118388999994</v>
      </c>
      <c r="F35" s="750">
        <v>90.941905544999997</v>
      </c>
      <c r="G35" s="750">
        <v>88.965151328999994</v>
      </c>
      <c r="H35" s="750">
        <v>89.453230254999994</v>
      </c>
      <c r="I35" s="750">
        <v>91.13137768</v>
      </c>
      <c r="J35" s="750">
        <v>94.987429499000001</v>
      </c>
      <c r="K35" s="750">
        <v>92.736309406999993</v>
      </c>
      <c r="L35" s="750">
        <v>96.044236350000006</v>
      </c>
      <c r="M35" s="750">
        <v>101.12740492499999</v>
      </c>
      <c r="N35" s="750">
        <v>106.677230025</v>
      </c>
    </row>
    <row r="36" spans="2:14" s="542" customFormat="1" ht="15">
      <c r="B36" s="832" t="s">
        <v>304</v>
      </c>
      <c r="C36" s="825">
        <v>-4.3529693000000001E-2</v>
      </c>
      <c r="D36" s="825">
        <v>-2.6669612279999999</v>
      </c>
      <c r="E36" s="825">
        <v>-0.49116500499999999</v>
      </c>
      <c r="F36" s="825">
        <v>2.91916514</v>
      </c>
      <c r="G36" s="825">
        <v>1.9769986399999999</v>
      </c>
      <c r="H36" s="825">
        <v>0.58226793399999999</v>
      </c>
      <c r="I36" s="825">
        <v>1.3912016300000001</v>
      </c>
      <c r="J36" s="825">
        <v>-0.525166888</v>
      </c>
      <c r="K36" s="825">
        <v>1.8995707239999999</v>
      </c>
      <c r="L36" s="825">
        <v>2.0230378880000002</v>
      </c>
      <c r="M36" s="825">
        <v>0.49065657899999998</v>
      </c>
      <c r="N36" s="825">
        <v>-3.0820024000000001E-2</v>
      </c>
    </row>
    <row r="37" spans="2:14">
      <c r="B37" s="560" t="s">
        <v>305</v>
      </c>
      <c r="C37" s="749">
        <v>5.7524106279999998</v>
      </c>
      <c r="D37" s="749">
        <v>5.9981535519999998</v>
      </c>
      <c r="E37" s="749">
        <v>5.9195917769999999</v>
      </c>
      <c r="F37" s="749">
        <v>6.1325406320000004</v>
      </c>
      <c r="G37" s="749">
        <v>6.2399038500000001</v>
      </c>
      <c r="H37" s="749">
        <v>6.1475081210000004</v>
      </c>
      <c r="I37" s="749">
        <v>6.2225280539999996</v>
      </c>
      <c r="J37" s="749">
        <v>6.3451822590000004</v>
      </c>
      <c r="K37" s="749">
        <v>6.2938201469999999</v>
      </c>
      <c r="L37" s="749">
        <v>6.3726436900000003</v>
      </c>
      <c r="M37" s="749">
        <v>6.3346820900000003</v>
      </c>
      <c r="N37" s="749">
        <v>6.5049127469999997</v>
      </c>
    </row>
    <row r="38" spans="2:14">
      <c r="B38" s="560" t="s">
        <v>306</v>
      </c>
      <c r="C38" s="749">
        <v>7.0936031929999999</v>
      </c>
      <c r="D38" s="749">
        <v>7.1598333890000001</v>
      </c>
      <c r="E38" s="749">
        <v>6.1898320279999997</v>
      </c>
      <c r="F38" s="749">
        <v>6.156069359</v>
      </c>
      <c r="G38" s="749">
        <v>5.6208502380000001</v>
      </c>
      <c r="H38" s="749">
        <v>6.3780532330000002</v>
      </c>
      <c r="I38" s="749">
        <v>5.6727571619999999</v>
      </c>
      <c r="J38" s="749">
        <v>6.0459007900000001</v>
      </c>
      <c r="K38" s="749">
        <v>5.8565258399999998</v>
      </c>
      <c r="L38" s="749">
        <v>6.4321365110000004</v>
      </c>
      <c r="M38" s="749">
        <v>7.4431030189999996</v>
      </c>
      <c r="N38" s="749">
        <v>6.4960640639999996</v>
      </c>
    </row>
    <row r="39" spans="2:14">
      <c r="B39" s="561" t="s">
        <v>307</v>
      </c>
      <c r="C39" s="749">
        <v>1.3411925650000001</v>
      </c>
      <c r="D39" s="749">
        <v>1.1616798370000001</v>
      </c>
      <c r="E39" s="749">
        <v>0.27024025099999999</v>
      </c>
      <c r="F39" s="749">
        <v>2.3528726999999999E-2</v>
      </c>
      <c r="G39" s="749">
        <v>-0.619053611</v>
      </c>
      <c r="H39" s="749">
        <v>0.230545111</v>
      </c>
      <c r="I39" s="749">
        <v>-0.54977089099999998</v>
      </c>
      <c r="J39" s="749">
        <v>-0.29928146900000002</v>
      </c>
      <c r="K39" s="749">
        <v>-0.43729430600000002</v>
      </c>
      <c r="L39" s="749">
        <v>5.9492822000000001E-2</v>
      </c>
      <c r="M39" s="749">
        <v>1.1084209279999999</v>
      </c>
      <c r="N39" s="749">
        <v>-8.8486820000000001E-3</v>
      </c>
    </row>
    <row r="40" spans="2:14">
      <c r="B40" s="830" t="s">
        <v>308</v>
      </c>
      <c r="C40" s="831">
        <v>94.878353124</v>
      </c>
      <c r="D40" s="831">
        <v>98.921508271999997</v>
      </c>
      <c r="E40" s="831">
        <v>96.544875172000005</v>
      </c>
      <c r="F40" s="831">
        <v>94.155281036999995</v>
      </c>
      <c r="G40" s="831">
        <v>93.228056538999994</v>
      </c>
      <c r="H40" s="831">
        <v>95.018470442999998</v>
      </c>
      <c r="I40" s="831">
        <v>95.962704103999997</v>
      </c>
      <c r="J40" s="831">
        <v>101.857778647</v>
      </c>
      <c r="K40" s="831">
        <v>97.130558828999995</v>
      </c>
      <c r="L40" s="831">
        <v>100.393842152</v>
      </c>
      <c r="M40" s="831">
        <v>106.971430437</v>
      </c>
      <c r="N40" s="831">
        <v>113.212962796</v>
      </c>
    </row>
    <row r="41" spans="2:14">
      <c r="B41" s="557" t="s">
        <v>309</v>
      </c>
      <c r="C41" s="750">
        <v>96.176015995</v>
      </c>
      <c r="D41" s="750">
        <v>97.416226882000004</v>
      </c>
      <c r="E41" s="750">
        <v>96.323950417999995</v>
      </c>
      <c r="F41" s="750">
        <v>97.097974905000001</v>
      </c>
      <c r="G41" s="750">
        <v>94.586001566999997</v>
      </c>
      <c r="H41" s="750">
        <v>95.831283489</v>
      </c>
      <c r="I41" s="750">
        <v>96.804134841999996</v>
      </c>
      <c r="J41" s="750">
        <v>101.03333028900001</v>
      </c>
      <c r="K41" s="750">
        <v>98.592835246999996</v>
      </c>
      <c r="L41" s="750">
        <v>102.47637286200001</v>
      </c>
      <c r="M41" s="750">
        <v>108.570507944</v>
      </c>
      <c r="N41" s="750">
        <v>113.173294089</v>
      </c>
    </row>
    <row r="42" spans="2:14" s="542" customFormat="1">
      <c r="B42" s="833" t="s">
        <v>310</v>
      </c>
      <c r="C42" s="751">
        <v>1.297662871</v>
      </c>
      <c r="D42" s="751">
        <v>-1.5052813899999999</v>
      </c>
      <c r="E42" s="751">
        <v>-0.220924753</v>
      </c>
      <c r="F42" s="751">
        <v>2.9426938680000001</v>
      </c>
      <c r="G42" s="751">
        <v>1.3579450280000001</v>
      </c>
      <c r="H42" s="751">
        <v>0.81281304499999996</v>
      </c>
      <c r="I42" s="751">
        <v>0.84143073800000001</v>
      </c>
      <c r="J42" s="751">
        <v>-0.82444835800000005</v>
      </c>
      <c r="K42" s="751">
        <v>1.4622764180000001</v>
      </c>
      <c r="L42" s="751">
        <v>2.0825307099999999</v>
      </c>
      <c r="M42" s="751">
        <v>1.5990775070000001</v>
      </c>
      <c r="N42" s="751">
        <v>-3.9668705999999998E-2</v>
      </c>
    </row>
    <row r="43" spans="2:14" s="562" customFormat="1" ht="15">
      <c r="B43" s="650" t="s">
        <v>331</v>
      </c>
      <c r="C43" s="825">
        <v>61.442341906999999</v>
      </c>
      <c r="D43" s="825">
        <v>62.908648020000001</v>
      </c>
      <c r="E43" s="825">
        <v>63.529402707999999</v>
      </c>
      <c r="F43" s="825">
        <v>64.286034185000005</v>
      </c>
      <c r="G43" s="825">
        <v>64.735405353999994</v>
      </c>
      <c r="H43" s="825">
        <v>65.210701169999993</v>
      </c>
      <c r="I43" s="825">
        <v>64.945352025999995</v>
      </c>
      <c r="J43" s="825">
        <v>64.721344068999997</v>
      </c>
      <c r="K43" s="825">
        <v>64.889295883000003</v>
      </c>
      <c r="L43" s="825">
        <v>64.837625668000001</v>
      </c>
      <c r="M43" s="825">
        <v>65.655795839999996</v>
      </c>
      <c r="N43" s="825">
        <v>65.614006145000005</v>
      </c>
    </row>
    <row r="44" spans="2:14" ht="15">
      <c r="B44" s="563" t="s">
        <v>23</v>
      </c>
      <c r="C44" s="826"/>
      <c r="D44" s="826"/>
      <c r="E44" s="826"/>
      <c r="F44" s="826"/>
      <c r="G44" s="826"/>
      <c r="H44" s="826"/>
      <c r="I44" s="826"/>
      <c r="J44" s="826"/>
      <c r="K44" s="826"/>
      <c r="L44" s="826"/>
      <c r="M44" s="826"/>
      <c r="N44" s="826"/>
    </row>
    <row r="45" spans="2:14">
      <c r="B45" s="561" t="s">
        <v>314</v>
      </c>
      <c r="C45" s="827">
        <v>0.16142169778057272</v>
      </c>
      <c r="D45" s="827">
        <v>0.14713748141610383</v>
      </c>
      <c r="E45" s="827">
        <v>0.13410189427000466</v>
      </c>
      <c r="F45" s="827">
        <v>0.13951373027990166</v>
      </c>
      <c r="G45" s="827">
        <v>0.14144105837456364</v>
      </c>
      <c r="H45" s="827">
        <v>0.14292075798030066</v>
      </c>
      <c r="I45" s="827">
        <v>0.15419718464535842</v>
      </c>
      <c r="J45" s="827">
        <v>0.15587966431977221</v>
      </c>
      <c r="K45" s="827">
        <v>0.14685812385516844</v>
      </c>
      <c r="L45" s="827">
        <v>0.155502692</v>
      </c>
      <c r="M45" s="827">
        <v>0.15082412897913988</v>
      </c>
      <c r="N45" s="827">
        <v>0.1558144997289809</v>
      </c>
    </row>
    <row r="46" spans="2:14">
      <c r="B46" s="561" t="s">
        <v>364</v>
      </c>
      <c r="C46" s="827">
        <v>8.7647893484278247E-2</v>
      </c>
      <c r="D46" s="827">
        <v>7.109375923035019E-2</v>
      </c>
      <c r="E46" s="827">
        <v>5.9303094228578136E-2</v>
      </c>
      <c r="F46" s="827">
        <v>6.270648487815414E-2</v>
      </c>
      <c r="G46" s="827">
        <v>6.2305317031931727E-2</v>
      </c>
      <c r="H46" s="827">
        <v>6.537081602226831E-2</v>
      </c>
      <c r="I46" s="827">
        <v>7.6314775968486862E-2</v>
      </c>
      <c r="J46" s="827">
        <v>7.9527968042877137E-2</v>
      </c>
      <c r="K46" s="827">
        <v>6.973274497649927E-2</v>
      </c>
      <c r="L46" s="827">
        <v>8.0257177999999998E-2</v>
      </c>
      <c r="M46" s="827">
        <v>7.978843522481105E-2</v>
      </c>
      <c r="N46" s="827">
        <v>8.6706542450737736E-2</v>
      </c>
    </row>
    <row r="47" spans="2:14">
      <c r="B47" s="561" t="s">
        <v>315</v>
      </c>
      <c r="C47" s="827">
        <v>0.78798882758844713</v>
      </c>
      <c r="D47" s="827">
        <v>0.79754673027987888</v>
      </c>
      <c r="E47" s="827">
        <v>0.80274506569356496</v>
      </c>
      <c r="F47" s="827">
        <v>0.80515295370201567</v>
      </c>
      <c r="G47" s="827">
        <v>0.82098769739930733</v>
      </c>
      <c r="H47" s="827">
        <v>0.82262373475821349</v>
      </c>
      <c r="I47" s="827">
        <v>0.81286904670327265</v>
      </c>
      <c r="J47" s="827">
        <v>0.7787931382429214</v>
      </c>
      <c r="K47" s="827">
        <v>0.79516278083223124</v>
      </c>
      <c r="L47" s="827">
        <v>0.76557559100000006</v>
      </c>
      <c r="M47" s="827">
        <v>0.73624926073452368</v>
      </c>
      <c r="N47" s="827">
        <v>0.6970808233537471</v>
      </c>
    </row>
    <row r="48" spans="2:14">
      <c r="B48" s="566" t="s">
        <v>413</v>
      </c>
      <c r="C48" s="828">
        <v>4.8815545767558053</v>
      </c>
      <c r="D48" s="828">
        <v>5.4204185269722132</v>
      </c>
      <c r="E48" s="828">
        <v>5.9860829711867805</v>
      </c>
      <c r="F48" s="828">
        <v>5.7711377373873143</v>
      </c>
      <c r="G48" s="828">
        <v>5.8044510330597996</v>
      </c>
      <c r="H48" s="828">
        <v>5.7558030504680016</v>
      </c>
      <c r="I48" s="828">
        <v>5.2716205459445229</v>
      </c>
      <c r="J48" s="828">
        <v>4.9961176247166001</v>
      </c>
      <c r="K48" s="828">
        <v>5.4144963857526953</v>
      </c>
      <c r="L48" s="828">
        <v>4.923230459</v>
      </c>
      <c r="M48" s="828">
        <v>4.8815084543690785</v>
      </c>
      <c r="N48" s="828">
        <v>4.473786615277966</v>
      </c>
    </row>
    <row r="49" spans="2:2" s="562" customFormat="1">
      <c r="B49" s="288" t="s">
        <v>414</v>
      </c>
    </row>
    <row r="50" spans="2:2" s="562" customFormat="1">
      <c r="B50" s="237" t="s">
        <v>318</v>
      </c>
    </row>
    <row r="51" spans="2:2" s="562" customFormat="1">
      <c r="B51" s="206" t="s">
        <v>356</v>
      </c>
    </row>
    <row r="52" spans="2:2" s="562" customFormat="1">
      <c r="B52" s="414" t="s">
        <v>313</v>
      </c>
    </row>
    <row r="53" spans="2:2">
      <c r="B53" s="2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U61"/>
  <sheetViews>
    <sheetView zoomScaleSheetLayoutView="100" workbookViewId="0">
      <pane xSplit="1" topLeftCell="K1" activePane="topRight" state="frozen"/>
      <selection activeCell="M36" sqref="M36"/>
      <selection pane="topRight" activeCell="F41" sqref="F41"/>
    </sheetView>
  </sheetViews>
  <sheetFormatPr baseColWidth="10" defaultColWidth="11.42578125" defaultRowHeight="12.75"/>
  <cols>
    <col min="1" max="1" width="49" style="152" customWidth="1"/>
    <col min="2" max="2" width="9.5703125" style="151" customWidth="1"/>
    <col min="3" max="3" width="9.85546875" style="152" customWidth="1"/>
    <col min="4" max="8" width="10.5703125" style="152" customWidth="1"/>
    <col min="9" max="9" width="10.5703125" style="151" customWidth="1"/>
    <col min="10" max="14" width="10.5703125" style="152" customWidth="1"/>
    <col min="15" max="16384" width="11.42578125" style="152"/>
  </cols>
  <sheetData>
    <row r="1" spans="1:21" ht="18">
      <c r="A1" s="94" t="s">
        <v>34</v>
      </c>
    </row>
    <row r="3" spans="1:21" ht="15.75">
      <c r="A3" s="95" t="s">
        <v>316</v>
      </c>
      <c r="B3" s="154"/>
      <c r="C3" s="154"/>
      <c r="D3" s="154"/>
      <c r="E3" s="154"/>
      <c r="F3" s="154"/>
      <c r="G3" s="155"/>
      <c r="H3" s="155"/>
      <c r="I3" s="212"/>
      <c r="J3" s="212"/>
    </row>
    <row r="4" spans="1:21">
      <c r="A4" s="157" t="s">
        <v>212</v>
      </c>
      <c r="B4" s="158"/>
      <c r="I4" s="158"/>
    </row>
    <row r="5" spans="1:21" ht="13.5">
      <c r="A5" s="160"/>
      <c r="B5" s="161">
        <v>1996</v>
      </c>
      <c r="C5" s="161">
        <v>1997</v>
      </c>
      <c r="D5" s="161">
        <v>1998</v>
      </c>
      <c r="E5" s="161">
        <v>1999</v>
      </c>
      <c r="F5" s="161">
        <v>2000</v>
      </c>
      <c r="G5" s="161">
        <v>2001</v>
      </c>
      <c r="H5" s="161">
        <v>2002</v>
      </c>
      <c r="I5" s="161">
        <v>2003</v>
      </c>
      <c r="J5" s="161">
        <v>2004</v>
      </c>
      <c r="K5" s="162">
        <v>2005</v>
      </c>
      <c r="L5" s="161">
        <v>2006</v>
      </c>
      <c r="M5" s="161">
        <v>2007</v>
      </c>
      <c r="N5" s="161">
        <v>2008</v>
      </c>
      <c r="O5" s="161">
        <v>2009</v>
      </c>
      <c r="P5" s="162">
        <v>2010</v>
      </c>
      <c r="Q5" s="162">
        <v>2011</v>
      </c>
      <c r="R5" s="162">
        <v>2012</v>
      </c>
      <c r="S5" s="162">
        <v>2013</v>
      </c>
      <c r="T5" s="162">
        <v>2014</v>
      </c>
      <c r="U5" s="162" t="s">
        <v>245</v>
      </c>
    </row>
    <row r="6" spans="1:21" s="165" customFormat="1">
      <c r="A6" s="163" t="s">
        <v>4</v>
      </c>
      <c r="B6" s="164">
        <f t="shared" ref="B6:Q6" si="0">B10+B27</f>
        <v>8.3999408497813128</v>
      </c>
      <c r="C6" s="164">
        <f t="shared" si="0"/>
        <v>8.4304306532287949</v>
      </c>
      <c r="D6" s="164">
        <f t="shared" si="0"/>
        <v>9.53782990470412</v>
      </c>
      <c r="E6" s="164">
        <f t="shared" si="0"/>
        <v>10.561491193477622</v>
      </c>
      <c r="F6" s="164">
        <f t="shared" si="0"/>
        <v>13.485831191983621</v>
      </c>
      <c r="G6" s="164">
        <f t="shared" si="0"/>
        <v>16.632526301172472</v>
      </c>
      <c r="H6" s="164">
        <f t="shared" si="0"/>
        <v>19.71100165</v>
      </c>
      <c r="I6" s="164">
        <f t="shared" si="0"/>
        <v>22.819345032999998</v>
      </c>
      <c r="J6" s="164">
        <f t="shared" si="0"/>
        <v>25.885000000000002</v>
      </c>
      <c r="K6" s="164">
        <f t="shared" si="0"/>
        <v>29.175999999999998</v>
      </c>
      <c r="L6" s="164">
        <f t="shared" si="0"/>
        <v>30.015000000000001</v>
      </c>
      <c r="M6" s="164">
        <f t="shared" si="0"/>
        <v>32.498999999999995</v>
      </c>
      <c r="N6" s="164">
        <f t="shared" si="0"/>
        <v>33.34676000000001</v>
      </c>
      <c r="O6" s="164">
        <f t="shared" si="0"/>
        <v>34.608560000000011</v>
      </c>
      <c r="P6" s="164">
        <f t="shared" si="0"/>
        <v>35.669954116299991</v>
      </c>
      <c r="Q6" s="164">
        <f t="shared" si="0"/>
        <v>37.457230352250001</v>
      </c>
      <c r="R6" s="164">
        <f>R10+R27</f>
        <v>39.373654212420121</v>
      </c>
      <c r="S6" s="164">
        <f t="shared" ref="S6:U6" si="1">S10+S27</f>
        <v>41.507677386600221</v>
      </c>
      <c r="T6" s="164">
        <f t="shared" si="1"/>
        <v>42.573398159009997</v>
      </c>
      <c r="U6" s="164">
        <f t="shared" si="1"/>
        <v>40.768578645570003</v>
      </c>
    </row>
    <row r="7" spans="1:21" s="165" customFormat="1">
      <c r="A7" s="166" t="s">
        <v>5</v>
      </c>
      <c r="B7" s="164">
        <f t="shared" ref="B7:U7" si="2">B16+B31</f>
        <v>8.5523898670187215</v>
      </c>
      <c r="C7" s="164">
        <f t="shared" si="2"/>
        <v>8.5066551618474975</v>
      </c>
      <c r="D7" s="164">
        <f t="shared" si="2"/>
        <v>9.4602735342408124</v>
      </c>
      <c r="E7" s="164">
        <f t="shared" si="2"/>
        <v>10.618743802871226</v>
      </c>
      <c r="F7" s="164">
        <f t="shared" si="2"/>
        <v>13.607125406086071</v>
      </c>
      <c r="G7" s="164">
        <f t="shared" si="2"/>
        <v>16.815740771987098</v>
      </c>
      <c r="H7" s="164">
        <f t="shared" si="2"/>
        <v>19.992183862000001</v>
      </c>
      <c r="I7" s="164">
        <f t="shared" si="2"/>
        <v>23.175985202</v>
      </c>
      <c r="J7" s="164">
        <f t="shared" si="2"/>
        <v>26.243000000000002</v>
      </c>
      <c r="K7" s="164">
        <f t="shared" si="2"/>
        <v>28.931000000000001</v>
      </c>
      <c r="L7" s="164">
        <f t="shared" si="2"/>
        <v>30.315999999999999</v>
      </c>
      <c r="M7" s="164">
        <f t="shared" si="2"/>
        <v>32.447000000000003</v>
      </c>
      <c r="N7" s="164">
        <f t="shared" si="2"/>
        <v>33.45291000000001</v>
      </c>
      <c r="O7" s="164">
        <f t="shared" si="2"/>
        <v>35.184060000000009</v>
      </c>
      <c r="P7" s="164">
        <f t="shared" si="2"/>
        <v>36.01633411629998</v>
      </c>
      <c r="Q7" s="164">
        <f t="shared" si="2"/>
        <v>38.228270352250007</v>
      </c>
      <c r="R7" s="164">
        <f t="shared" si="2"/>
        <v>40.036239354719989</v>
      </c>
      <c r="S7" s="164">
        <f t="shared" si="2"/>
        <v>40.848264418639872</v>
      </c>
      <c r="T7" s="164">
        <f t="shared" si="2"/>
        <v>41.753115621590005</v>
      </c>
      <c r="U7" s="164">
        <f t="shared" si="2"/>
        <v>41.036574069190095</v>
      </c>
    </row>
    <row r="8" spans="1:21" s="165" customFormat="1">
      <c r="A8" s="167" t="s">
        <v>6</v>
      </c>
      <c r="B8" s="168">
        <f t="shared" ref="B8:R9" si="3">B6-B37</f>
        <v>7.3175528273956996</v>
      </c>
      <c r="C8" s="168">
        <f t="shared" si="3"/>
        <v>7.4090222377381458</v>
      </c>
      <c r="D8" s="168">
        <f t="shared" si="3"/>
        <v>8.6657484681160515</v>
      </c>
      <c r="E8" s="168">
        <f t="shared" si="3"/>
        <v>9.679351772600949</v>
      </c>
      <c r="F8" s="168">
        <f t="shared" si="3"/>
        <v>12.571569980044424</v>
      </c>
      <c r="G8" s="168">
        <f t="shared" si="3"/>
        <v>15.553610987930945</v>
      </c>
      <c r="H8" s="168">
        <f t="shared" si="3"/>
        <v>18.666985462</v>
      </c>
      <c r="I8" s="168">
        <f t="shared" si="3"/>
        <v>21.713283851999996</v>
      </c>
      <c r="J8" s="168">
        <f t="shared" si="3"/>
        <v>24.582000000000001</v>
      </c>
      <c r="K8" s="168">
        <f t="shared" si="3"/>
        <v>27.753</v>
      </c>
      <c r="L8" s="168">
        <f t="shared" si="3"/>
        <v>28.583000000000002</v>
      </c>
      <c r="M8" s="168">
        <f t="shared" si="3"/>
        <v>30.963999999999995</v>
      </c>
      <c r="N8" s="168">
        <f t="shared" si="3"/>
        <v>31.767760000000024</v>
      </c>
      <c r="O8" s="168">
        <f t="shared" si="3"/>
        <v>33.054160000000032</v>
      </c>
      <c r="P8" s="168">
        <f t="shared" si="3"/>
        <v>34.100624116300004</v>
      </c>
      <c r="Q8" s="168">
        <f t="shared" si="3"/>
        <v>35.921610352250013</v>
      </c>
      <c r="R8" s="168">
        <f t="shared" si="3"/>
        <v>37.630459703720121</v>
      </c>
      <c r="S8" s="168">
        <f t="shared" ref="S8:U8" si="4">S6-S37</f>
        <v>39.738582214090222</v>
      </c>
      <c r="T8" s="168">
        <f t="shared" si="4"/>
        <v>40.708388939559995</v>
      </c>
      <c r="U8" s="168">
        <f t="shared" si="4"/>
        <v>38.704049512730002</v>
      </c>
    </row>
    <row r="9" spans="1:21" s="165" customFormat="1">
      <c r="A9" s="169" t="s">
        <v>7</v>
      </c>
      <c r="B9" s="170">
        <f t="shared" si="3"/>
        <v>7.5157365498043305</v>
      </c>
      <c r="C9" s="170">
        <f t="shared" si="3"/>
        <v>7.5614712549755527</v>
      </c>
      <c r="D9" s="170">
        <f t="shared" si="3"/>
        <v>8.4044256852202217</v>
      </c>
      <c r="E9" s="170">
        <f t="shared" si="3"/>
        <v>9.2666856423515576</v>
      </c>
      <c r="F9" s="170">
        <f t="shared" si="3"/>
        <v>12.178090335494554</v>
      </c>
      <c r="G9" s="170">
        <f t="shared" si="3"/>
        <v>15.595125685150707</v>
      </c>
      <c r="H9" s="170">
        <f t="shared" si="3"/>
        <v>18.794547862000002</v>
      </c>
      <c r="I9" s="170">
        <f t="shared" si="3"/>
        <v>21.727416648999998</v>
      </c>
      <c r="J9" s="170">
        <f t="shared" si="3"/>
        <v>24.336000000000002</v>
      </c>
      <c r="K9" s="170">
        <f t="shared" si="3"/>
        <v>26.449000000000002</v>
      </c>
      <c r="L9" s="170">
        <f t="shared" si="3"/>
        <v>27.582999999999998</v>
      </c>
      <c r="M9" s="170">
        <f t="shared" si="3"/>
        <v>29.470000000000002</v>
      </c>
      <c r="N9" s="170">
        <f t="shared" si="3"/>
        <v>30.589240000000011</v>
      </c>
      <c r="O9" s="170">
        <f t="shared" si="3"/>
        <v>32.697030000000012</v>
      </c>
      <c r="P9" s="170">
        <f t="shared" si="3"/>
        <v>33.911754116299981</v>
      </c>
      <c r="Q9" s="170">
        <f t="shared" si="3"/>
        <v>35.569760352250007</v>
      </c>
      <c r="R9" s="170">
        <f t="shared" si="3"/>
        <v>36.663310293319988</v>
      </c>
      <c r="S9" s="170">
        <f t="shared" ref="S9:U9" si="5">S7-S38</f>
        <v>38.258293376599873</v>
      </c>
      <c r="T9" s="170">
        <f t="shared" si="5"/>
        <v>39.407323855180003</v>
      </c>
      <c r="U9" s="170">
        <f t="shared" si="5"/>
        <v>38.511780960370096</v>
      </c>
    </row>
    <row r="10" spans="1:21">
      <c r="A10" s="171" t="s">
        <v>8</v>
      </c>
      <c r="B10" s="172">
        <v>4.8936134533208735</v>
      </c>
      <c r="C10" s="173">
        <v>5.3662054067568459</v>
      </c>
      <c r="D10" s="173">
        <v>5.7880709240087382</v>
      </c>
      <c r="E10" s="173">
        <v>6.3201310239848043</v>
      </c>
      <c r="F10" s="173">
        <v>8.9182725569130294</v>
      </c>
      <c r="G10" s="173">
        <v>11.611617630759755</v>
      </c>
      <c r="H10" s="173">
        <v>14.857290518999999</v>
      </c>
      <c r="I10" s="172">
        <v>16.948133649999999</v>
      </c>
      <c r="J10" s="173">
        <v>19.157824993000002</v>
      </c>
      <c r="K10" s="174">
        <v>21.100999999999999</v>
      </c>
      <c r="L10" s="173">
        <v>21.670999999999999</v>
      </c>
      <c r="M10" s="173">
        <v>22.722999999999999</v>
      </c>
      <c r="N10" s="172">
        <v>23.667540000000002</v>
      </c>
      <c r="O10" s="173">
        <v>25.077680000000001</v>
      </c>
      <c r="P10" s="174">
        <v>26.040664116300004</v>
      </c>
      <c r="Q10" s="174">
        <v>27.002260352249998</v>
      </c>
      <c r="R10" s="174">
        <v>28.179529703720124</v>
      </c>
      <c r="S10" s="174">
        <v>29.501542214090218</v>
      </c>
      <c r="T10" s="174">
        <v>30.918019556770002</v>
      </c>
      <c r="U10" s="174">
        <v>30.285739442290001</v>
      </c>
    </row>
    <row r="11" spans="1:21" s="165" customFormat="1">
      <c r="A11" s="163" t="s">
        <v>9</v>
      </c>
      <c r="B11" s="175">
        <f t="shared" ref="B11:Q11" si="6">B10-B24</f>
        <v>4.3295520895424549</v>
      </c>
      <c r="C11" s="175">
        <f t="shared" si="6"/>
        <v>4.8936134533208735</v>
      </c>
      <c r="D11" s="175">
        <f t="shared" si="6"/>
        <v>5.3508196729358781</v>
      </c>
      <c r="E11" s="175">
        <f t="shared" si="6"/>
        <v>5.9104619744891815</v>
      </c>
      <c r="F11" s="175">
        <f t="shared" si="6"/>
        <v>8.4887461285038501</v>
      </c>
      <c r="G11" s="175">
        <f t="shared" si="6"/>
        <v>11.126224926139184</v>
      </c>
      <c r="H11" s="175">
        <f t="shared" si="6"/>
        <v>14.406642832999999</v>
      </c>
      <c r="I11" s="175">
        <f t="shared" si="6"/>
        <v>16.512769307999999</v>
      </c>
      <c r="J11" s="175">
        <f t="shared" si="6"/>
        <v>18.727824993000002</v>
      </c>
      <c r="K11" s="175">
        <f t="shared" si="6"/>
        <v>20.669</v>
      </c>
      <c r="L11" s="175">
        <f t="shared" si="6"/>
        <v>21.169070999999999</v>
      </c>
      <c r="M11" s="175">
        <f t="shared" si="6"/>
        <v>22.137</v>
      </c>
      <c r="N11" s="175">
        <f t="shared" si="6"/>
        <v>23.000060000000008</v>
      </c>
      <c r="O11" s="175">
        <f t="shared" si="6"/>
        <v>24.475690000000007</v>
      </c>
      <c r="P11" s="175">
        <f t="shared" si="6"/>
        <v>25.477744116300009</v>
      </c>
      <c r="Q11" s="175">
        <f t="shared" si="6"/>
        <v>26.362890352250005</v>
      </c>
      <c r="R11" s="175">
        <f>R10-R24</f>
        <v>27.504920090750126</v>
      </c>
      <c r="S11" s="175">
        <f t="shared" ref="S11:U11" si="7">S10-S24</f>
        <v>28.801818776840218</v>
      </c>
      <c r="T11" s="175">
        <f t="shared" si="7"/>
        <v>30.19466816277</v>
      </c>
      <c r="U11" s="175">
        <f t="shared" si="7"/>
        <v>29.454718568260002</v>
      </c>
    </row>
    <row r="12" spans="1:21">
      <c r="A12" s="176" t="s">
        <v>134</v>
      </c>
      <c r="B12" s="177"/>
      <c r="C12" s="178">
        <v>1.4177758603079167</v>
      </c>
      <c r="D12" s="178">
        <v>1.5533592413832005</v>
      </c>
      <c r="E12" s="178">
        <v>1.7606031994475249</v>
      </c>
      <c r="F12" s="178">
        <v>1.940702696670666</v>
      </c>
      <c r="G12" s="178">
        <v>2.3156078558723685</v>
      </c>
      <c r="H12" s="178">
        <v>2.8982703980000002</v>
      </c>
      <c r="I12" s="177">
        <v>3.3197365369999998</v>
      </c>
      <c r="J12" s="178">
        <v>3.7109999999999999</v>
      </c>
      <c r="K12" s="179">
        <v>4.0670000000000002</v>
      </c>
      <c r="L12" s="178">
        <v>4.4065900000000005</v>
      </c>
      <c r="M12" s="178">
        <v>4.58</v>
      </c>
      <c r="N12" s="177">
        <v>4.8652900000000185</v>
      </c>
      <c r="O12" s="178">
        <v>5.129300000000006</v>
      </c>
      <c r="P12" s="179">
        <v>5.3886000000000074</v>
      </c>
      <c r="Q12" s="179">
        <v>5.5075999999999912</v>
      </c>
      <c r="R12" s="179">
        <v>5.7739980478899628</v>
      </c>
      <c r="S12" s="179">
        <v>5.9961444780099429</v>
      </c>
      <c r="T12" s="179">
        <v>6.1982675701000005</v>
      </c>
      <c r="U12" s="179">
        <v>5.9561446143500003</v>
      </c>
    </row>
    <row r="13" spans="1:21">
      <c r="A13" s="176" t="s">
        <v>142</v>
      </c>
      <c r="B13" s="177"/>
      <c r="C13" s="178">
        <v>0.68602057756834667</v>
      </c>
      <c r="D13" s="178">
        <v>0.70922525333215436</v>
      </c>
      <c r="E13" s="178">
        <v>0.82096876029983679</v>
      </c>
      <c r="F13" s="178">
        <v>2.7782511780497803</v>
      </c>
      <c r="G13" s="178">
        <v>4.2608267872900871</v>
      </c>
      <c r="H13" s="178">
        <v>6.0080471090000005</v>
      </c>
      <c r="I13" s="177">
        <v>7.1861717220000001</v>
      </c>
      <c r="J13" s="178">
        <v>7.7590000000000003</v>
      </c>
      <c r="K13" s="179">
        <v>8.1189999999999998</v>
      </c>
      <c r="L13" s="178">
        <v>8.3274899999999992</v>
      </c>
      <c r="M13" s="178">
        <v>8.4019999999999992</v>
      </c>
      <c r="N13" s="177">
        <v>8.439609999999993</v>
      </c>
      <c r="O13" s="178">
        <v>8.6857699999999998</v>
      </c>
      <c r="P13" s="179">
        <v>8.8350641163000034</v>
      </c>
      <c r="Q13" s="179">
        <v>8.9704335595199982</v>
      </c>
      <c r="R13" s="179">
        <v>8.9425631134199843</v>
      </c>
      <c r="S13" s="179">
        <v>9.3491986762199897</v>
      </c>
      <c r="T13" s="179">
        <v>9.8349165328100003</v>
      </c>
      <c r="U13" s="179">
        <v>9.5186021765799893</v>
      </c>
    </row>
    <row r="14" spans="1:21">
      <c r="A14" s="176" t="s">
        <v>135</v>
      </c>
      <c r="B14" s="177">
        <v>1.2195921378992831</v>
      </c>
      <c r="C14" s="178">
        <v>1.3720411551366933</v>
      </c>
      <c r="D14" s="178">
        <v>1.5011573101590501</v>
      </c>
      <c r="E14" s="178">
        <v>1.5573938274917412</v>
      </c>
      <c r="F14" s="178">
        <v>1.5940301397805039</v>
      </c>
      <c r="G14" s="178">
        <v>1.8535955938248103</v>
      </c>
      <c r="H14" s="178">
        <v>2.2923622650000004</v>
      </c>
      <c r="I14" s="177">
        <v>2.815251108</v>
      </c>
      <c r="J14" s="178">
        <v>3.0670000000000002</v>
      </c>
      <c r="K14" s="179">
        <v>3.4969999999999999</v>
      </c>
      <c r="L14" s="178">
        <v>3.8545199999999999</v>
      </c>
      <c r="M14" s="178">
        <v>4.1980000000000004</v>
      </c>
      <c r="N14" s="177">
        <v>4.5141500000000123</v>
      </c>
      <c r="O14" s="178">
        <v>5.0038500000000141</v>
      </c>
      <c r="P14" s="179">
        <v>5.3886000000000074</v>
      </c>
      <c r="Q14" s="179">
        <v>5.7681100000000125</v>
      </c>
      <c r="R14" s="179">
        <v>6.2686546208400209</v>
      </c>
      <c r="S14" s="179">
        <v>6.7244730984299421</v>
      </c>
      <c r="T14" s="179">
        <v>7.2130181223900003</v>
      </c>
      <c r="U14" s="179">
        <v>7.3790460339599999</v>
      </c>
    </row>
    <row r="15" spans="1:21">
      <c r="A15" s="180" t="s">
        <v>136</v>
      </c>
      <c r="B15" s="181"/>
      <c r="C15" s="182"/>
      <c r="D15" s="182">
        <v>1.396230357172803</v>
      </c>
      <c r="E15" s="182">
        <v>1.6147623543921326</v>
      </c>
      <c r="F15" s="182">
        <v>1.9287157882208743</v>
      </c>
      <c r="G15" s="182">
        <v>2.3912217947362211</v>
      </c>
      <c r="H15" s="182">
        <v>2.8450275820000002</v>
      </c>
      <c r="I15" s="181">
        <v>2.8694709860000001</v>
      </c>
      <c r="J15" s="182">
        <v>3.3768249930000001</v>
      </c>
      <c r="K15" s="183">
        <v>4.1120000000000001</v>
      </c>
      <c r="L15" s="182">
        <v>3.81019</v>
      </c>
      <c r="M15" s="182">
        <v>4.0460000000000003</v>
      </c>
      <c r="N15" s="181">
        <v>4.2442900000000119</v>
      </c>
      <c r="O15" s="182">
        <v>4.620250000000012</v>
      </c>
      <c r="P15" s="183">
        <v>4.8662700000000161</v>
      </c>
      <c r="Q15" s="183">
        <v>5.05267</v>
      </c>
      <c r="R15" s="183">
        <v>5.3912008826700131</v>
      </c>
      <c r="S15" s="183">
        <v>5.521328085829996</v>
      </c>
      <c r="T15" s="183">
        <v>5.6383369220900006</v>
      </c>
      <c r="U15" s="183">
        <v>5.3898184068099999</v>
      </c>
    </row>
    <row r="16" spans="1:21" s="165" customFormat="1">
      <c r="A16" s="163" t="s">
        <v>10</v>
      </c>
      <c r="B16" s="175">
        <v>6.067470886048933</v>
      </c>
      <c r="C16" s="213">
        <v>6.4485934291424583</v>
      </c>
      <c r="D16" s="213">
        <v>7.3642083450592049</v>
      </c>
      <c r="E16" s="213">
        <v>8.0600648315362147</v>
      </c>
      <c r="F16" s="213">
        <v>10.864878323579138</v>
      </c>
      <c r="G16" s="213">
        <v>13.924037040569935</v>
      </c>
      <c r="H16" s="213">
        <v>17.347928961000001</v>
      </c>
      <c r="I16" s="175">
        <v>20.251737978000001</v>
      </c>
      <c r="J16" s="213">
        <v>22.393000000000001</v>
      </c>
      <c r="K16" s="214">
        <v>24.099</v>
      </c>
      <c r="L16" s="213">
        <v>25.068999999999999</v>
      </c>
      <c r="M16" s="213">
        <v>26.190999999999999</v>
      </c>
      <c r="N16" s="175">
        <v>27.198319999999999</v>
      </c>
      <c r="O16" s="213">
        <v>29.1982</v>
      </c>
      <c r="P16" s="214">
        <v>30.813414116300002</v>
      </c>
      <c r="Q16" s="214">
        <v>32.076080352249988</v>
      </c>
      <c r="R16" s="214">
        <v>33.228260293319977</v>
      </c>
      <c r="S16" s="214">
        <v>34.70339337659987</v>
      </c>
      <c r="T16" s="214">
        <v>35.670665332040002</v>
      </c>
      <c r="U16" s="214">
        <v>35.014807773870103</v>
      </c>
    </row>
    <row r="17" spans="1:21">
      <c r="A17" s="176" t="s">
        <v>137</v>
      </c>
      <c r="B17" s="177" t="s">
        <v>112</v>
      </c>
      <c r="C17" s="177" t="s">
        <v>112</v>
      </c>
      <c r="D17" s="177">
        <f t="shared" ref="D17:P17" si="8">D18+D19</f>
        <v>5.1025057313208029</v>
      </c>
      <c r="E17" s="177">
        <f t="shared" si="8"/>
        <v>5.401202221944426</v>
      </c>
      <c r="F17" s="177">
        <f t="shared" si="8"/>
        <v>7.3052832046917713</v>
      </c>
      <c r="G17" s="177">
        <f t="shared" si="8"/>
        <v>9.0908551094038934</v>
      </c>
      <c r="H17" s="177">
        <f t="shared" si="8"/>
        <v>10.696739471000001</v>
      </c>
      <c r="I17" s="177">
        <f t="shared" si="8"/>
        <v>12.509582114000001</v>
      </c>
      <c r="J17" s="177">
        <f t="shared" si="8"/>
        <v>13.853</v>
      </c>
      <c r="K17" s="177">
        <f t="shared" si="8"/>
        <v>14.892999999999999</v>
      </c>
      <c r="L17" s="177">
        <f t="shared" si="8"/>
        <v>15.728599999999998</v>
      </c>
      <c r="M17" s="177">
        <f t="shared" si="8"/>
        <v>16.416</v>
      </c>
      <c r="N17" s="177">
        <f t="shared" si="8"/>
        <v>17.14576000000001</v>
      </c>
      <c r="O17" s="177">
        <f t="shared" si="8"/>
        <v>18.715520000000012</v>
      </c>
      <c r="P17" s="177">
        <f t="shared" si="8"/>
        <v>20.209320000000016</v>
      </c>
      <c r="Q17" s="177">
        <f>Q18+Q19</f>
        <v>20.070057768480009</v>
      </c>
      <c r="R17" s="177">
        <f>R18+R19</f>
        <v>21.06855020195</v>
      </c>
      <c r="S17" s="177">
        <f t="shared" ref="S17:U17" si="9">S18+S19</f>
        <v>22.22476391388</v>
      </c>
      <c r="T17" s="177">
        <f t="shared" si="9"/>
        <v>23.04695733853</v>
      </c>
      <c r="U17" s="177">
        <f t="shared" si="9"/>
        <v>23.080622325050001</v>
      </c>
    </row>
    <row r="18" spans="1:21" ht="13.5">
      <c r="A18" s="186" t="s">
        <v>232</v>
      </c>
      <c r="B18" s="177">
        <v>3.4910824947366974</v>
      </c>
      <c r="C18" s="178">
        <v>3.9026948412777061</v>
      </c>
      <c r="D18" s="178">
        <v>4.2253788059278277</v>
      </c>
      <c r="E18" s="178">
        <v>4.4000379643787619</v>
      </c>
      <c r="F18" s="178">
        <v>6.2219184144692408</v>
      </c>
      <c r="G18" s="178">
        <v>7.5109030572103848</v>
      </c>
      <c r="H18" s="178">
        <v>8.6096932119999998</v>
      </c>
      <c r="I18" s="177">
        <v>9.8533057670000002</v>
      </c>
      <c r="J18" s="178">
        <v>10.853</v>
      </c>
      <c r="K18" s="179">
        <v>11.574999999999999</v>
      </c>
      <c r="L18" s="178">
        <v>12.310139999999999</v>
      </c>
      <c r="M18" s="178">
        <v>12.843999999999999</v>
      </c>
      <c r="N18" s="177">
        <v>13.396330000000001</v>
      </c>
      <c r="O18" s="178">
        <v>14.640639999999999</v>
      </c>
      <c r="P18" s="179">
        <v>15.914540000000001</v>
      </c>
      <c r="Q18" s="179">
        <v>15.834737768479998</v>
      </c>
      <c r="R18" s="179">
        <v>16.638881759480004</v>
      </c>
      <c r="S18" s="179">
        <v>17.86607184867</v>
      </c>
      <c r="T18" s="179">
        <v>18.494154334130002</v>
      </c>
      <c r="U18" s="179">
        <v>18.821419530730001</v>
      </c>
    </row>
    <row r="19" spans="1:21">
      <c r="A19" s="190" t="s">
        <v>11</v>
      </c>
      <c r="B19" s="177"/>
      <c r="C19" s="178"/>
      <c r="D19" s="178">
        <v>0.87712692539297521</v>
      </c>
      <c r="E19" s="178">
        <v>1.0011642575656641</v>
      </c>
      <c r="F19" s="178">
        <v>1.0833647902225305</v>
      </c>
      <c r="G19" s="178">
        <v>1.5799520521935086</v>
      </c>
      <c r="H19" s="178">
        <v>2.087046259000001</v>
      </c>
      <c r="I19" s="177">
        <v>2.6562763470000004</v>
      </c>
      <c r="J19" s="178">
        <v>3</v>
      </c>
      <c r="K19" s="179">
        <v>3.3180000000000001</v>
      </c>
      <c r="L19" s="178">
        <v>3.4184600000000001</v>
      </c>
      <c r="M19" s="178">
        <v>3.5720000000000001</v>
      </c>
      <c r="N19" s="177">
        <v>3.74943000000001</v>
      </c>
      <c r="O19" s="178">
        <v>4.0748800000000118</v>
      </c>
      <c r="P19" s="179">
        <v>4.2947800000000154</v>
      </c>
      <c r="Q19" s="179">
        <v>4.2353200000000095</v>
      </c>
      <c r="R19" s="179">
        <v>4.4296684424699961</v>
      </c>
      <c r="S19" s="179">
        <v>4.3586920652099996</v>
      </c>
      <c r="T19" s="179">
        <v>4.5528030043999994</v>
      </c>
      <c r="U19" s="179">
        <v>4.2592027943200002</v>
      </c>
    </row>
    <row r="20" spans="1:21" s="189" customFormat="1" ht="13.5">
      <c r="A20" s="171" t="s">
        <v>234</v>
      </c>
      <c r="B20" s="177">
        <v>1.2348370396230239</v>
      </c>
      <c r="C20" s="178">
        <v>1.3720411551366933</v>
      </c>
      <c r="D20" s="178">
        <v>1.157493499573905</v>
      </c>
      <c r="E20" s="178">
        <v>1.2643790321621693</v>
      </c>
      <c r="F20" s="178">
        <v>1.5832175052633026</v>
      </c>
      <c r="G20" s="178">
        <v>2.0512231619300345</v>
      </c>
      <c r="H20" s="178">
        <v>2.32311596</v>
      </c>
      <c r="I20" s="177">
        <v>2.4969059640000002</v>
      </c>
      <c r="J20" s="178">
        <v>6.1219999999999999</v>
      </c>
      <c r="K20" s="179">
        <v>6.524</v>
      </c>
      <c r="L20" s="179">
        <v>6.7851599999999994</v>
      </c>
      <c r="M20" s="179">
        <v>7.0069999999999997</v>
      </c>
      <c r="N20" s="179">
        <v>7.0964200000000002</v>
      </c>
      <c r="O20" s="179">
        <v>7.3043399999999998</v>
      </c>
      <c r="P20" s="179">
        <v>7.6124200000000162</v>
      </c>
      <c r="Q20" s="179">
        <v>8.7974322315199895</v>
      </c>
      <c r="R20" s="179">
        <v>8.740598171000002</v>
      </c>
      <c r="S20" s="179">
        <v>8.786902501110001</v>
      </c>
      <c r="T20" s="179">
        <v>8.6930294310700003</v>
      </c>
      <c r="U20" s="179">
        <v>7.7404868547900003</v>
      </c>
    </row>
    <row r="21" spans="1:21" s="189" customFormat="1">
      <c r="A21" s="190" t="s">
        <v>119</v>
      </c>
      <c r="B21" s="177"/>
      <c r="C21" s="178"/>
      <c r="D21" s="178">
        <v>0.80668572192994359</v>
      </c>
      <c r="E21" s="178">
        <v>0.85024011955051937</v>
      </c>
      <c r="F21" s="178">
        <v>1.0766065200920181</v>
      </c>
      <c r="G21" s="178">
        <v>1.3890614900725193</v>
      </c>
      <c r="H21" s="178">
        <v>1.6855588800000001</v>
      </c>
      <c r="I21" s="177">
        <v>1.8334327189999999</v>
      </c>
      <c r="J21" s="178">
        <v>5.085</v>
      </c>
      <c r="K21" s="179">
        <v>5.5609999999999999</v>
      </c>
      <c r="L21" s="179">
        <v>5.8593299999999999</v>
      </c>
      <c r="M21" s="179">
        <v>6.093</v>
      </c>
      <c r="N21" s="179">
        <v>6.2368400000000088</v>
      </c>
      <c r="O21" s="179">
        <v>6.4793400000000103</v>
      </c>
      <c r="P21" s="179">
        <v>6.7767799999999996</v>
      </c>
      <c r="Q21" s="179">
        <v>6.9207900000000127</v>
      </c>
      <c r="R21" s="179">
        <v>7.0568079015499992</v>
      </c>
      <c r="S21" s="179">
        <v>7.2300435690299985</v>
      </c>
      <c r="T21" s="179">
        <v>7.1563952498900001</v>
      </c>
      <c r="U21" s="179">
        <v>6.23060690291</v>
      </c>
    </row>
    <row r="22" spans="1:21" s="189" customFormat="1" ht="13.5">
      <c r="A22" s="193" t="s">
        <v>237</v>
      </c>
      <c r="B22" s="215" t="s">
        <v>46</v>
      </c>
      <c r="C22" s="215" t="s">
        <v>46</v>
      </c>
      <c r="D22" s="215" t="s">
        <v>46</v>
      </c>
      <c r="E22" s="215" t="s">
        <v>46</v>
      </c>
      <c r="F22" s="215" t="s">
        <v>46</v>
      </c>
      <c r="G22" s="215" t="s">
        <v>46</v>
      </c>
      <c r="H22" s="215" t="s">
        <v>46</v>
      </c>
      <c r="I22" s="215" t="s">
        <v>46</v>
      </c>
      <c r="J22" s="178">
        <v>1.0009999999999999</v>
      </c>
      <c r="K22" s="179">
        <v>0.92300000000000004</v>
      </c>
      <c r="L22" s="179">
        <v>0.88160299999999991</v>
      </c>
      <c r="M22" s="179">
        <v>0.84399999999999997</v>
      </c>
      <c r="N22" s="179">
        <v>0.80727999999999212</v>
      </c>
      <c r="O22" s="179">
        <v>0.78357999999998973</v>
      </c>
      <c r="P22" s="179">
        <v>0.79590999999999001</v>
      </c>
      <c r="Q22" s="179">
        <v>1.8409722315199928</v>
      </c>
      <c r="R22" s="179">
        <v>1.6464196147099979</v>
      </c>
      <c r="S22" s="179">
        <v>1.5239189668499997</v>
      </c>
      <c r="T22" s="179">
        <v>1.4994645827599999</v>
      </c>
      <c r="U22" s="179">
        <v>1.4724809191399999</v>
      </c>
    </row>
    <row r="23" spans="1:21" s="165" customFormat="1">
      <c r="A23" s="163" t="s">
        <v>12</v>
      </c>
      <c r="B23" s="168">
        <f t="shared" ref="B23:P23" si="10">B16-B11</f>
        <v>1.7379187965064782</v>
      </c>
      <c r="C23" s="168">
        <f t="shared" si="10"/>
        <v>1.5549799758215848</v>
      </c>
      <c r="D23" s="168">
        <f t="shared" si="10"/>
        <v>2.0133886721233267</v>
      </c>
      <c r="E23" s="168">
        <f t="shared" si="10"/>
        <v>2.1496028570470331</v>
      </c>
      <c r="F23" s="168">
        <f t="shared" si="10"/>
        <v>2.3761321950752876</v>
      </c>
      <c r="G23" s="168">
        <f t="shared" si="10"/>
        <v>2.7978121144307515</v>
      </c>
      <c r="H23" s="168">
        <f t="shared" si="10"/>
        <v>2.9412861280000016</v>
      </c>
      <c r="I23" s="168">
        <f t="shared" si="10"/>
        <v>3.738968670000002</v>
      </c>
      <c r="J23" s="168">
        <f t="shared" si="10"/>
        <v>3.6651750069999984</v>
      </c>
      <c r="K23" s="168">
        <f t="shared" si="10"/>
        <v>3.4299999999999997</v>
      </c>
      <c r="L23" s="168">
        <f t="shared" si="10"/>
        <v>3.8999290000000002</v>
      </c>
      <c r="M23" s="168">
        <f t="shared" si="10"/>
        <v>4.0539999999999985</v>
      </c>
      <c r="N23" s="168">
        <f t="shared" si="10"/>
        <v>4.1982599999999906</v>
      </c>
      <c r="O23" s="168">
        <f t="shared" si="10"/>
        <v>4.7225099999999927</v>
      </c>
      <c r="P23" s="168">
        <f t="shared" si="10"/>
        <v>5.3356699999999933</v>
      </c>
      <c r="Q23" s="168">
        <f>Q16-Q11</f>
        <v>5.7131899999999831</v>
      </c>
      <c r="R23" s="168">
        <f>R16-R11</f>
        <v>5.723340202569851</v>
      </c>
      <c r="S23" s="168">
        <f t="shared" ref="S23:U23" si="11">S16-S11</f>
        <v>5.9015745997596518</v>
      </c>
      <c r="T23" s="168">
        <f t="shared" si="11"/>
        <v>5.475997169270002</v>
      </c>
      <c r="U23" s="168">
        <f t="shared" si="11"/>
        <v>5.560089205610101</v>
      </c>
    </row>
    <row r="24" spans="1:21" ht="13.5">
      <c r="A24" s="197" t="s">
        <v>13</v>
      </c>
      <c r="B24" s="177">
        <v>0.56406136377841842</v>
      </c>
      <c r="C24" s="178">
        <v>0.47259195343597221</v>
      </c>
      <c r="D24" s="178">
        <v>0.43725125107286</v>
      </c>
      <c r="E24" s="178">
        <v>0.40966904949562244</v>
      </c>
      <c r="F24" s="178">
        <v>0.42952642840917926</v>
      </c>
      <c r="G24" s="178">
        <v>0.48539270462057055</v>
      </c>
      <c r="H24" s="178">
        <v>0.45064768600000005</v>
      </c>
      <c r="I24" s="177">
        <v>0.43536434200000002</v>
      </c>
      <c r="J24" s="178">
        <v>0.43</v>
      </c>
      <c r="K24" s="179">
        <v>0.432</v>
      </c>
      <c r="L24" s="178">
        <v>0.50192899999999996</v>
      </c>
      <c r="M24" s="178">
        <v>0.58599999999999997</v>
      </c>
      <c r="N24" s="177">
        <v>0.66747999999999363</v>
      </c>
      <c r="O24" s="178">
        <v>0.60198999999999314</v>
      </c>
      <c r="P24" s="179">
        <v>0.56291999999999398</v>
      </c>
      <c r="Q24" s="179">
        <v>0.63936999999999256</v>
      </c>
      <c r="R24" s="179">
        <v>0.67460961297000033</v>
      </c>
      <c r="S24" s="179">
        <v>0.69972343724999964</v>
      </c>
      <c r="T24" s="317">
        <v>0.72335139400000004</v>
      </c>
      <c r="U24" s="317">
        <v>0.83102087403000002</v>
      </c>
    </row>
    <row r="25" spans="1:21" s="165" customFormat="1">
      <c r="A25" s="166" t="s">
        <v>14</v>
      </c>
      <c r="B25" s="170">
        <f t="shared" ref="B25:P25" si="12">B23-B24</f>
        <v>1.1738574327280598</v>
      </c>
      <c r="C25" s="170">
        <f t="shared" si="12"/>
        <v>1.0823880223856126</v>
      </c>
      <c r="D25" s="170">
        <f t="shared" si="12"/>
        <v>1.5761374210504666</v>
      </c>
      <c r="E25" s="170">
        <f t="shared" si="12"/>
        <v>1.7399338075514108</v>
      </c>
      <c r="F25" s="170">
        <f t="shared" si="12"/>
        <v>1.9466057666661083</v>
      </c>
      <c r="G25" s="170">
        <f t="shared" si="12"/>
        <v>2.3124194098101811</v>
      </c>
      <c r="H25" s="170">
        <f t="shared" si="12"/>
        <v>2.4906384420000016</v>
      </c>
      <c r="I25" s="170">
        <f t="shared" si="12"/>
        <v>3.3036043280000018</v>
      </c>
      <c r="J25" s="170">
        <f t="shared" si="12"/>
        <v>3.2351750069999983</v>
      </c>
      <c r="K25" s="170">
        <f t="shared" si="12"/>
        <v>2.9979999999999998</v>
      </c>
      <c r="L25" s="170">
        <f t="shared" si="12"/>
        <v>3.3980000000000001</v>
      </c>
      <c r="M25" s="170">
        <f t="shared" si="12"/>
        <v>3.4679999999999986</v>
      </c>
      <c r="N25" s="170">
        <f t="shared" si="12"/>
        <v>3.5307799999999969</v>
      </c>
      <c r="O25" s="170">
        <f t="shared" si="12"/>
        <v>4.1205199999999991</v>
      </c>
      <c r="P25" s="170">
        <f t="shared" si="12"/>
        <v>4.7727499999999994</v>
      </c>
      <c r="Q25" s="170">
        <f>Q23-Q24</f>
        <v>5.0738199999999907</v>
      </c>
      <c r="R25" s="170">
        <f>R23-R24</f>
        <v>5.0487305895998507</v>
      </c>
      <c r="S25" s="170">
        <f t="shared" ref="S25:U25" si="13">S23-S24</f>
        <v>5.2018511625096524</v>
      </c>
      <c r="T25" s="170">
        <f t="shared" si="13"/>
        <v>4.7526457752700022</v>
      </c>
      <c r="U25" s="170">
        <f t="shared" si="13"/>
        <v>4.729068331580101</v>
      </c>
    </row>
    <row r="26" spans="1:21">
      <c r="A26" s="198" t="s">
        <v>173</v>
      </c>
      <c r="B26" s="199">
        <f t="shared" ref="B26:U26" si="14">B25-B37</f>
        <v>9.1469410342446045E-2</v>
      </c>
      <c r="C26" s="199">
        <f t="shared" si="14"/>
        <v>6.0979606894963068E-2</v>
      </c>
      <c r="D26" s="199">
        <f t="shared" si="14"/>
        <v>0.70405598446239759</v>
      </c>
      <c r="E26" s="199">
        <f t="shared" si="14"/>
        <v>0.85779438667473751</v>
      </c>
      <c r="F26" s="199">
        <f t="shared" si="14"/>
        <v>1.0323445547269108</v>
      </c>
      <c r="G26" s="199">
        <f t="shared" si="14"/>
        <v>1.2335040965686543</v>
      </c>
      <c r="H26" s="199">
        <f t="shared" si="14"/>
        <v>1.4466222540000016</v>
      </c>
      <c r="I26" s="199">
        <f t="shared" si="14"/>
        <v>2.197543147000002</v>
      </c>
      <c r="J26" s="199">
        <f t="shared" si="14"/>
        <v>1.9321750069999983</v>
      </c>
      <c r="K26" s="199">
        <f t="shared" si="14"/>
        <v>1.5749999999999997</v>
      </c>
      <c r="L26" s="199">
        <f t="shared" si="14"/>
        <v>1.9660000000000002</v>
      </c>
      <c r="M26" s="199">
        <f t="shared" si="14"/>
        <v>1.9329999999999987</v>
      </c>
      <c r="N26" s="199">
        <f t="shared" si="14"/>
        <v>1.9517800000000103</v>
      </c>
      <c r="O26" s="199">
        <f t="shared" si="14"/>
        <v>2.5661200000000157</v>
      </c>
      <c r="P26" s="199">
        <f t="shared" si="14"/>
        <v>3.2034200000000141</v>
      </c>
      <c r="Q26" s="199">
        <f t="shared" si="14"/>
        <v>3.5382000000000047</v>
      </c>
      <c r="R26" s="199">
        <f t="shared" si="14"/>
        <v>3.30553608089985</v>
      </c>
      <c r="S26" s="199">
        <f t="shared" si="14"/>
        <v>3.43275598999965</v>
      </c>
      <c r="T26" s="199">
        <f t="shared" si="14"/>
        <v>2.8876365558200021</v>
      </c>
      <c r="U26" s="199">
        <f t="shared" si="14"/>
        <v>2.6645391987401008</v>
      </c>
    </row>
    <row r="27" spans="1:21">
      <c r="A27" s="176" t="s">
        <v>15</v>
      </c>
      <c r="B27" s="172">
        <v>3.5063273964604389</v>
      </c>
      <c r="C27" s="173">
        <v>3.0642252464719486</v>
      </c>
      <c r="D27" s="173">
        <v>3.7497589806953813</v>
      </c>
      <c r="E27" s="173">
        <v>4.2413601694928165</v>
      </c>
      <c r="F27" s="173">
        <v>4.5675586350705908</v>
      </c>
      <c r="G27" s="173">
        <v>5.0209086704127186</v>
      </c>
      <c r="H27" s="173">
        <v>4.8537111309999998</v>
      </c>
      <c r="I27" s="172">
        <v>5.8712113830000003</v>
      </c>
      <c r="J27" s="173">
        <v>6.7271750069999996</v>
      </c>
      <c r="K27" s="174">
        <v>8.0749999999999993</v>
      </c>
      <c r="L27" s="173">
        <v>8.3439999999999994</v>
      </c>
      <c r="M27" s="173">
        <v>9.7759999999999998</v>
      </c>
      <c r="N27" s="172">
        <v>9.6792200000000079</v>
      </c>
      <c r="O27" s="173">
        <v>9.5308800000000069</v>
      </c>
      <c r="P27" s="174">
        <v>9.629289999999985</v>
      </c>
      <c r="Q27" s="174">
        <v>10.454970000000003</v>
      </c>
      <c r="R27" s="174">
        <v>11.1941245087</v>
      </c>
      <c r="S27" s="174">
        <v>12.006135172510003</v>
      </c>
      <c r="T27" s="174">
        <v>11.655378602239999</v>
      </c>
      <c r="U27" s="174">
        <v>10.482839203279999</v>
      </c>
    </row>
    <row r="28" spans="1:21" s="165" customFormat="1">
      <c r="A28" s="163" t="s">
        <v>107</v>
      </c>
      <c r="B28" s="175">
        <f t="shared" ref="B28:U28" si="15">B27-B37</f>
        <v>2.4239393740748252</v>
      </c>
      <c r="C28" s="175">
        <f t="shared" si="15"/>
        <v>2.0428168309812991</v>
      </c>
      <c r="D28" s="175">
        <f t="shared" si="15"/>
        <v>2.8776775441073124</v>
      </c>
      <c r="E28" s="175">
        <f t="shared" si="15"/>
        <v>3.3592207486161429</v>
      </c>
      <c r="F28" s="175">
        <f t="shared" si="15"/>
        <v>3.6532974231313933</v>
      </c>
      <c r="G28" s="175">
        <f t="shared" si="15"/>
        <v>3.9419933571711918</v>
      </c>
      <c r="H28" s="175">
        <f t="shared" si="15"/>
        <v>3.8096949429999998</v>
      </c>
      <c r="I28" s="175">
        <f t="shared" si="15"/>
        <v>4.7651502020000001</v>
      </c>
      <c r="J28" s="175">
        <f t="shared" si="15"/>
        <v>5.4241750069999997</v>
      </c>
      <c r="K28" s="175">
        <f t="shared" si="15"/>
        <v>6.6519999999999992</v>
      </c>
      <c r="L28" s="175">
        <f t="shared" si="15"/>
        <v>6.911999999999999</v>
      </c>
      <c r="M28" s="175">
        <f t="shared" si="15"/>
        <v>8.2409999999999997</v>
      </c>
      <c r="N28" s="175">
        <f t="shared" si="15"/>
        <v>8.1002200000000215</v>
      </c>
      <c r="O28" s="175">
        <f t="shared" si="15"/>
        <v>7.9764800000000236</v>
      </c>
      <c r="P28" s="175">
        <f t="shared" si="15"/>
        <v>8.0599600000000002</v>
      </c>
      <c r="Q28" s="175">
        <f t="shared" si="15"/>
        <v>8.9193500000000174</v>
      </c>
      <c r="R28" s="175">
        <f t="shared" si="15"/>
        <v>9.4509299999999996</v>
      </c>
      <c r="S28" s="175">
        <f t="shared" si="15"/>
        <v>10.23704</v>
      </c>
      <c r="T28" s="175">
        <f t="shared" si="15"/>
        <v>9.7903693827899989</v>
      </c>
      <c r="U28" s="175">
        <f t="shared" si="15"/>
        <v>8.4183100704399987</v>
      </c>
    </row>
    <row r="29" spans="1:21">
      <c r="A29" s="176" t="s">
        <v>139</v>
      </c>
      <c r="B29" s="177"/>
      <c r="C29" s="178"/>
      <c r="D29" s="178">
        <v>0.34348185414592725</v>
      </c>
      <c r="E29" s="178">
        <v>0.3434770362996355</v>
      </c>
      <c r="F29" s="178">
        <v>0.43545510877237381</v>
      </c>
      <c r="G29" s="178">
        <v>0.3886573615349519</v>
      </c>
      <c r="H29" s="178">
        <v>0.40267959799999997</v>
      </c>
      <c r="I29" s="177">
        <v>0.46986399999999995</v>
      </c>
      <c r="J29" s="177">
        <v>0.50517500699999995</v>
      </c>
      <c r="K29" s="179">
        <v>0.60014790831599996</v>
      </c>
      <c r="L29" s="178">
        <v>0.76900000000000002</v>
      </c>
      <c r="M29" s="178">
        <v>1.0840000000000001</v>
      </c>
      <c r="N29" s="177">
        <v>1.0944100000000001</v>
      </c>
      <c r="O29" s="177">
        <v>1.2216399999999921</v>
      </c>
      <c r="P29" s="179">
        <v>1.4412199999999895</v>
      </c>
      <c r="Q29" s="179">
        <v>1.5095399999999908</v>
      </c>
      <c r="R29" s="179">
        <v>1.646739999999991</v>
      </c>
      <c r="S29" s="179">
        <v>1.8096881975900017</v>
      </c>
      <c r="T29" s="179">
        <v>1.73268649731</v>
      </c>
      <c r="U29" s="179">
        <v>1.61789239334</v>
      </c>
    </row>
    <row r="30" spans="1:21">
      <c r="A30" s="198" t="s">
        <v>140</v>
      </c>
      <c r="B30" s="177">
        <v>1.5702248775453271</v>
      </c>
      <c r="C30" s="178">
        <v>1.61595958271655</v>
      </c>
      <c r="D30" s="178">
        <v>2.0740105330074989</v>
      </c>
      <c r="E30" s="178">
        <v>2.8654076887661848</v>
      </c>
      <c r="F30" s="178">
        <v>3.0164592593721844</v>
      </c>
      <c r="G30" s="178">
        <v>3.3935806278722045</v>
      </c>
      <c r="H30" s="178">
        <v>3.1693997469999999</v>
      </c>
      <c r="I30" s="177">
        <v>3.5021698620000001</v>
      </c>
      <c r="J30" s="177">
        <v>3.972</v>
      </c>
      <c r="K30" s="179">
        <v>4.9580000000000002</v>
      </c>
      <c r="L30" s="178">
        <v>5.5869999999999997</v>
      </c>
      <c r="M30" s="178">
        <v>6.452</v>
      </c>
      <c r="N30" s="177">
        <v>6.3238200000000226</v>
      </c>
      <c r="O30" s="177">
        <v>6.0124000000000102</v>
      </c>
      <c r="P30" s="179">
        <v>5.8710900000000157</v>
      </c>
      <c r="Q30" s="179">
        <v>6.5730000000000324</v>
      </c>
      <c r="R30" s="179">
        <v>6.9412100000000194</v>
      </c>
      <c r="S30" s="179">
        <v>7.4757199999999999</v>
      </c>
      <c r="T30" s="179">
        <v>7.12087574293</v>
      </c>
      <c r="U30" s="179">
        <v>5.7067038581499903</v>
      </c>
    </row>
    <row r="31" spans="1:21">
      <c r="A31" s="176" t="s">
        <v>16</v>
      </c>
      <c r="B31" s="172">
        <v>2.4849189809697894</v>
      </c>
      <c r="C31" s="173">
        <v>2.0580617327050401</v>
      </c>
      <c r="D31" s="173">
        <v>2.0960651891816084</v>
      </c>
      <c r="E31" s="173">
        <v>2.5586789713350107</v>
      </c>
      <c r="F31" s="173">
        <v>2.7422470825069332</v>
      </c>
      <c r="G31" s="173">
        <v>2.8917037314171625</v>
      </c>
      <c r="H31" s="173">
        <v>2.644254901</v>
      </c>
      <c r="I31" s="172">
        <v>2.9242472240000001</v>
      </c>
      <c r="J31" s="173">
        <v>3.85</v>
      </c>
      <c r="K31" s="174">
        <v>4.8319999999999999</v>
      </c>
      <c r="L31" s="173">
        <v>5.2469999999999999</v>
      </c>
      <c r="M31" s="173">
        <v>6.2560000000000002</v>
      </c>
      <c r="N31" s="172">
        <v>6.2545900000000128</v>
      </c>
      <c r="O31" s="173">
        <v>5.9858600000000086</v>
      </c>
      <c r="P31" s="174">
        <v>5.2029199999999793</v>
      </c>
      <c r="Q31" s="174">
        <v>6.1521900000000151</v>
      </c>
      <c r="R31" s="174">
        <v>6.8079790614000109</v>
      </c>
      <c r="S31" s="174">
        <v>6.1448710420399983</v>
      </c>
      <c r="T31" s="174">
        <v>6.0824502895500006</v>
      </c>
      <c r="U31" s="174">
        <v>6.0217662953199902</v>
      </c>
    </row>
    <row r="32" spans="1:21" s="165" customFormat="1">
      <c r="A32" s="163" t="s">
        <v>108</v>
      </c>
      <c r="B32" s="175">
        <f t="shared" ref="B32:U32" si="16">B31-B38</f>
        <v>1.4482656637553988</v>
      </c>
      <c r="C32" s="175">
        <f t="shared" si="16"/>
        <v>1.1128778258330958</v>
      </c>
      <c r="D32" s="175">
        <f t="shared" si="16"/>
        <v>1.0402173401610173</v>
      </c>
      <c r="E32" s="175">
        <f t="shared" si="16"/>
        <v>1.2066208108153424</v>
      </c>
      <c r="F32" s="175">
        <f t="shared" si="16"/>
        <v>1.3132120119154158</v>
      </c>
      <c r="G32" s="175">
        <f t="shared" si="16"/>
        <v>1.6710886445807709</v>
      </c>
      <c r="H32" s="175">
        <f t="shared" si="16"/>
        <v>1.4466189010000001</v>
      </c>
      <c r="I32" s="175">
        <f t="shared" si="16"/>
        <v>1.4756786710000001</v>
      </c>
      <c r="J32" s="175">
        <f t="shared" si="16"/>
        <v>1.9430000000000001</v>
      </c>
      <c r="K32" s="175">
        <f t="shared" si="16"/>
        <v>2.3499999999999996</v>
      </c>
      <c r="L32" s="175">
        <f t="shared" si="16"/>
        <v>2.5139999999999998</v>
      </c>
      <c r="M32" s="175">
        <f t="shared" si="16"/>
        <v>3.2790000000000004</v>
      </c>
      <c r="N32" s="175">
        <f t="shared" si="16"/>
        <v>3.3909200000000128</v>
      </c>
      <c r="O32" s="175">
        <f t="shared" si="16"/>
        <v>3.4988300000000083</v>
      </c>
      <c r="P32" s="175">
        <f t="shared" si="16"/>
        <v>3.0983399999999794</v>
      </c>
      <c r="Q32" s="175">
        <f t="shared" si="16"/>
        <v>3.493680000000015</v>
      </c>
      <c r="R32" s="175">
        <f t="shared" si="16"/>
        <v>3.4350500000000097</v>
      </c>
      <c r="S32" s="175">
        <f t="shared" si="16"/>
        <v>3.5549000000000004</v>
      </c>
      <c r="T32" s="175">
        <f t="shared" si="16"/>
        <v>3.7366585231400009</v>
      </c>
      <c r="U32" s="175">
        <f t="shared" si="16"/>
        <v>3.4969731864999902</v>
      </c>
    </row>
    <row r="33" spans="1:21">
      <c r="A33" s="176" t="s">
        <v>141</v>
      </c>
      <c r="B33" s="177">
        <v>0.68602057756834667</v>
      </c>
      <c r="C33" s="178">
        <v>0.76224508618705189</v>
      </c>
      <c r="D33" s="178">
        <v>0.60309354576595731</v>
      </c>
      <c r="E33" s="178">
        <v>0.80234237518617824</v>
      </c>
      <c r="F33" s="178">
        <v>0.82129427355756557</v>
      </c>
      <c r="G33" s="178">
        <v>1.0179514147419082</v>
      </c>
      <c r="H33" s="178">
        <v>0.99881637300000004</v>
      </c>
      <c r="I33" s="177">
        <v>1.0586546129999999</v>
      </c>
      <c r="J33" s="177">
        <v>1.288</v>
      </c>
      <c r="K33" s="179">
        <v>1.5449999999999999</v>
      </c>
      <c r="L33" s="178">
        <v>1.8520000000000001</v>
      </c>
      <c r="M33" s="178">
        <v>2.2119999999999997</v>
      </c>
      <c r="N33" s="177">
        <v>2.4867299999999797</v>
      </c>
      <c r="O33" s="177">
        <v>2.6189799999999819</v>
      </c>
      <c r="P33" s="179">
        <v>2.3249199999999832</v>
      </c>
      <c r="Q33" s="179">
        <v>2.4933699999999801</v>
      </c>
      <c r="R33" s="179">
        <v>2.4498999999999813</v>
      </c>
      <c r="S33" s="179">
        <v>2.541789541729996</v>
      </c>
      <c r="T33" s="179">
        <v>2.7098806157699999</v>
      </c>
      <c r="U33" s="179">
        <v>2.5255970970400003</v>
      </c>
    </row>
    <row r="34" spans="1:21" s="165" customFormat="1">
      <c r="A34" s="200" t="s">
        <v>17</v>
      </c>
      <c r="B34" s="201">
        <f t="shared" ref="B34:U34" si="17">B25+B32-B28</f>
        <v>0.19818372240863358</v>
      </c>
      <c r="C34" s="201">
        <f t="shared" si="17"/>
        <v>0.15244901723740956</v>
      </c>
      <c r="D34" s="201">
        <f t="shared" si="17"/>
        <v>-0.26132278289582844</v>
      </c>
      <c r="E34" s="201">
        <f t="shared" si="17"/>
        <v>-0.4126661302493897</v>
      </c>
      <c r="F34" s="201">
        <f t="shared" si="17"/>
        <v>-0.39347964454986917</v>
      </c>
      <c r="G34" s="201">
        <f t="shared" si="17"/>
        <v>4.1514697219759977E-2</v>
      </c>
      <c r="H34" s="201">
        <f t="shared" si="17"/>
        <v>0.12756240000000174</v>
      </c>
      <c r="I34" s="201">
        <f t="shared" si="17"/>
        <v>1.4132797000002029E-2</v>
      </c>
      <c r="J34" s="201">
        <f t="shared" si="17"/>
        <v>-0.24600000000000133</v>
      </c>
      <c r="K34" s="201">
        <f t="shared" si="17"/>
        <v>-1.3040000000000003</v>
      </c>
      <c r="L34" s="201">
        <f t="shared" si="17"/>
        <v>-0.99999999999999911</v>
      </c>
      <c r="M34" s="201">
        <f t="shared" si="17"/>
        <v>-1.4940000000000007</v>
      </c>
      <c r="N34" s="201">
        <f t="shared" si="17"/>
        <v>-1.1785200000000113</v>
      </c>
      <c r="O34" s="201">
        <f t="shared" si="17"/>
        <v>-0.35713000000001571</v>
      </c>
      <c r="P34" s="201">
        <f t="shared" si="17"/>
        <v>-0.18887000000002097</v>
      </c>
      <c r="Q34" s="201">
        <f t="shared" si="17"/>
        <v>-0.35185000000001132</v>
      </c>
      <c r="R34" s="201">
        <f t="shared" si="17"/>
        <v>-0.96714941040013969</v>
      </c>
      <c r="S34" s="201">
        <f t="shared" si="17"/>
        <v>-1.4802888374903471</v>
      </c>
      <c r="T34" s="201">
        <f t="shared" si="17"/>
        <v>-1.3010650843799958</v>
      </c>
      <c r="U34" s="201">
        <f t="shared" si="17"/>
        <v>-0.19226855235990747</v>
      </c>
    </row>
    <row r="35" spans="1:21" s="165" customFormat="1">
      <c r="A35" s="166" t="s">
        <v>18</v>
      </c>
      <c r="B35" s="202">
        <f t="shared" ref="B35:P35" si="18">B7-B6</f>
        <v>0.15244901723740867</v>
      </c>
      <c r="C35" s="202">
        <f t="shared" si="18"/>
        <v>7.6224508618702558E-2</v>
      </c>
      <c r="D35" s="202">
        <f t="shared" si="18"/>
        <v>-7.7556370463307545E-2</v>
      </c>
      <c r="E35" s="202">
        <f t="shared" si="18"/>
        <v>5.7252609393604104E-2</v>
      </c>
      <c r="F35" s="202">
        <f t="shared" si="18"/>
        <v>0.12129421410245023</v>
      </c>
      <c r="G35" s="202">
        <f t="shared" si="18"/>
        <v>0.18321447081462594</v>
      </c>
      <c r="H35" s="202">
        <f t="shared" si="18"/>
        <v>0.28118221200000093</v>
      </c>
      <c r="I35" s="202">
        <f t="shared" si="18"/>
        <v>0.35664016900000206</v>
      </c>
      <c r="J35" s="202">
        <f t="shared" si="18"/>
        <v>0.35800000000000054</v>
      </c>
      <c r="K35" s="202">
        <f t="shared" si="18"/>
        <v>-0.24499999999999744</v>
      </c>
      <c r="L35" s="202">
        <f t="shared" si="18"/>
        <v>0.30099999999999838</v>
      </c>
      <c r="M35" s="202">
        <f t="shared" si="18"/>
        <v>-5.1999999999992497E-2</v>
      </c>
      <c r="N35" s="202">
        <f t="shared" si="18"/>
        <v>0.10614999999999952</v>
      </c>
      <c r="O35" s="202">
        <f t="shared" si="18"/>
        <v>0.57549999999999812</v>
      </c>
      <c r="P35" s="202">
        <f t="shared" si="18"/>
        <v>0.34637999999998925</v>
      </c>
      <c r="Q35" s="202">
        <f>Q7-Q6</f>
        <v>0.77104000000000639</v>
      </c>
      <c r="R35" s="202">
        <f>R7-R6</f>
        <v>0.66258514229986787</v>
      </c>
      <c r="S35" s="202">
        <f t="shared" ref="S35:U35" si="19">S7-S6</f>
        <v>-0.65941296796034976</v>
      </c>
      <c r="T35" s="202">
        <f t="shared" si="19"/>
        <v>-0.8202825374199918</v>
      </c>
      <c r="U35" s="202">
        <f t="shared" si="19"/>
        <v>0.26799542362009277</v>
      </c>
    </row>
    <row r="36" spans="1:21">
      <c r="A36" s="163" t="s">
        <v>19</v>
      </c>
      <c r="B36" s="172"/>
      <c r="C36" s="173"/>
      <c r="D36" s="173"/>
      <c r="K36" s="216"/>
      <c r="N36" s="151"/>
      <c r="P36" s="216"/>
      <c r="Q36" s="216"/>
      <c r="R36" s="216"/>
      <c r="S36" s="216"/>
      <c r="T36" s="216"/>
      <c r="U36" s="216"/>
    </row>
    <row r="37" spans="1:21">
      <c r="A37" s="176" t="s">
        <v>20</v>
      </c>
      <c r="B37" s="177">
        <v>1.0823880223856137</v>
      </c>
      <c r="C37" s="178">
        <v>1.0214084154906495</v>
      </c>
      <c r="D37" s="178">
        <v>0.87208143658806903</v>
      </c>
      <c r="E37" s="178">
        <v>0.8821394208766733</v>
      </c>
      <c r="F37" s="178">
        <v>0.9142612119391974</v>
      </c>
      <c r="G37" s="178">
        <v>1.0789153132415268</v>
      </c>
      <c r="H37" s="178">
        <v>1.0440161880000001</v>
      </c>
      <c r="I37" s="177">
        <v>1.1060611810000001</v>
      </c>
      <c r="J37" s="178">
        <v>1.3029999999999999</v>
      </c>
      <c r="K37" s="179">
        <v>1.423</v>
      </c>
      <c r="L37" s="178">
        <v>1.4319999999999999</v>
      </c>
      <c r="M37" s="178">
        <v>1.5349999999999999</v>
      </c>
      <c r="N37" s="177">
        <v>1.5789999999999866</v>
      </c>
      <c r="O37" s="178">
        <v>1.5543999999999831</v>
      </c>
      <c r="P37" s="179">
        <v>1.5693299999999852</v>
      </c>
      <c r="Q37" s="179">
        <v>1.535619999999986</v>
      </c>
      <c r="R37" s="179">
        <v>1.7431945087000007</v>
      </c>
      <c r="S37" s="179">
        <v>1.7690951725100024</v>
      </c>
      <c r="T37" s="179">
        <v>1.8650092194500001</v>
      </c>
      <c r="U37" s="179">
        <v>2.0645291328400002</v>
      </c>
    </row>
    <row r="38" spans="1:21">
      <c r="A38" s="171" t="s">
        <v>21</v>
      </c>
      <c r="B38" s="177">
        <v>1.0366533172143906</v>
      </c>
      <c r="C38" s="178">
        <v>0.94518390687194442</v>
      </c>
      <c r="D38" s="178">
        <v>1.0558478490205911</v>
      </c>
      <c r="E38" s="178">
        <v>1.3520581605196682</v>
      </c>
      <c r="F38" s="178">
        <v>1.4290350705915174</v>
      </c>
      <c r="G38" s="178">
        <v>1.2206150868363916</v>
      </c>
      <c r="H38" s="178">
        <v>1.1976359999999999</v>
      </c>
      <c r="I38" s="177">
        <v>1.4485685530000001</v>
      </c>
      <c r="J38" s="178">
        <v>1.907</v>
      </c>
      <c r="K38" s="179">
        <v>2.4820000000000002</v>
      </c>
      <c r="L38" s="178">
        <v>2.7330000000000001</v>
      </c>
      <c r="M38" s="178">
        <v>2.9769999999999999</v>
      </c>
      <c r="N38" s="177">
        <v>2.8636699999999999</v>
      </c>
      <c r="O38" s="178">
        <v>2.4870300000000003</v>
      </c>
      <c r="P38" s="179">
        <v>2.1045799999999999</v>
      </c>
      <c r="Q38" s="179">
        <v>2.6585100000000002</v>
      </c>
      <c r="R38" s="179">
        <v>3.3729290614000011</v>
      </c>
      <c r="S38" s="179">
        <v>2.589971042039998</v>
      </c>
      <c r="T38" s="179">
        <v>2.3457917664099996</v>
      </c>
      <c r="U38" s="179">
        <v>2.52479310882</v>
      </c>
    </row>
    <row r="39" spans="1:21">
      <c r="A39" s="171" t="s">
        <v>160</v>
      </c>
      <c r="B39" s="177">
        <f t="shared" ref="B39:P39" si="20">B38-B37</f>
        <v>-4.5734705171223133E-2</v>
      </c>
      <c r="C39" s="177">
        <f t="shared" si="20"/>
        <v>-7.6224508618705111E-2</v>
      </c>
      <c r="D39" s="177">
        <f t="shared" si="20"/>
        <v>0.18376641243252212</v>
      </c>
      <c r="E39" s="177">
        <f t="shared" si="20"/>
        <v>0.46991873964299491</v>
      </c>
      <c r="F39" s="177">
        <f t="shared" si="20"/>
        <v>0.51477385865231995</v>
      </c>
      <c r="G39" s="177">
        <f t="shared" si="20"/>
        <v>0.14169977359486485</v>
      </c>
      <c r="H39" s="177">
        <f t="shared" si="20"/>
        <v>0.15361981199999986</v>
      </c>
      <c r="I39" s="177">
        <f t="shared" si="20"/>
        <v>0.34250737200000003</v>
      </c>
      <c r="J39" s="177">
        <f t="shared" si="20"/>
        <v>0.60400000000000009</v>
      </c>
      <c r="K39" s="177">
        <f t="shared" si="20"/>
        <v>1.0590000000000002</v>
      </c>
      <c r="L39" s="177">
        <f t="shared" si="20"/>
        <v>1.3010000000000002</v>
      </c>
      <c r="M39" s="177">
        <f t="shared" si="20"/>
        <v>1.4419999999999999</v>
      </c>
      <c r="N39" s="177">
        <f t="shared" si="20"/>
        <v>1.2846700000000133</v>
      </c>
      <c r="O39" s="177">
        <f t="shared" si="20"/>
        <v>0.93263000000001717</v>
      </c>
      <c r="P39" s="177">
        <f t="shared" si="20"/>
        <v>0.53525000000001466</v>
      </c>
      <c r="Q39" s="177">
        <f>Q38-Q37</f>
        <v>1.1228900000000142</v>
      </c>
      <c r="R39" s="177">
        <f>R38-R37</f>
        <v>1.6297345527000004</v>
      </c>
      <c r="S39" s="177">
        <f t="shared" ref="S39:U39" si="21">S38-S37</f>
        <v>0.82087586952999558</v>
      </c>
      <c r="T39" s="177">
        <f t="shared" si="21"/>
        <v>0.48078254695999956</v>
      </c>
      <c r="U39" s="177">
        <f t="shared" si="21"/>
        <v>0.4602639759799998</v>
      </c>
    </row>
    <row r="40" spans="1:21" s="157" customFormat="1">
      <c r="A40" s="421" t="s">
        <v>22</v>
      </c>
      <c r="B40" s="424">
        <f>C40-C39</f>
        <v>7.8040830862960018</v>
      </c>
      <c r="C40" s="424">
        <f>D40-D39</f>
        <v>7.7278585776772966</v>
      </c>
      <c r="D40" s="424">
        <f>E40-E39</f>
        <v>7.9116249901098188</v>
      </c>
      <c r="E40" s="424">
        <f>F40-F39</f>
        <v>8.3815437297528135</v>
      </c>
      <c r="F40" s="424">
        <f>G40-G39</f>
        <v>8.8963175884051342</v>
      </c>
      <c r="G40" s="424">
        <v>9.0380173619999997</v>
      </c>
      <c r="H40" s="424">
        <v>9.6038359999999994</v>
      </c>
      <c r="I40" s="424">
        <v>10.421405578000002</v>
      </c>
      <c r="J40" s="424">
        <v>10.713310256</v>
      </c>
      <c r="K40" s="424">
        <v>12.265359372000001</v>
      </c>
      <c r="L40" s="423">
        <v>13.601804912</v>
      </c>
      <c r="M40" s="423">
        <v>15.106007759000001</v>
      </c>
      <c r="N40" s="423">
        <v>16.537470097789999</v>
      </c>
      <c r="O40" s="423">
        <v>17.47378164177</v>
      </c>
      <c r="P40" s="424">
        <v>18.185273751</v>
      </c>
      <c r="Q40" s="424">
        <v>19.279912693</v>
      </c>
      <c r="R40" s="424">
        <v>21.202003266999998</v>
      </c>
      <c r="S40" s="424">
        <v>22.059932036999999</v>
      </c>
      <c r="T40" s="424">
        <v>22.755287012749999</v>
      </c>
      <c r="U40" s="424">
        <v>21.60910349053</v>
      </c>
    </row>
    <row r="41" spans="1:21">
      <c r="A41" s="206"/>
      <c r="B41" s="159"/>
      <c r="C41" s="159"/>
      <c r="D41" s="159"/>
      <c r="E41" s="159"/>
      <c r="F41" s="159"/>
      <c r="G41" s="159"/>
      <c r="H41" s="159"/>
      <c r="I41" s="159"/>
      <c r="J41" s="159"/>
      <c r="K41" s="216"/>
      <c r="L41" s="159"/>
      <c r="M41" s="159"/>
      <c r="N41" s="159"/>
      <c r="O41" s="159"/>
      <c r="P41" s="216"/>
      <c r="Q41" s="216"/>
      <c r="R41" s="216"/>
      <c r="S41" s="216"/>
      <c r="T41" s="216"/>
      <c r="U41" s="216"/>
    </row>
    <row r="42" spans="1:21">
      <c r="A42" s="207" t="s">
        <v>23</v>
      </c>
      <c r="E42" s="219"/>
      <c r="K42" s="216"/>
      <c r="N42" s="151"/>
      <c r="P42" s="216"/>
      <c r="Q42" s="216"/>
      <c r="R42" s="216"/>
      <c r="S42" s="216"/>
      <c r="T42" s="216"/>
      <c r="U42" s="216"/>
    </row>
    <row r="43" spans="1:21">
      <c r="A43" s="176" t="s">
        <v>174</v>
      </c>
      <c r="B43" s="208">
        <f t="shared" ref="B43:P43" si="22">B23/B$16</f>
        <v>0.28643216080402006</v>
      </c>
      <c r="C43" s="208">
        <f t="shared" si="22"/>
        <v>0.24113475177304949</v>
      </c>
      <c r="D43" s="208">
        <f t="shared" si="22"/>
        <v>0.27340191610333098</v>
      </c>
      <c r="E43" s="208">
        <f t="shared" si="22"/>
        <v>0.26669796111768096</v>
      </c>
      <c r="F43" s="208">
        <f t="shared" si="22"/>
        <v>0.21869846346263874</v>
      </c>
      <c r="G43" s="208">
        <f t="shared" si="22"/>
        <v>0.20093397527447487</v>
      </c>
      <c r="H43" s="208">
        <f t="shared" si="22"/>
        <v>0.1695468164881426</v>
      </c>
      <c r="I43" s="208">
        <f t="shared" si="22"/>
        <v>0.18462458254505082</v>
      </c>
      <c r="J43" s="208">
        <f t="shared" si="22"/>
        <v>0.16367503268878661</v>
      </c>
      <c r="K43" s="208">
        <f t="shared" si="22"/>
        <v>0.14232955724303911</v>
      </c>
      <c r="L43" s="208">
        <f t="shared" si="22"/>
        <v>0.15556779289161915</v>
      </c>
      <c r="M43" s="208">
        <f t="shared" si="22"/>
        <v>0.15478599518918706</v>
      </c>
      <c r="N43" s="208">
        <f t="shared" si="22"/>
        <v>0.15435732795260851</v>
      </c>
      <c r="O43" s="208">
        <f t="shared" si="22"/>
        <v>0.16173976478002045</v>
      </c>
      <c r="P43" s="208">
        <f t="shared" si="22"/>
        <v>0.17316062348240321</v>
      </c>
      <c r="Q43" s="208">
        <f>Q23/Q$16</f>
        <v>0.17811372016965374</v>
      </c>
      <c r="R43" s="208">
        <f>R23/R$16</f>
        <v>0.17224314941701716</v>
      </c>
      <c r="S43" s="208">
        <f t="shared" ref="S43:U43" si="23">S23/S$16</f>
        <v>0.17005756571745001</v>
      </c>
      <c r="T43" s="208">
        <f t="shared" si="23"/>
        <v>0.15351541997595899</v>
      </c>
      <c r="U43" s="208">
        <f t="shared" si="23"/>
        <v>0.15879250977237502</v>
      </c>
    </row>
    <row r="44" spans="1:21">
      <c r="A44" s="176" t="s">
        <v>175</v>
      </c>
      <c r="B44" s="208">
        <f t="shared" ref="B44:P44" si="24">B25/B$16</f>
        <v>0.19346733668341706</v>
      </c>
      <c r="C44" s="208">
        <f t="shared" si="24"/>
        <v>0.16784869976359323</v>
      </c>
      <c r="D44" s="208">
        <f t="shared" si="24"/>
        <v>0.21402672863104544</v>
      </c>
      <c r="E44" s="208">
        <f t="shared" si="24"/>
        <v>0.21587094445489549</v>
      </c>
      <c r="F44" s="208">
        <f t="shared" si="24"/>
        <v>0.17916498544135118</v>
      </c>
      <c r="G44" s="208">
        <f t="shared" si="24"/>
        <v>0.16607391973122257</v>
      </c>
      <c r="H44" s="208">
        <f t="shared" si="24"/>
        <v>0.14356978562681591</v>
      </c>
      <c r="I44" s="208">
        <f t="shared" si="24"/>
        <v>0.163126953923105</v>
      </c>
      <c r="J44" s="208">
        <f t="shared" si="24"/>
        <v>0.1444726033581922</v>
      </c>
      <c r="K44" s="208">
        <f t="shared" si="24"/>
        <v>0.12440350222000912</v>
      </c>
      <c r="L44" s="208">
        <f t="shared" si="24"/>
        <v>0.13554589333439707</v>
      </c>
      <c r="M44" s="208">
        <f t="shared" si="24"/>
        <v>0.13241189721660107</v>
      </c>
      <c r="N44" s="208">
        <f t="shared" si="24"/>
        <v>0.12981610628891774</v>
      </c>
      <c r="O44" s="208">
        <f t="shared" si="24"/>
        <v>0.14112239795603834</v>
      </c>
      <c r="P44" s="208">
        <f t="shared" si="24"/>
        <v>0.15489195653510074</v>
      </c>
      <c r="Q44" s="208">
        <f>Q25/Q$16</f>
        <v>0.1581807984105541</v>
      </c>
      <c r="R44" s="208">
        <f>R25/R$16</f>
        <v>0.15194086434356058</v>
      </c>
      <c r="S44" s="208">
        <f t="shared" ref="S44:U44" si="25">S25/S$16</f>
        <v>0.14989459693636778</v>
      </c>
      <c r="T44" s="208">
        <f t="shared" si="25"/>
        <v>0.13323681324780601</v>
      </c>
      <c r="U44" s="208">
        <f t="shared" si="25"/>
        <v>0.1350590973430727</v>
      </c>
    </row>
    <row r="45" spans="1:21">
      <c r="A45" s="176" t="s">
        <v>327</v>
      </c>
      <c r="B45" s="208">
        <f>+B25/(B16-B13)</f>
        <v>0.19346733668341706</v>
      </c>
      <c r="C45" s="208">
        <f t="shared" ref="C45:U45" si="26">+C25/(C16-C13)</f>
        <v>0.18783068783068768</v>
      </c>
      <c r="D45" s="208">
        <f t="shared" si="26"/>
        <v>0.23683567626336965</v>
      </c>
      <c r="E45" s="208">
        <f t="shared" si="26"/>
        <v>0.24035235759127652</v>
      </c>
      <c r="F45" s="208">
        <f t="shared" si="26"/>
        <v>0.24071911955805672</v>
      </c>
      <c r="G45" s="208">
        <f t="shared" si="26"/>
        <v>0.23930136561245877</v>
      </c>
      <c r="H45" s="208">
        <f t="shared" si="26"/>
        <v>0.21963530788997865</v>
      </c>
      <c r="I45" s="208">
        <f t="shared" si="26"/>
        <v>0.25284815546994854</v>
      </c>
      <c r="J45" s="208">
        <f t="shared" si="26"/>
        <v>0.22107250287002858</v>
      </c>
      <c r="K45" s="208">
        <f t="shared" si="26"/>
        <v>0.1876095118898623</v>
      </c>
      <c r="L45" s="208">
        <f t="shared" si="26"/>
        <v>0.20296854943192105</v>
      </c>
      <c r="M45" s="208">
        <f t="shared" si="26"/>
        <v>0.19495193659002746</v>
      </c>
      <c r="N45" s="208">
        <f t="shared" si="26"/>
        <v>0.18822083181626004</v>
      </c>
      <c r="O45" s="208">
        <f t="shared" si="26"/>
        <v>0.20087917423727947</v>
      </c>
      <c r="P45" s="208">
        <f t="shared" si="26"/>
        <v>0.21715688393350727</v>
      </c>
      <c r="Q45" s="208">
        <f t="shared" si="26"/>
        <v>0.2195922081521833</v>
      </c>
      <c r="R45" s="208">
        <f t="shared" si="26"/>
        <v>0.20788905305870414</v>
      </c>
      <c r="S45" s="208">
        <f t="shared" si="26"/>
        <v>0.2051672799701153</v>
      </c>
      <c r="T45" s="208">
        <f t="shared" si="26"/>
        <v>0.18395618459534055</v>
      </c>
      <c r="U45" s="208">
        <f t="shared" si="26"/>
        <v>0.18548125969311818</v>
      </c>
    </row>
    <row r="46" spans="1:21">
      <c r="A46" s="176" t="s">
        <v>24</v>
      </c>
      <c r="B46" s="220">
        <f t="shared" ref="B46:P46" si="27">B40/B$16</f>
        <v>1.2862168163410719</v>
      </c>
      <c r="C46" s="220">
        <f t="shared" si="27"/>
        <v>1.1983789430348621</v>
      </c>
      <c r="D46" s="220">
        <f t="shared" si="27"/>
        <v>1.0743347579808611</v>
      </c>
      <c r="E46" s="220">
        <f t="shared" si="27"/>
        <v>1.0398853985589254</v>
      </c>
      <c r="F46" s="220">
        <f t="shared" si="27"/>
        <v>0.81881428612948193</v>
      </c>
      <c r="G46" s="220">
        <f t="shared" si="27"/>
        <v>0.64909460781138928</v>
      </c>
      <c r="H46" s="220">
        <f t="shared" si="27"/>
        <v>0.55360129855214701</v>
      </c>
      <c r="I46" s="220">
        <f t="shared" si="27"/>
        <v>0.51459314698427616</v>
      </c>
      <c r="J46" s="220">
        <f t="shared" si="27"/>
        <v>0.47842228625016742</v>
      </c>
      <c r="K46" s="220">
        <f t="shared" si="27"/>
        <v>0.5089571920826591</v>
      </c>
      <c r="L46" s="220">
        <f t="shared" si="27"/>
        <v>0.54257469033467631</v>
      </c>
      <c r="M46" s="220">
        <f t="shared" si="27"/>
        <v>0.57676330644114393</v>
      </c>
      <c r="N46" s="220">
        <f t="shared" si="27"/>
        <v>0.60803277914922682</v>
      </c>
      <c r="O46" s="220">
        <f t="shared" si="27"/>
        <v>0.59845407051701816</v>
      </c>
      <c r="P46" s="220">
        <f t="shared" si="27"/>
        <v>0.59017393146902741</v>
      </c>
      <c r="Q46" s="220">
        <f>Q40/Q$16</f>
        <v>0.60106822533407211</v>
      </c>
      <c r="R46" s="220">
        <f>R40/R$16</f>
        <v>0.63807142112890969</v>
      </c>
      <c r="S46" s="220">
        <f t="shared" ref="S46:U46" si="28">S40/S$16</f>
        <v>0.63567074832153958</v>
      </c>
      <c r="T46" s="220">
        <f t="shared" si="28"/>
        <v>0.63792718192757714</v>
      </c>
      <c r="U46" s="220">
        <f t="shared" si="28"/>
        <v>0.6171418569561834</v>
      </c>
    </row>
    <row r="47" spans="1:21">
      <c r="A47" s="176" t="s">
        <v>328</v>
      </c>
      <c r="B47" s="220">
        <f t="shared" ref="B47:U47" si="29">+B40/(B16-B13)</f>
        <v>1.2862168163410719</v>
      </c>
      <c r="C47" s="220">
        <f t="shared" si="29"/>
        <v>1.341043102919965</v>
      </c>
      <c r="D47" s="220">
        <f t="shared" si="29"/>
        <v>1.1888272112884744</v>
      </c>
      <c r="E47" s="220">
        <f t="shared" si="29"/>
        <v>1.1578163416086997</v>
      </c>
      <c r="F47" s="220">
        <f>+F40/(F16-F13)</f>
        <v>1.1001270898613655</v>
      </c>
      <c r="G47" s="220">
        <f t="shared" si="29"/>
        <v>0.93530173980560471</v>
      </c>
      <c r="H47" s="220">
        <f t="shared" si="29"/>
        <v>0.84690794184122675</v>
      </c>
      <c r="I47" s="220">
        <f t="shared" si="29"/>
        <v>0.79762372129981429</v>
      </c>
      <c r="J47" s="220">
        <f t="shared" si="29"/>
        <v>0.73208352166188329</v>
      </c>
      <c r="K47" s="220">
        <f t="shared" si="29"/>
        <v>0.76754439123904883</v>
      </c>
      <c r="L47" s="220">
        <f t="shared" si="29"/>
        <v>0.81245986246162993</v>
      </c>
      <c r="M47" s="220">
        <f t="shared" si="29"/>
        <v>0.84917689352970938</v>
      </c>
      <c r="N47" s="220">
        <f t="shared" si="29"/>
        <v>0.88158887779543438</v>
      </c>
      <c r="O47" s="220">
        <f t="shared" si="29"/>
        <v>0.85186307237952785</v>
      </c>
      <c r="P47" s="220">
        <f t="shared" si="29"/>
        <v>0.82741760646272355</v>
      </c>
      <c r="Q47" s="220">
        <f t="shared" si="29"/>
        <v>0.8344242801749342</v>
      </c>
      <c r="R47" s="220">
        <f t="shared" si="29"/>
        <v>0.87302427885610767</v>
      </c>
      <c r="S47" s="220">
        <f t="shared" si="29"/>
        <v>0.8700703097728234</v>
      </c>
      <c r="T47" s="220">
        <f t="shared" si="29"/>
        <v>0.8807674664118188</v>
      </c>
      <c r="U47" s="220">
        <f t="shared" si="29"/>
        <v>0.84754193748840578</v>
      </c>
    </row>
    <row r="48" spans="1:21">
      <c r="A48" s="198" t="s">
        <v>25</v>
      </c>
      <c r="B48" s="209">
        <f t="shared" ref="B48:R48" si="30">(B24+B37)/B$16</f>
        <v>0.271356783919598</v>
      </c>
      <c r="C48" s="209">
        <f t="shared" si="30"/>
        <v>0.23167848699763596</v>
      </c>
      <c r="D48" s="209">
        <f t="shared" si="30"/>
        <v>0.17779680127319952</v>
      </c>
      <c r="E48" s="209">
        <f t="shared" si="30"/>
        <v>0.16027271459627732</v>
      </c>
      <c r="F48" s="209">
        <f t="shared" si="30"/>
        <v>0.12368179378797704</v>
      </c>
      <c r="G48" s="209">
        <f t="shared" si="30"/>
        <v>0.11234586731593954</v>
      </c>
      <c r="H48" s="209">
        <f t="shared" si="30"/>
        <v>8.6158058253533565E-2</v>
      </c>
      <c r="I48" s="209">
        <f t="shared" si="30"/>
        <v>7.6113246412455635E-2</v>
      </c>
      <c r="J48" s="209">
        <f t="shared" si="30"/>
        <v>7.7390255883535028E-2</v>
      </c>
      <c r="K48" s="209">
        <f t="shared" si="30"/>
        <v>7.697414830490891E-2</v>
      </c>
      <c r="L48" s="209">
        <f t="shared" si="30"/>
        <v>7.714424189237705E-2</v>
      </c>
      <c r="M48" s="209">
        <f t="shared" si="30"/>
        <v>8.0982016723301894E-2</v>
      </c>
      <c r="N48" s="209">
        <f t="shared" si="30"/>
        <v>8.2596278005405505E-2</v>
      </c>
      <c r="O48" s="209">
        <f t="shared" si="30"/>
        <v>7.3853525217307092E-2</v>
      </c>
      <c r="P48" s="209">
        <f t="shared" si="30"/>
        <v>6.9198758435276383E-2</v>
      </c>
      <c r="Q48" s="209">
        <f t="shared" si="30"/>
        <v>6.7807225075972005E-2</v>
      </c>
      <c r="R48" s="209">
        <f t="shared" si="30"/>
        <v>7.2763488076926577E-2</v>
      </c>
      <c r="S48" s="209">
        <f t="shared" ref="S48:U48" si="31">(S24+S37)/S$16</f>
        <v>7.1140553402616255E-2</v>
      </c>
      <c r="T48" s="209">
        <f t="shared" si="31"/>
        <v>7.256272316078978E-2</v>
      </c>
      <c r="U48" s="209">
        <f t="shared" si="31"/>
        <v>8.269501365164747E-2</v>
      </c>
    </row>
    <row r="49" spans="1:21" s="157" customFormat="1">
      <c r="A49" s="288" t="s">
        <v>152</v>
      </c>
      <c r="B49" s="289"/>
      <c r="C49" s="290"/>
      <c r="D49" s="290"/>
      <c r="E49" s="290"/>
      <c r="F49" s="290"/>
      <c r="G49" s="290"/>
      <c r="H49" s="290"/>
      <c r="I49" s="289"/>
      <c r="J49" s="290"/>
      <c r="K49" s="290"/>
      <c r="L49" s="290"/>
      <c r="M49" s="290"/>
    </row>
    <row r="50" spans="1:21" s="157" customFormat="1">
      <c r="A50" s="291" t="s">
        <v>26</v>
      </c>
      <c r="B50" s="613"/>
      <c r="C50" s="613"/>
      <c r="D50" s="613"/>
      <c r="E50" s="613"/>
      <c r="F50" s="613"/>
      <c r="G50" s="613"/>
      <c r="H50" s="613"/>
      <c r="I50" s="613"/>
      <c r="J50" s="613"/>
      <c r="K50" s="613"/>
      <c r="L50" s="613"/>
      <c r="M50" s="613"/>
      <c r="N50" s="613"/>
      <c r="O50" s="613"/>
      <c r="P50" s="613"/>
      <c r="Q50" s="613"/>
      <c r="R50" s="613"/>
      <c r="S50" s="613"/>
      <c r="T50" s="613"/>
      <c r="U50" s="613"/>
    </row>
    <row r="51" spans="1:21" s="157" customFormat="1">
      <c r="A51" s="237" t="s">
        <v>231</v>
      </c>
      <c r="B51" s="293"/>
      <c r="I51" s="293"/>
    </row>
    <row r="52" spans="1:21" s="157" customFormat="1">
      <c r="A52" s="237" t="s">
        <v>238</v>
      </c>
      <c r="B52" s="293"/>
      <c r="I52" s="293"/>
    </row>
    <row r="53" spans="1:21" s="157" customFormat="1">
      <c r="A53" s="414" t="s">
        <v>235</v>
      </c>
      <c r="B53" s="293"/>
      <c r="I53" s="293"/>
    </row>
    <row r="54" spans="1:21" s="157" customFormat="1">
      <c r="A54" s="206" t="s">
        <v>239</v>
      </c>
      <c r="B54" s="293"/>
      <c r="I54" s="293"/>
    </row>
    <row r="55" spans="1:21" s="157" customFormat="1">
      <c r="A55" s="294" t="s">
        <v>153</v>
      </c>
      <c r="B55" s="293"/>
      <c r="I55" s="293"/>
    </row>
    <row r="56" spans="1:21">
      <c r="B56" s="221">
        <v>1996</v>
      </c>
      <c r="C56" s="221">
        <v>1997</v>
      </c>
      <c r="D56" s="221">
        <v>1998</v>
      </c>
      <c r="E56" s="221">
        <v>1999</v>
      </c>
      <c r="F56" s="221">
        <v>2000</v>
      </c>
      <c r="G56" s="221">
        <v>2001</v>
      </c>
      <c r="H56" s="221">
        <v>2002</v>
      </c>
      <c r="I56" s="221">
        <v>2003</v>
      </c>
      <c r="J56" s="221">
        <v>2004</v>
      </c>
      <c r="K56" s="222">
        <v>2005</v>
      </c>
      <c r="L56" s="221">
        <v>2006</v>
      </c>
      <c r="M56" s="221">
        <v>2007</v>
      </c>
      <c r="N56" s="221">
        <v>2008</v>
      </c>
      <c r="O56" s="221">
        <v>2009</v>
      </c>
      <c r="P56" s="221">
        <v>2010</v>
      </c>
      <c r="Q56" s="221" t="s">
        <v>111</v>
      </c>
    </row>
    <row r="57" spans="1:21">
      <c r="A57" s="223" t="s">
        <v>143</v>
      </c>
      <c r="B57" s="223"/>
      <c r="C57" s="223"/>
      <c r="D57" s="223"/>
      <c r="E57" s="223"/>
      <c r="F57" s="223"/>
      <c r="G57" s="223"/>
      <c r="H57" s="223"/>
      <c r="I57" s="224">
        <v>2.0299999999999998</v>
      </c>
      <c r="J57" s="225">
        <v>2.5776722490000004</v>
      </c>
      <c r="K57" s="224">
        <v>2.93</v>
      </c>
      <c r="L57" s="225">
        <v>3.2416459550000001</v>
      </c>
      <c r="M57" s="225">
        <v>3.4620000000000002</v>
      </c>
      <c r="N57" s="225">
        <v>3.6714813100000003</v>
      </c>
      <c r="O57" s="225">
        <v>4.0640342609999998</v>
      </c>
      <c r="P57" s="225">
        <v>4.3616814420000001</v>
      </c>
      <c r="Q57" s="226"/>
    </row>
    <row r="58" spans="1:21">
      <c r="A58" s="223" t="s">
        <v>144</v>
      </c>
      <c r="B58" s="223"/>
      <c r="C58" s="223"/>
      <c r="D58" s="225">
        <v>0.50761475416833735</v>
      </c>
      <c r="E58" s="225">
        <v>0.57705190370710269</v>
      </c>
      <c r="F58" s="225">
        <v>0.65027252426607229</v>
      </c>
      <c r="G58" s="225">
        <v>0.8871159184584172</v>
      </c>
      <c r="H58" s="225">
        <v>1.254656167</v>
      </c>
      <c r="I58" s="227">
        <v>1.8183013860000001</v>
      </c>
      <c r="J58" s="227">
        <v>2.2607548609999997</v>
      </c>
      <c r="K58" s="227">
        <v>2.452</v>
      </c>
      <c r="L58" s="227"/>
      <c r="M58" s="223"/>
      <c r="N58" s="223"/>
      <c r="O58" s="223"/>
      <c r="P58" s="223"/>
      <c r="Q58" s="223"/>
    </row>
    <row r="59" spans="1:21">
      <c r="A59" s="223" t="s">
        <v>145</v>
      </c>
      <c r="B59" s="223"/>
      <c r="C59" s="225">
        <v>0.47998650445074909</v>
      </c>
      <c r="D59" s="227">
        <v>0.5601986543325248</v>
      </c>
      <c r="E59" s="227">
        <v>0.64204749610111644</v>
      </c>
      <c r="F59" s="227">
        <v>0.70751227290813279</v>
      </c>
      <c r="G59" s="227"/>
      <c r="H59" s="223"/>
      <c r="I59" s="223"/>
      <c r="J59" s="227"/>
      <c r="K59" s="223"/>
      <c r="L59" s="223"/>
      <c r="M59" s="223"/>
      <c r="N59" s="223"/>
      <c r="O59" s="223"/>
      <c r="P59" s="227"/>
      <c r="Q59" s="227"/>
    </row>
    <row r="60" spans="1:21">
      <c r="A60" s="223" t="s">
        <v>146</v>
      </c>
      <c r="B60" s="227">
        <v>2.498636249</v>
      </c>
      <c r="C60" s="227">
        <v>3.1562877280000001</v>
      </c>
      <c r="D60" s="227">
        <v>3.6774199999999997</v>
      </c>
      <c r="E60" s="227">
        <v>4.2160000000000002</v>
      </c>
      <c r="F60" s="227"/>
      <c r="G60" s="223"/>
      <c r="H60" s="223"/>
      <c r="I60" s="223"/>
      <c r="J60" s="223"/>
      <c r="K60" s="223"/>
      <c r="L60" s="223"/>
      <c r="M60" s="223"/>
      <c r="N60" s="223"/>
      <c r="O60" s="227"/>
      <c r="P60" s="227"/>
      <c r="Q60" s="227"/>
    </row>
    <row r="61" spans="1:21">
      <c r="A61" s="189" t="s">
        <v>147</v>
      </c>
      <c r="I61" s="152"/>
      <c r="J61" s="159"/>
      <c r="L61" s="159"/>
      <c r="M61" s="159"/>
      <c r="N61" s="159"/>
      <c r="O61" s="159"/>
      <c r="P61" s="159"/>
    </row>
  </sheetData>
  <phoneticPr fontId="54" type="noConversion"/>
  <pageMargins left="0.78740157499999996" right="0.78740157499999996" top="0.984251969" bottom="0.984251969" header="0.4921259845" footer="0.4921259845"/>
  <pageSetup paperSize="8"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55"/>
  <sheetViews>
    <sheetView zoomScaleNormal="100" workbookViewId="0">
      <pane xSplit="2" ySplit="5" topLeftCell="C6" activePane="bottomRight" state="frozen"/>
      <selection pane="topRight" activeCell="C1" sqref="C1"/>
      <selection pane="bottomLeft" activeCell="A6" sqref="A6"/>
      <selection pane="bottomRight" activeCell="Q12" sqref="Q12"/>
    </sheetView>
  </sheetViews>
  <sheetFormatPr baseColWidth="10" defaultColWidth="11.42578125" defaultRowHeight="12.75"/>
  <cols>
    <col min="1" max="1" width="2.7109375" style="535" customWidth="1"/>
    <col min="2" max="2" width="49" style="535" customWidth="1"/>
    <col min="3" max="14" width="7.85546875" style="535" customWidth="1"/>
    <col min="15" max="16384" width="11.42578125" style="535"/>
  </cols>
  <sheetData>
    <row r="1" spans="2:14" ht="18">
      <c r="B1" s="94" t="s">
        <v>34</v>
      </c>
    </row>
    <row r="2" spans="2:14">
      <c r="B2" s="568"/>
    </row>
    <row r="3" spans="2:14" ht="18.75">
      <c r="B3" s="95" t="s">
        <v>317</v>
      </c>
    </row>
    <row r="4" spans="2:14">
      <c r="B4" s="157" t="s">
        <v>212</v>
      </c>
    </row>
    <row r="5" spans="2:14" ht="13.5">
      <c r="B5" s="836" t="s">
        <v>431</v>
      </c>
      <c r="C5" s="592">
        <v>2012</v>
      </c>
      <c r="D5" s="592">
        <v>2013</v>
      </c>
      <c r="E5" s="593">
        <v>2014</v>
      </c>
      <c r="F5" s="593" t="s">
        <v>419</v>
      </c>
      <c r="G5" s="593" t="s">
        <v>420</v>
      </c>
      <c r="H5" s="593">
        <v>2017</v>
      </c>
      <c r="I5" s="593">
        <v>2018</v>
      </c>
      <c r="J5" s="593">
        <v>2019</v>
      </c>
      <c r="K5" s="593">
        <v>2020</v>
      </c>
      <c r="L5" s="593">
        <v>2021</v>
      </c>
      <c r="M5" s="593">
        <v>2022</v>
      </c>
      <c r="N5" s="593">
        <v>2023</v>
      </c>
    </row>
    <row r="6" spans="2:14" s="542" customFormat="1" ht="15">
      <c r="B6" s="539" t="s">
        <v>415</v>
      </c>
      <c r="C6" s="545">
        <v>19.232752333000001</v>
      </c>
      <c r="D6" s="545">
        <v>20.143431591999999</v>
      </c>
      <c r="E6" s="545">
        <v>21.077430068999998</v>
      </c>
      <c r="F6" s="545">
        <v>22.614224037</v>
      </c>
      <c r="G6" s="545">
        <v>23.454428744000001</v>
      </c>
      <c r="H6" s="704">
        <v>24.717497842</v>
      </c>
      <c r="I6" s="704">
        <v>25.381176426</v>
      </c>
      <c r="J6" s="704">
        <v>26.000812456999999</v>
      </c>
      <c r="K6" s="704">
        <v>26.654269682999999</v>
      </c>
      <c r="L6" s="704">
        <v>27.519499716999999</v>
      </c>
      <c r="M6" s="704">
        <v>29.050931189</v>
      </c>
      <c r="N6" s="704">
        <v>31.281540117999999</v>
      </c>
    </row>
    <row r="7" spans="2:14">
      <c r="B7" s="543" t="s">
        <v>287</v>
      </c>
      <c r="C7" s="541">
        <v>5.7739980470000001</v>
      </c>
      <c r="D7" s="541">
        <v>5.9961444779999997</v>
      </c>
      <c r="E7" s="541">
        <v>6.1982281769999998</v>
      </c>
      <c r="F7" s="541">
        <v>6.2543673740000001</v>
      </c>
      <c r="G7" s="541">
        <v>6.3342369859999996</v>
      </c>
      <c r="H7" s="603">
        <v>6.6569521759999999</v>
      </c>
      <c r="I7" s="603">
        <v>6.8190515559999998</v>
      </c>
      <c r="J7" s="603">
        <v>7.009145631</v>
      </c>
      <c r="K7" s="603">
        <v>6.9478178560000003</v>
      </c>
      <c r="L7" s="603">
        <v>7.2426410819999996</v>
      </c>
      <c r="M7" s="603">
        <v>7.6946644510000004</v>
      </c>
      <c r="N7" s="603">
        <v>8.4162826860000006</v>
      </c>
    </row>
    <row r="8" spans="2:14">
      <c r="B8" s="543" t="s">
        <v>288</v>
      </c>
      <c r="C8" s="541">
        <v>6.2686546200000004</v>
      </c>
      <c r="D8" s="541">
        <v>6.7244730979999998</v>
      </c>
      <c r="E8" s="541">
        <v>7.2130181220000003</v>
      </c>
      <c r="F8" s="541">
        <v>7.7542872349999996</v>
      </c>
      <c r="G8" s="541">
        <v>8.2828400690000006</v>
      </c>
      <c r="H8" s="603">
        <v>9.0363473649999992</v>
      </c>
      <c r="I8" s="603">
        <v>9.4460058010000001</v>
      </c>
      <c r="J8" s="603">
        <v>9.8177156320000005</v>
      </c>
      <c r="K8" s="603">
        <v>10.040735976000001</v>
      </c>
      <c r="L8" s="603">
        <v>10.459450776000001</v>
      </c>
      <c r="M8" s="603">
        <v>11.165420485</v>
      </c>
      <c r="N8" s="603">
        <v>11.870056784000001</v>
      </c>
    </row>
    <row r="9" spans="2:14">
      <c r="B9" s="543" t="s">
        <v>289</v>
      </c>
      <c r="C9" s="541">
        <v>0.67218431700000003</v>
      </c>
      <c r="D9" s="541">
        <v>0.69774750399999996</v>
      </c>
      <c r="E9" s="541">
        <v>0.72149048500000001</v>
      </c>
      <c r="F9" s="541">
        <v>0.75309821899999996</v>
      </c>
      <c r="G9" s="541">
        <v>0.84240231099999996</v>
      </c>
      <c r="H9" s="603">
        <v>0.67703726099999995</v>
      </c>
      <c r="I9" s="603">
        <v>0.61769169499999999</v>
      </c>
      <c r="J9" s="603">
        <v>0.58369409000000005</v>
      </c>
      <c r="K9" s="603">
        <v>0.553075702</v>
      </c>
      <c r="L9" s="603">
        <v>0.52471623599999995</v>
      </c>
      <c r="M9" s="603">
        <v>0.52414385799999996</v>
      </c>
      <c r="N9" s="603">
        <v>0.71080921500000005</v>
      </c>
    </row>
    <row r="10" spans="2:14">
      <c r="B10" s="543" t="s">
        <v>290</v>
      </c>
      <c r="C10" s="541">
        <v>5.3912008819999997</v>
      </c>
      <c r="D10" s="541">
        <v>5.5213280850000004</v>
      </c>
      <c r="E10" s="541">
        <v>5.6383369219999997</v>
      </c>
      <c r="F10" s="541">
        <v>6.5568330130000003</v>
      </c>
      <c r="G10" s="541">
        <v>6.6341646880000003</v>
      </c>
      <c r="H10" s="603">
        <v>6.8638211220000001</v>
      </c>
      <c r="I10" s="603">
        <v>7.2359744580000003</v>
      </c>
      <c r="J10" s="603">
        <v>7.3006681530000002</v>
      </c>
      <c r="K10" s="603">
        <v>7.6959757629999999</v>
      </c>
      <c r="L10" s="603">
        <v>7.9285868050000001</v>
      </c>
      <c r="M10" s="603">
        <v>8.2530889040000002</v>
      </c>
      <c r="N10" s="603">
        <v>8.6861393840000005</v>
      </c>
    </row>
    <row r="11" spans="2:14">
      <c r="B11" s="543" t="s">
        <v>291</v>
      </c>
      <c r="C11" s="541">
        <v>1.126714464</v>
      </c>
      <c r="D11" s="541">
        <v>1.2037384250000001</v>
      </c>
      <c r="E11" s="541">
        <v>1.306356362</v>
      </c>
      <c r="F11" s="541">
        <v>1.2956381939999999</v>
      </c>
      <c r="G11" s="541">
        <v>1.3607846880000001</v>
      </c>
      <c r="H11" s="603">
        <v>1.483339915</v>
      </c>
      <c r="I11" s="603">
        <v>1.262452913</v>
      </c>
      <c r="J11" s="603">
        <v>1.2895889490000001</v>
      </c>
      <c r="K11" s="603">
        <v>1.4166643839999999</v>
      </c>
      <c r="L11" s="603">
        <v>1.364104819</v>
      </c>
      <c r="M11" s="603">
        <v>1.413613488</v>
      </c>
      <c r="N11" s="603">
        <v>1.598252048</v>
      </c>
    </row>
    <row r="12" spans="2:14" s="542" customFormat="1" ht="15">
      <c r="B12" s="539" t="s">
        <v>416</v>
      </c>
      <c r="C12" s="545">
        <v>24.258318156000001</v>
      </c>
      <c r="D12" s="545">
        <v>25.319561853</v>
      </c>
      <c r="E12" s="545">
        <v>25.797734740999999</v>
      </c>
      <c r="F12" s="545">
        <v>27.638010272999999</v>
      </c>
      <c r="G12" s="545">
        <v>28.255646701</v>
      </c>
      <c r="H12" s="704">
        <v>29.989049068</v>
      </c>
      <c r="I12" s="704">
        <v>30.930404419999999</v>
      </c>
      <c r="J12" s="704">
        <v>32.033274321</v>
      </c>
      <c r="K12" s="704">
        <v>32.342530203000003</v>
      </c>
      <c r="L12" s="704">
        <v>33.702787278999999</v>
      </c>
      <c r="M12" s="704">
        <v>35.989537423000002</v>
      </c>
      <c r="N12" s="704">
        <v>38.623340990999999</v>
      </c>
    </row>
    <row r="13" spans="2:14">
      <c r="B13" s="546" t="s">
        <v>293</v>
      </c>
      <c r="C13" s="541">
        <v>11.762450619000001</v>
      </c>
      <c r="D13" s="540">
        <v>12.54353575</v>
      </c>
      <c r="E13" s="540">
        <v>12.875787118</v>
      </c>
      <c r="F13" s="540">
        <v>14.675179830999999</v>
      </c>
      <c r="G13" s="540">
        <v>15.092323628999999</v>
      </c>
      <c r="H13" s="705">
        <v>16.600860924999999</v>
      </c>
      <c r="I13" s="705">
        <v>17.47755145</v>
      </c>
      <c r="J13" s="705">
        <v>18.232297852999999</v>
      </c>
      <c r="K13" s="705">
        <v>18.666984255999999</v>
      </c>
      <c r="L13" s="705">
        <v>18.439102553000001</v>
      </c>
      <c r="M13" s="705">
        <v>20.056081125999999</v>
      </c>
      <c r="N13" s="705">
        <v>22.004458927999998</v>
      </c>
    </row>
    <row r="14" spans="2:14">
      <c r="B14" s="608" t="s">
        <v>323</v>
      </c>
      <c r="C14" s="541">
        <v>7.3767604340000004</v>
      </c>
      <c r="D14" s="541">
        <v>8.2465493060000004</v>
      </c>
      <c r="E14" s="541">
        <v>8.3987244560000001</v>
      </c>
      <c r="F14" s="541">
        <v>9.943583619</v>
      </c>
      <c r="G14" s="541">
        <v>10.153831977999999</v>
      </c>
      <c r="H14" s="603">
        <v>11.179557407000001</v>
      </c>
      <c r="I14" s="603">
        <v>11.939037387000001</v>
      </c>
      <c r="J14" s="603">
        <v>12.935528732</v>
      </c>
      <c r="K14" s="603">
        <v>13.495775676999999</v>
      </c>
      <c r="L14" s="603">
        <v>5.375008952</v>
      </c>
      <c r="M14" s="603">
        <v>5.8845733600000001</v>
      </c>
      <c r="N14" s="603">
        <v>2.193321589</v>
      </c>
    </row>
    <row r="15" spans="2:14">
      <c r="B15" s="608" t="s">
        <v>295</v>
      </c>
      <c r="C15" s="541">
        <v>4.3856901849999996</v>
      </c>
      <c r="D15" s="541">
        <v>4.2969864439999998</v>
      </c>
      <c r="E15" s="541">
        <v>4.4770626619999998</v>
      </c>
      <c r="F15" s="541">
        <v>4.7315962110000003</v>
      </c>
      <c r="G15" s="541">
        <v>4.9384916499999996</v>
      </c>
      <c r="H15" s="603">
        <v>5.4213035170000001</v>
      </c>
      <c r="I15" s="603">
        <v>5.538514062</v>
      </c>
      <c r="J15" s="603">
        <v>5.2967691209999996</v>
      </c>
      <c r="K15" s="603">
        <v>5.1712085779999999</v>
      </c>
      <c r="L15" s="603">
        <v>13.064093601</v>
      </c>
      <c r="M15" s="603">
        <v>14.171507766</v>
      </c>
      <c r="N15" s="603">
        <v>19.811137338999998</v>
      </c>
    </row>
    <row r="16" spans="2:14" s="547" customFormat="1">
      <c r="B16" s="569" t="s">
        <v>296</v>
      </c>
      <c r="C16" s="541">
        <v>8.7405981710000002</v>
      </c>
      <c r="D16" s="541">
        <v>8.7869025010000001</v>
      </c>
      <c r="E16" s="541">
        <v>8.6930294309999994</v>
      </c>
      <c r="F16" s="541">
        <v>8.3313127980000008</v>
      </c>
      <c r="G16" s="541">
        <v>8.415799282</v>
      </c>
      <c r="H16" s="603">
        <v>8.3755649410000004</v>
      </c>
      <c r="I16" s="603">
        <v>8.2820496400000003</v>
      </c>
      <c r="J16" s="603">
        <v>8.3717911619999992</v>
      </c>
      <c r="K16" s="603">
        <v>8.3525919999999996</v>
      </c>
      <c r="L16" s="603">
        <v>9.5540030179999995</v>
      </c>
      <c r="M16" s="603">
        <v>9.5723064200000003</v>
      </c>
      <c r="N16" s="603">
        <v>9.7803501829999995</v>
      </c>
    </row>
    <row r="17" spans="2:14" s="547" customFormat="1">
      <c r="B17" s="608" t="s">
        <v>370</v>
      </c>
      <c r="C17" s="321">
        <v>7.056807901</v>
      </c>
      <c r="D17" s="321">
        <v>7.2300435690000002</v>
      </c>
      <c r="E17" s="321">
        <v>7.156395249</v>
      </c>
      <c r="F17" s="321">
        <v>6.7390580460000002</v>
      </c>
      <c r="G17" s="321">
        <v>6.9388061109999999</v>
      </c>
      <c r="H17" s="706">
        <v>6.7868110420000001</v>
      </c>
      <c r="I17" s="706">
        <v>6.6885748380000001</v>
      </c>
      <c r="J17" s="706">
        <v>6.6254956180000004</v>
      </c>
      <c r="K17" s="706">
        <v>6.5445320059999998</v>
      </c>
      <c r="L17" s="706">
        <v>6.5124063899999998</v>
      </c>
      <c r="M17" s="706">
        <v>6.4483013480000002</v>
      </c>
      <c r="N17" s="706">
        <v>6.4569047270000004</v>
      </c>
    </row>
    <row r="18" spans="2:14" s="547" customFormat="1">
      <c r="B18" s="608" t="s">
        <v>360</v>
      </c>
      <c r="C18" s="321">
        <v>3.7370654000000003E-2</v>
      </c>
      <c r="D18" s="321">
        <v>3.2939965000000002E-2</v>
      </c>
      <c r="E18" s="321">
        <v>3.7169597999999998E-2</v>
      </c>
      <c r="F18" s="321">
        <v>3.7399031999999999E-2</v>
      </c>
      <c r="G18" s="321">
        <v>3.4080765999999998E-2</v>
      </c>
      <c r="H18" s="706">
        <v>8.2338014000000001E-2</v>
      </c>
      <c r="I18" s="706">
        <v>9.0238475999999998E-2</v>
      </c>
      <c r="J18" s="706">
        <v>9.4948703999999995E-2</v>
      </c>
      <c r="K18" s="706">
        <v>0.101323208</v>
      </c>
      <c r="L18" s="706">
        <v>0.118550631</v>
      </c>
      <c r="M18" s="706">
        <v>0.118474525</v>
      </c>
      <c r="N18" s="706">
        <v>0.11957048000000001</v>
      </c>
    </row>
    <row r="19" spans="2:14" s="547" customFormat="1">
      <c r="B19" s="608" t="s">
        <v>371</v>
      </c>
      <c r="C19" s="321">
        <v>1.646419614</v>
      </c>
      <c r="D19" s="321">
        <v>1.5239189660000001</v>
      </c>
      <c r="E19" s="321">
        <v>1.4994645820000001</v>
      </c>
      <c r="F19" s="321">
        <v>1.5548557190000001</v>
      </c>
      <c r="G19" s="321">
        <v>1.442912403</v>
      </c>
      <c r="H19" s="706">
        <v>1.5064158839999999</v>
      </c>
      <c r="I19" s="706">
        <v>1.503236325</v>
      </c>
      <c r="J19" s="706">
        <v>1.651346838</v>
      </c>
      <c r="K19" s="706">
        <v>1.7067367840000001</v>
      </c>
      <c r="L19" s="706">
        <v>2.9230459980000001</v>
      </c>
      <c r="M19" s="706">
        <v>3.0055305450000001</v>
      </c>
      <c r="N19" s="706">
        <v>3.2038749750000002</v>
      </c>
    </row>
    <row r="20" spans="2:14" s="547" customFormat="1">
      <c r="B20" s="732" t="s">
        <v>358</v>
      </c>
      <c r="C20" s="321">
        <v>1.0276038759999999</v>
      </c>
      <c r="D20" s="321">
        <v>1.072631173</v>
      </c>
      <c r="E20" s="321">
        <v>1.141473765</v>
      </c>
      <c r="F20" s="321">
        <v>1.2605637670000001</v>
      </c>
      <c r="G20" s="321">
        <v>1.17567011</v>
      </c>
      <c r="H20" s="706">
        <v>1.288069616</v>
      </c>
      <c r="I20" s="706">
        <v>1.3547617620000001</v>
      </c>
      <c r="J20" s="706">
        <v>1.455615699</v>
      </c>
      <c r="K20" s="706">
        <v>1.596435319</v>
      </c>
      <c r="L20" s="706">
        <v>1.6603613100000001</v>
      </c>
      <c r="M20" s="706">
        <v>1.781067669</v>
      </c>
      <c r="N20" s="706">
        <v>1.974272179</v>
      </c>
    </row>
    <row r="21" spans="2:14" s="547" customFormat="1">
      <c r="B21" s="732" t="s">
        <v>359</v>
      </c>
      <c r="C21" s="321">
        <v>2.101440164</v>
      </c>
      <c r="D21" s="321">
        <v>2.2441124139999999</v>
      </c>
      <c r="E21" s="321">
        <v>2.3643564439999998</v>
      </c>
      <c r="F21" s="321">
        <v>2.5261520310000001</v>
      </c>
      <c r="G21" s="321">
        <v>2.6409090669999999</v>
      </c>
      <c r="H21" s="706">
        <v>2.7573336340000001</v>
      </c>
      <c r="I21" s="706">
        <v>2.9287815300000002</v>
      </c>
      <c r="J21" s="706">
        <v>3.0545961429999999</v>
      </c>
      <c r="K21" s="706">
        <v>2.8823975509999999</v>
      </c>
      <c r="L21" s="706">
        <v>3.138937775</v>
      </c>
      <c r="M21" s="706">
        <v>3.4994472069999998</v>
      </c>
      <c r="N21" s="706">
        <v>3.7066833570000002</v>
      </c>
    </row>
    <row r="22" spans="2:14">
      <c r="B22" s="549" t="s">
        <v>297</v>
      </c>
      <c r="C22" s="321">
        <v>0.62622532399999997</v>
      </c>
      <c r="D22" s="321">
        <v>0.67238001300000005</v>
      </c>
      <c r="E22" s="321">
        <v>0.72308798200000002</v>
      </c>
      <c r="F22" s="321">
        <v>0.844801845</v>
      </c>
      <c r="G22" s="321">
        <v>0.930944612</v>
      </c>
      <c r="H22" s="706">
        <v>0.96721995100000002</v>
      </c>
      <c r="I22" s="706">
        <v>0.88726003600000003</v>
      </c>
      <c r="J22" s="706">
        <v>0.91897346099999999</v>
      </c>
      <c r="K22" s="706">
        <v>0.84412107599999997</v>
      </c>
      <c r="L22" s="706">
        <v>0.91038262299999995</v>
      </c>
      <c r="M22" s="706">
        <v>1.0806349989999999</v>
      </c>
      <c r="N22" s="706">
        <v>1.157576342</v>
      </c>
    </row>
    <row r="23" spans="2:14" s="542" customFormat="1">
      <c r="B23" s="550" t="s">
        <v>298</v>
      </c>
      <c r="C23" s="551">
        <v>5.025565823</v>
      </c>
      <c r="D23" s="551">
        <v>5.176130261</v>
      </c>
      <c r="E23" s="551">
        <v>4.7203046710000001</v>
      </c>
      <c r="F23" s="551">
        <v>5.0237862360000003</v>
      </c>
      <c r="G23" s="551">
        <v>4.8012179560000003</v>
      </c>
      <c r="H23" s="702">
        <v>5.2715512259999997</v>
      </c>
      <c r="I23" s="702">
        <v>5.5492279929999997</v>
      </c>
      <c r="J23" s="702">
        <v>6.032461863</v>
      </c>
      <c r="K23" s="702">
        <v>5.68826052</v>
      </c>
      <c r="L23" s="702">
        <v>6.1832875620000003</v>
      </c>
      <c r="M23" s="702">
        <v>6.9386062339999999</v>
      </c>
      <c r="N23" s="702">
        <v>7.3418008730000004</v>
      </c>
    </row>
    <row r="24" spans="2:14">
      <c r="B24" s="552" t="s">
        <v>299</v>
      </c>
      <c r="C24" s="553">
        <v>3.2875048379999998</v>
      </c>
      <c r="D24" s="553">
        <v>3.4162260070000001</v>
      </c>
      <c r="E24" s="553">
        <v>2.8555520300000001</v>
      </c>
      <c r="F24" s="553">
        <v>2.9335719610000002</v>
      </c>
      <c r="G24" s="553">
        <v>2.7188067970000001</v>
      </c>
      <c r="H24" s="703">
        <v>3.0453762000000002</v>
      </c>
      <c r="I24" s="703">
        <v>3.0502646590000002</v>
      </c>
      <c r="J24" s="703">
        <v>3.43039052</v>
      </c>
      <c r="K24" s="703">
        <v>3.31004078</v>
      </c>
      <c r="L24" s="703">
        <v>3.4733048000000002</v>
      </c>
      <c r="M24" s="703">
        <v>4.1973568329999997</v>
      </c>
      <c r="N24" s="703">
        <v>4.5970453300000003</v>
      </c>
    </row>
    <row r="25" spans="2:14" s="542" customFormat="1">
      <c r="B25" s="563" t="s">
        <v>300</v>
      </c>
      <c r="C25" s="545">
        <v>9.2130116280000003</v>
      </c>
      <c r="D25" s="545">
        <v>9.6497975250000003</v>
      </c>
      <c r="E25" s="545">
        <v>8.9672327319999994</v>
      </c>
      <c r="F25" s="545">
        <v>8.1979312390000008</v>
      </c>
      <c r="G25" s="545">
        <v>8.0558865690000001</v>
      </c>
      <c r="H25" s="704">
        <v>8.6580894879999999</v>
      </c>
      <c r="I25" s="704">
        <v>9.3366185559999995</v>
      </c>
      <c r="J25" s="704">
        <v>11.024386826000001</v>
      </c>
      <c r="K25" s="704">
        <v>10.2613304</v>
      </c>
      <c r="L25" s="704">
        <v>10.598558087000001</v>
      </c>
      <c r="M25" s="704">
        <v>11.402853518000001</v>
      </c>
      <c r="N25" s="704">
        <v>12.303189374</v>
      </c>
    </row>
    <row r="26" spans="2:14" s="542" customFormat="1">
      <c r="B26" s="561" t="s">
        <v>365</v>
      </c>
      <c r="C26" s="545">
        <v>6.8893247969999996</v>
      </c>
      <c r="D26" s="545">
        <v>7.1191077399999996</v>
      </c>
      <c r="E26" s="545">
        <v>6.4709493010000001</v>
      </c>
      <c r="F26" s="545">
        <v>5.6842343360000003</v>
      </c>
      <c r="G26" s="545">
        <v>5.5196405899999998</v>
      </c>
      <c r="H26" s="704">
        <v>6.1249107409999999</v>
      </c>
      <c r="I26" s="704">
        <v>6.8030735890000003</v>
      </c>
      <c r="J26" s="704">
        <v>8.0979490900000002</v>
      </c>
      <c r="K26" s="704">
        <v>7.2735364499999999</v>
      </c>
      <c r="L26" s="704">
        <v>7.7217516279999998</v>
      </c>
      <c r="M26" s="704">
        <v>8.1001910939999995</v>
      </c>
      <c r="N26" s="704">
        <v>8.874267712</v>
      </c>
    </row>
    <row r="27" spans="2:14" s="542" customFormat="1">
      <c r="B27" s="561" t="s">
        <v>366</v>
      </c>
      <c r="C27" s="541">
        <v>1.5908561050000001</v>
      </c>
      <c r="D27" s="541">
        <v>1.7494228999999999</v>
      </c>
      <c r="E27" s="541">
        <v>1.674046903</v>
      </c>
      <c r="F27" s="541">
        <v>1.6497775610000001</v>
      </c>
      <c r="G27" s="541">
        <v>1.7036480460000001</v>
      </c>
      <c r="H27" s="603">
        <v>1.6490739590000001</v>
      </c>
      <c r="I27" s="603">
        <v>1.737020722</v>
      </c>
      <c r="J27" s="603">
        <v>2.0016826700000001</v>
      </c>
      <c r="K27" s="603">
        <v>2.1591665130000002</v>
      </c>
      <c r="L27" s="603">
        <v>2.0254144360000002</v>
      </c>
      <c r="M27" s="603">
        <v>2.2249673890000001</v>
      </c>
      <c r="N27" s="603">
        <v>2.379714543</v>
      </c>
    </row>
    <row r="28" spans="2:14">
      <c r="B28" s="561" t="s">
        <v>367</v>
      </c>
      <c r="C28" s="541">
        <v>0.73283072500000002</v>
      </c>
      <c r="D28" s="540">
        <v>0.78126688399999999</v>
      </c>
      <c r="E28" s="540">
        <v>0.82223652700000005</v>
      </c>
      <c r="F28" s="540">
        <v>0.86391934000000004</v>
      </c>
      <c r="G28" s="540">
        <v>0.83259793199999999</v>
      </c>
      <c r="H28" s="705">
        <v>0.88410478699999995</v>
      </c>
      <c r="I28" s="705">
        <v>0.79652424399999999</v>
      </c>
      <c r="J28" s="705">
        <v>0.92475506500000004</v>
      </c>
      <c r="K28" s="705">
        <v>0.82862743699999997</v>
      </c>
      <c r="L28" s="705">
        <v>0.85139202400000003</v>
      </c>
      <c r="M28" s="705">
        <v>1.0776950329999999</v>
      </c>
      <c r="N28" s="705">
        <v>1.049207118</v>
      </c>
    </row>
    <row r="29" spans="2:14" s="542" customFormat="1">
      <c r="B29" s="554" t="s">
        <v>301</v>
      </c>
      <c r="C29" s="545">
        <v>3.3168758829999998</v>
      </c>
      <c r="D29" s="545">
        <v>3.3368365519999998</v>
      </c>
      <c r="E29" s="545">
        <v>3.5678899730000002</v>
      </c>
      <c r="F29" s="545">
        <v>3.5662983420000001</v>
      </c>
      <c r="G29" s="545">
        <v>3.2135190790000001</v>
      </c>
      <c r="H29" s="704">
        <v>3.3145913760000001</v>
      </c>
      <c r="I29" s="704">
        <v>3.6115127679999999</v>
      </c>
      <c r="J29" s="704">
        <v>4.2213788599999997</v>
      </c>
      <c r="K29" s="704">
        <v>4.0365955409999996</v>
      </c>
      <c r="L29" s="704">
        <v>4.5034926989999997</v>
      </c>
      <c r="M29" s="704">
        <v>4.5926281690000001</v>
      </c>
      <c r="N29" s="704">
        <v>4.8045115359999997</v>
      </c>
    </row>
    <row r="30" spans="2:14" s="542" customFormat="1">
      <c r="B30" s="733" t="s">
        <v>361</v>
      </c>
      <c r="C30" s="541">
        <v>0.76550657899999996</v>
      </c>
      <c r="D30" s="541">
        <v>0.78623878700000005</v>
      </c>
      <c r="E30" s="541">
        <v>0.89175572400000003</v>
      </c>
      <c r="F30" s="541">
        <v>0.79274832299999998</v>
      </c>
      <c r="G30" s="541">
        <v>0.75106106299999997</v>
      </c>
      <c r="H30" s="603">
        <v>0.73958919400000001</v>
      </c>
      <c r="I30" s="603">
        <v>0.82623937800000002</v>
      </c>
      <c r="J30" s="603">
        <v>0.93134180600000005</v>
      </c>
      <c r="K30" s="603">
        <v>1.006026589</v>
      </c>
      <c r="L30" s="603">
        <v>1.1948549530000001</v>
      </c>
      <c r="M30" s="603">
        <v>1.011094334</v>
      </c>
      <c r="N30" s="603">
        <v>1.0682250209999999</v>
      </c>
    </row>
    <row r="31" spans="2:14" s="542" customFormat="1">
      <c r="B31" s="733" t="s">
        <v>362</v>
      </c>
      <c r="C31" s="541">
        <v>1.599399019</v>
      </c>
      <c r="D31" s="541">
        <v>1.642414746</v>
      </c>
      <c r="E31" s="541">
        <v>1.7440352859999999</v>
      </c>
      <c r="F31" s="541">
        <v>1.741726766</v>
      </c>
      <c r="G31" s="541">
        <v>1.6084111940000001</v>
      </c>
      <c r="H31" s="603">
        <v>1.606773177</v>
      </c>
      <c r="I31" s="603">
        <v>1.9101606900000001</v>
      </c>
      <c r="J31" s="603">
        <v>2.237464106</v>
      </c>
      <c r="K31" s="603">
        <v>2.0763378650000002</v>
      </c>
      <c r="L31" s="603">
        <v>2.3069132219999999</v>
      </c>
      <c r="M31" s="603">
        <v>2.5346947229999999</v>
      </c>
      <c r="N31" s="603">
        <v>2.6050131589999999</v>
      </c>
    </row>
    <row r="32" spans="2:14">
      <c r="B32" s="733" t="s">
        <v>363</v>
      </c>
      <c r="C32" s="553">
        <v>0.95197028400000006</v>
      </c>
      <c r="D32" s="553">
        <v>0.90818301800000001</v>
      </c>
      <c r="E32" s="553">
        <v>0.93209896199999998</v>
      </c>
      <c r="F32" s="553">
        <v>1.0318232519999999</v>
      </c>
      <c r="G32" s="553">
        <v>0.85404682200000004</v>
      </c>
      <c r="H32" s="703">
        <v>0.96822900300000003</v>
      </c>
      <c r="I32" s="703">
        <v>0.87511269800000002</v>
      </c>
      <c r="J32" s="703">
        <v>1.052572947</v>
      </c>
      <c r="K32" s="703">
        <v>0.95423108599999995</v>
      </c>
      <c r="L32" s="703">
        <v>1.001724525</v>
      </c>
      <c r="M32" s="703">
        <v>1.0468391109999999</v>
      </c>
      <c r="N32" s="703">
        <v>1.131273355</v>
      </c>
    </row>
    <row r="33" spans="2:14">
      <c r="B33" s="556" t="s">
        <v>302</v>
      </c>
      <c r="C33" s="545">
        <v>28.445763961000001</v>
      </c>
      <c r="D33" s="545">
        <v>29.793229116999999</v>
      </c>
      <c r="E33" s="545">
        <v>30.044662802000001</v>
      </c>
      <c r="F33" s="545">
        <v>30.812155275999999</v>
      </c>
      <c r="G33" s="545">
        <v>31.510315314</v>
      </c>
      <c r="H33" s="704">
        <v>33.375587330000002</v>
      </c>
      <c r="I33" s="704">
        <v>34.717794982999997</v>
      </c>
      <c r="J33" s="704">
        <v>37.025199284000003</v>
      </c>
      <c r="K33" s="704">
        <v>36.915600083000001</v>
      </c>
      <c r="L33" s="704">
        <v>38.118057804999999</v>
      </c>
      <c r="M33" s="704">
        <v>40.453784706999997</v>
      </c>
      <c r="N33" s="704">
        <v>43.584729492000001</v>
      </c>
    </row>
    <row r="34" spans="2:14">
      <c r="B34" s="557" t="s">
        <v>303</v>
      </c>
      <c r="C34" s="545">
        <v>27.575194038999999</v>
      </c>
      <c r="D34" s="545">
        <v>28.656398406000001</v>
      </c>
      <c r="E34" s="545">
        <v>29.365624713999999</v>
      </c>
      <c r="F34" s="545">
        <v>31.204308614999999</v>
      </c>
      <c r="G34" s="545">
        <v>31.469165781000001</v>
      </c>
      <c r="H34" s="704">
        <v>33.303640444000003</v>
      </c>
      <c r="I34" s="704">
        <v>34.541917187999999</v>
      </c>
      <c r="J34" s="704">
        <v>36.254653181000002</v>
      </c>
      <c r="K34" s="704">
        <v>36.379125744</v>
      </c>
      <c r="L34" s="704">
        <v>38.206279977999998</v>
      </c>
      <c r="M34" s="704">
        <v>40.582165592999999</v>
      </c>
      <c r="N34" s="704">
        <v>43.427852528000003</v>
      </c>
    </row>
    <row r="35" spans="2:14" s="542" customFormat="1">
      <c r="B35" s="558" t="s">
        <v>304</v>
      </c>
      <c r="C35" s="559">
        <v>-0.87056992099999997</v>
      </c>
      <c r="D35" s="559">
        <v>-1.136830711</v>
      </c>
      <c r="E35" s="559">
        <v>-0.67903808700000001</v>
      </c>
      <c r="F35" s="559">
        <v>0.39215333800000002</v>
      </c>
      <c r="G35" s="559">
        <v>-4.1149533000000002E-2</v>
      </c>
      <c r="H35" s="707">
        <v>-7.1946885000000002E-2</v>
      </c>
      <c r="I35" s="707">
        <v>-0.175877794</v>
      </c>
      <c r="J35" s="707">
        <v>-0.77054610300000004</v>
      </c>
      <c r="K35" s="707">
        <v>-0.53647433899999997</v>
      </c>
      <c r="L35" s="707">
        <v>8.8222173000000001E-2</v>
      </c>
      <c r="M35" s="707">
        <v>0.128380885</v>
      </c>
      <c r="N35" s="707">
        <v>-0.15687696300000001</v>
      </c>
    </row>
    <row r="36" spans="2:14">
      <c r="B36" s="560" t="s">
        <v>305</v>
      </c>
      <c r="C36" s="541">
        <v>1.7380609840000001</v>
      </c>
      <c r="D36" s="540">
        <v>1.759904253</v>
      </c>
      <c r="E36" s="540">
        <v>1.8647526400000001</v>
      </c>
      <c r="F36" s="540">
        <v>2.090214274</v>
      </c>
      <c r="G36" s="540">
        <v>2.0824111580000002</v>
      </c>
      <c r="H36" s="705">
        <v>2.2261750249999999</v>
      </c>
      <c r="I36" s="705">
        <v>2.4989633339999999</v>
      </c>
      <c r="J36" s="705">
        <v>2.602071343</v>
      </c>
      <c r="K36" s="705">
        <v>2.3782197389999999</v>
      </c>
      <c r="L36" s="705">
        <v>2.7099827620000001</v>
      </c>
      <c r="M36" s="705">
        <v>2.7412494000000001</v>
      </c>
      <c r="N36" s="705">
        <v>2.7447555430000001</v>
      </c>
    </row>
    <row r="37" spans="2:14">
      <c r="B37" s="560" t="s">
        <v>306</v>
      </c>
      <c r="C37" s="541">
        <v>3.3334566560000001</v>
      </c>
      <c r="D37" s="540">
        <v>2.5601098470000001</v>
      </c>
      <c r="E37" s="540">
        <v>2.3612215999999999</v>
      </c>
      <c r="F37" s="540">
        <v>2.3271939609999999</v>
      </c>
      <c r="G37" s="540">
        <v>2.301609945</v>
      </c>
      <c r="H37" s="705">
        <v>2.4423729490000001</v>
      </c>
      <c r="I37" s="705">
        <v>2.4976784790000002</v>
      </c>
      <c r="J37" s="705">
        <v>3.1051117019999999</v>
      </c>
      <c r="K37" s="705">
        <v>3.5203222599999999</v>
      </c>
      <c r="L37" s="705">
        <v>2.9391805550000001</v>
      </c>
      <c r="M37" s="705">
        <v>3.3442612309999999</v>
      </c>
      <c r="N37" s="705">
        <v>3.232271082</v>
      </c>
    </row>
    <row r="38" spans="2:14">
      <c r="B38" s="561" t="s">
        <v>307</v>
      </c>
      <c r="C38" s="541">
        <v>1.595395672</v>
      </c>
      <c r="D38" s="541">
        <v>0.80020559400000002</v>
      </c>
      <c r="E38" s="541">
        <v>0.49646895899999999</v>
      </c>
      <c r="F38" s="541">
        <v>0.23697968599999999</v>
      </c>
      <c r="G38" s="541">
        <v>0.21919878600000001</v>
      </c>
      <c r="H38" s="603">
        <v>0.21619792299999999</v>
      </c>
      <c r="I38" s="603">
        <v>-1.2848549999999999E-3</v>
      </c>
      <c r="J38" s="603">
        <v>0.50304035899999999</v>
      </c>
      <c r="K38" s="603">
        <v>1.142102521</v>
      </c>
      <c r="L38" s="603">
        <v>0.22919779300000001</v>
      </c>
      <c r="M38" s="603">
        <v>0.60301183000000003</v>
      </c>
      <c r="N38" s="603">
        <v>0.48751553800000003</v>
      </c>
    </row>
    <row r="39" spans="2:14">
      <c r="B39" s="556" t="s">
        <v>308</v>
      </c>
      <c r="C39" s="551">
        <v>30.183824945000001</v>
      </c>
      <c r="D39" s="551">
        <v>31.553133371000001</v>
      </c>
      <c r="E39" s="551">
        <v>31.909415442</v>
      </c>
      <c r="F39" s="551">
        <v>32.902369551</v>
      </c>
      <c r="G39" s="551">
        <v>33.592726472999999</v>
      </c>
      <c r="H39" s="702">
        <v>35.601762356000002</v>
      </c>
      <c r="I39" s="702">
        <v>37.216758317</v>
      </c>
      <c r="J39" s="702">
        <v>39.627270627000001</v>
      </c>
      <c r="K39" s="702">
        <v>39.293819823</v>
      </c>
      <c r="L39" s="702">
        <v>40.828040567000002</v>
      </c>
      <c r="M39" s="702">
        <v>43.195034108000002</v>
      </c>
      <c r="N39" s="702">
        <v>46.329485034999998</v>
      </c>
    </row>
    <row r="40" spans="2:14">
      <c r="B40" s="557" t="s">
        <v>309</v>
      </c>
      <c r="C40" s="545">
        <v>30.908650695999999</v>
      </c>
      <c r="D40" s="545">
        <v>31.216508253000001</v>
      </c>
      <c r="E40" s="545">
        <v>31.726846313999999</v>
      </c>
      <c r="F40" s="545">
        <v>33.531502576999998</v>
      </c>
      <c r="G40" s="545">
        <v>33.770775725999997</v>
      </c>
      <c r="H40" s="704">
        <v>35.746013394000002</v>
      </c>
      <c r="I40" s="704">
        <v>37.039595667</v>
      </c>
      <c r="J40" s="704">
        <v>39.359764882999997</v>
      </c>
      <c r="K40" s="704">
        <v>39.899448005000004</v>
      </c>
      <c r="L40" s="704">
        <v>41.145460532999998</v>
      </c>
      <c r="M40" s="704">
        <v>43.926426824000004</v>
      </c>
      <c r="N40" s="704">
        <v>46.660123609999999</v>
      </c>
    </row>
    <row r="41" spans="2:14">
      <c r="B41" s="649" t="s">
        <v>310</v>
      </c>
      <c r="C41" s="651">
        <v>0.72482575000000005</v>
      </c>
      <c r="D41" s="651">
        <v>-0.33662511699999997</v>
      </c>
      <c r="E41" s="651">
        <v>-0.182569127</v>
      </c>
      <c r="F41" s="651">
        <v>0.62913302500000001</v>
      </c>
      <c r="G41" s="651">
        <v>0.17804925299999999</v>
      </c>
      <c r="H41" s="708">
        <v>0.144251037</v>
      </c>
      <c r="I41" s="708">
        <v>-0.17716264900000001</v>
      </c>
      <c r="J41" s="708">
        <v>-0.26750574300000002</v>
      </c>
      <c r="K41" s="708">
        <v>0.60562818200000001</v>
      </c>
      <c r="L41" s="708">
        <v>0.317419966</v>
      </c>
      <c r="M41" s="708">
        <v>0.731392716</v>
      </c>
      <c r="N41" s="708">
        <v>0.33063857499999999</v>
      </c>
    </row>
    <row r="42" spans="2:14" s="562" customFormat="1" ht="14.25">
      <c r="B42" s="650" t="s">
        <v>332</v>
      </c>
      <c r="C42" s="652">
        <v>21.202003266999998</v>
      </c>
      <c r="D42" s="653">
        <v>22.060102849</v>
      </c>
      <c r="E42" s="653">
        <v>22.755287012</v>
      </c>
      <c r="F42" s="653">
        <v>23.447602707000001</v>
      </c>
      <c r="G42" s="653">
        <v>24.052758717</v>
      </c>
      <c r="H42" s="709">
        <v>25.071803931000002</v>
      </c>
      <c r="I42" s="709">
        <v>25.374183956</v>
      </c>
      <c r="J42" s="709">
        <v>25.942081002999998</v>
      </c>
      <c r="K42" s="709">
        <v>27.256988465999999</v>
      </c>
      <c r="L42" s="709">
        <v>28.156596008000001</v>
      </c>
      <c r="M42" s="709">
        <v>28.707145068999999</v>
      </c>
      <c r="N42" s="709">
        <v>29.402258494000002</v>
      </c>
    </row>
    <row r="43" spans="2:14">
      <c r="B43" s="563" t="s">
        <v>23</v>
      </c>
      <c r="C43" s="570"/>
      <c r="D43" s="570"/>
      <c r="E43" s="570"/>
      <c r="F43" s="570"/>
      <c r="G43" s="205"/>
      <c r="H43" s="570"/>
      <c r="I43" s="570"/>
      <c r="J43" s="570"/>
      <c r="K43" s="570"/>
      <c r="L43" s="570"/>
      <c r="M43" s="570"/>
      <c r="N43" s="570"/>
    </row>
    <row r="44" spans="2:14">
      <c r="B44" s="561" t="s">
        <v>314</v>
      </c>
      <c r="C44" s="565">
        <v>0.20716876539757095</v>
      </c>
      <c r="D44" s="565">
        <v>0.20443206288685062</v>
      </c>
      <c r="E44" s="565">
        <v>0.18297361060535605</v>
      </c>
      <c r="F44" s="565">
        <v>0.18177090848351754</v>
      </c>
      <c r="G44" s="565">
        <v>0.16992065362390307</v>
      </c>
      <c r="H44" s="565">
        <v>0.17578254028818277</v>
      </c>
      <c r="I44" s="565">
        <v>0.17941013371980993</v>
      </c>
      <c r="J44" s="565">
        <v>0.18831861527952853</v>
      </c>
      <c r="K44" s="565">
        <v>0.17587555717803344</v>
      </c>
      <c r="L44" s="565">
        <v>0.18346516900000001</v>
      </c>
      <c r="M44" s="565">
        <v>0.19279509354198346</v>
      </c>
      <c r="N44" s="565">
        <v>0.19008715156751418</v>
      </c>
    </row>
    <row r="45" spans="2:14">
      <c r="B45" s="561" t="s">
        <v>364</v>
      </c>
      <c r="C45" s="565">
        <v>0.13552072393719822</v>
      </c>
      <c r="D45" s="565">
        <v>0.1349243729742988</v>
      </c>
      <c r="E45" s="565">
        <v>0.11069002990645178</v>
      </c>
      <c r="F45" s="565">
        <v>0.10614266121269418</v>
      </c>
      <c r="G45" s="565">
        <v>9.6221715459932411E-2</v>
      </c>
      <c r="H45" s="565">
        <v>0.10154960876200599</v>
      </c>
      <c r="I45" s="565">
        <v>9.8617031241520395E-2</v>
      </c>
      <c r="J45" s="565">
        <v>0.10708835086993104</v>
      </c>
      <c r="K45" s="565">
        <v>0.10234328480871202</v>
      </c>
      <c r="L45" s="565">
        <v>0.10305690100000001</v>
      </c>
      <c r="M45" s="565">
        <v>0.11662714037323456</v>
      </c>
      <c r="N45" s="565">
        <v>0.11902246703803285</v>
      </c>
    </row>
    <row r="46" spans="2:14">
      <c r="B46" s="561" t="s">
        <v>315</v>
      </c>
      <c r="C46" s="565">
        <v>0.87400961314195391</v>
      </c>
      <c r="D46" s="565">
        <v>0.87126716398475901</v>
      </c>
      <c r="E46" s="565">
        <v>0.88206531466638127</v>
      </c>
      <c r="F46" s="565">
        <v>0.84838244415540753</v>
      </c>
      <c r="G46" s="565">
        <v>0.85125493574878064</v>
      </c>
      <c r="H46" s="565">
        <v>0.8360319753437272</v>
      </c>
      <c r="I46" s="565">
        <v>0.82036379516566316</v>
      </c>
      <c r="J46" s="565">
        <v>0.80984793321590576</v>
      </c>
      <c r="K46" s="565">
        <v>0.84275992926093701</v>
      </c>
      <c r="L46" s="565">
        <v>0.83543820199999996</v>
      </c>
      <c r="M46" s="565">
        <v>0.79765251582961416</v>
      </c>
      <c r="N46" s="565">
        <v>0.76125621812083288</v>
      </c>
    </row>
    <row r="47" spans="2:14">
      <c r="B47" s="566" t="s">
        <v>413</v>
      </c>
      <c r="C47" s="567">
        <v>4.218829085864706</v>
      </c>
      <c r="D47" s="567">
        <v>4.2618909758152244</v>
      </c>
      <c r="E47" s="567">
        <v>4.8207242112571675</v>
      </c>
      <c r="F47" s="567">
        <v>4.6673169608564535</v>
      </c>
      <c r="G47" s="599">
        <v>5.0097202287893801</v>
      </c>
      <c r="H47" s="599">
        <v>4.7560581043664136</v>
      </c>
      <c r="I47" s="599">
        <v>4.5725610820113944</v>
      </c>
      <c r="J47" s="599">
        <v>4.3004135943428503</v>
      </c>
      <c r="K47" s="599">
        <v>4.7917967839489881</v>
      </c>
      <c r="L47" s="599">
        <v>4.5536610949999998</v>
      </c>
      <c r="M47" s="599">
        <v>4.1373071335755522</v>
      </c>
      <c r="N47" s="599">
        <v>4.004774714352294</v>
      </c>
    </row>
    <row r="48" spans="2:14" s="562" customFormat="1">
      <c r="B48" s="288" t="s">
        <v>414</v>
      </c>
    </row>
    <row r="49" spans="2:2" s="562" customFormat="1">
      <c r="B49" s="237" t="s">
        <v>318</v>
      </c>
    </row>
    <row r="50" spans="2:2" s="562" customFormat="1">
      <c r="B50" s="237" t="s">
        <v>417</v>
      </c>
    </row>
    <row r="51" spans="2:2" s="562" customFormat="1">
      <c r="B51" s="571" t="s">
        <v>418</v>
      </c>
    </row>
    <row r="52" spans="2:2" s="562" customFormat="1">
      <c r="B52" s="414" t="s">
        <v>311</v>
      </c>
    </row>
    <row r="53" spans="2:2">
      <c r="B53" s="571" t="s">
        <v>421</v>
      </c>
    </row>
    <row r="55" spans="2:2" s="562" customFormat="1">
      <c r="B55" s="20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U54"/>
  <sheetViews>
    <sheetView zoomScaleSheetLayoutView="100" workbookViewId="0">
      <pane xSplit="1" ySplit="5" topLeftCell="G6" activePane="bottomRight" state="frozen"/>
      <selection activeCell="M36" sqref="M36"/>
      <selection pane="topRight" activeCell="M36" sqref="M36"/>
      <selection pane="bottomLeft" activeCell="M36" sqref="M36"/>
      <selection pane="bottomRight" activeCell="T55" sqref="T55"/>
    </sheetView>
  </sheetViews>
  <sheetFormatPr baseColWidth="10" defaultColWidth="11.42578125" defaultRowHeight="12.75"/>
  <cols>
    <col min="1" max="1" width="47.28515625" style="152" customWidth="1"/>
    <col min="2" max="2" width="9.140625" style="151" customWidth="1"/>
    <col min="3" max="8" width="9.140625" style="152" customWidth="1"/>
    <col min="9" max="9" width="9.5703125" style="151" customWidth="1"/>
    <col min="10" max="17" width="9.5703125" style="152" customWidth="1"/>
    <col min="18" max="19" width="9.42578125" style="152" customWidth="1"/>
    <col min="20" max="16384" width="11.42578125" style="152"/>
  </cols>
  <sheetData>
    <row r="1" spans="1:21" ht="18">
      <c r="A1" s="228" t="s">
        <v>104</v>
      </c>
    </row>
    <row r="3" spans="1:21" ht="15.75">
      <c r="A3" s="229" t="s">
        <v>163</v>
      </c>
      <c r="B3" s="154"/>
      <c r="C3" s="154"/>
      <c r="D3" s="154"/>
      <c r="E3" s="154"/>
      <c r="F3" s="154"/>
      <c r="G3" s="155"/>
      <c r="H3" s="155"/>
      <c r="I3" s="156"/>
      <c r="J3" s="156"/>
    </row>
    <row r="4" spans="1:21">
      <c r="A4" s="157" t="s">
        <v>212</v>
      </c>
      <c r="B4" s="158"/>
      <c r="I4" s="158"/>
    </row>
    <row r="5" spans="1:21" ht="13.5">
      <c r="A5" s="160"/>
      <c r="B5" s="161">
        <v>1996</v>
      </c>
      <c r="C5" s="161">
        <v>1997</v>
      </c>
      <c r="D5" s="161">
        <v>1998</v>
      </c>
      <c r="E5" s="161">
        <v>1999</v>
      </c>
      <c r="F5" s="161">
        <v>2000</v>
      </c>
      <c r="G5" s="161">
        <v>2001</v>
      </c>
      <c r="H5" s="161">
        <v>2002</v>
      </c>
      <c r="I5" s="161">
        <v>2003</v>
      </c>
      <c r="J5" s="161">
        <v>2004</v>
      </c>
      <c r="K5" s="162">
        <v>2005</v>
      </c>
      <c r="L5" s="161">
        <v>2006</v>
      </c>
      <c r="M5" s="161">
        <v>2007</v>
      </c>
      <c r="N5" s="161">
        <v>2008</v>
      </c>
      <c r="O5" s="161">
        <v>2009</v>
      </c>
      <c r="P5" s="161">
        <v>2010</v>
      </c>
      <c r="Q5" s="161">
        <v>2011</v>
      </c>
      <c r="R5" s="161">
        <v>2012</v>
      </c>
      <c r="S5" s="161">
        <v>2013</v>
      </c>
      <c r="T5" s="318">
        <v>2014</v>
      </c>
      <c r="U5" s="162" t="s">
        <v>245</v>
      </c>
    </row>
    <row r="6" spans="1:21" s="165" customFormat="1">
      <c r="A6" s="163" t="s">
        <v>4</v>
      </c>
      <c r="B6" s="164">
        <f t="shared" ref="B6:R6" si="0">B10+B26</f>
        <v>75.767161566992968</v>
      </c>
      <c r="C6" s="164">
        <f t="shared" si="0"/>
        <v>75.95010038767785</v>
      </c>
      <c r="D6" s="164">
        <f t="shared" si="0"/>
        <v>79.256458634350935</v>
      </c>
      <c r="E6" s="164">
        <f t="shared" si="0"/>
        <v>82.006522433177793</v>
      </c>
      <c r="F6" s="164">
        <f t="shared" si="0"/>
        <v>85.370580013933846</v>
      </c>
      <c r="G6" s="164">
        <f t="shared" si="0"/>
        <v>88.424699513882388</v>
      </c>
      <c r="H6" s="164">
        <f t="shared" si="0"/>
        <v>90.177954540999991</v>
      </c>
      <c r="I6" s="164">
        <f t="shared" si="0"/>
        <v>92.144173311000003</v>
      </c>
      <c r="J6" s="164">
        <f t="shared" si="0"/>
        <v>98.009704003185902</v>
      </c>
      <c r="K6" s="164">
        <f t="shared" si="0"/>
        <v>103.95779999999999</v>
      </c>
      <c r="L6" s="164">
        <f t="shared" si="0"/>
        <v>107.48813948560971</v>
      </c>
      <c r="M6" s="164">
        <f t="shared" si="0"/>
        <v>114.176</v>
      </c>
      <c r="N6" s="164">
        <f t="shared" si="0"/>
        <v>114.77080000000242</v>
      </c>
      <c r="O6" s="164">
        <f t="shared" si="0"/>
        <v>117.7377000000028</v>
      </c>
      <c r="P6" s="164">
        <f t="shared" si="0"/>
        <v>117.979270000003</v>
      </c>
      <c r="Q6" s="164">
        <f t="shared" si="0"/>
        <v>122.57894679273313</v>
      </c>
      <c r="R6" s="164">
        <f t="shared" si="0"/>
        <v>126.84538819247106</v>
      </c>
      <c r="S6" s="164">
        <f t="shared" ref="S6:U6" si="1">S10+S26</f>
        <v>133.05973324900708</v>
      </c>
      <c r="T6" s="164">
        <f t="shared" si="1"/>
        <v>130.89555699120001</v>
      </c>
      <c r="U6" s="164">
        <f t="shared" si="1"/>
        <v>128.28015847750999</v>
      </c>
    </row>
    <row r="7" spans="1:21" s="165" customFormat="1">
      <c r="A7" s="166" t="s">
        <v>5</v>
      </c>
      <c r="B7" s="164">
        <f t="shared" ref="B7:R7" si="2">B15+B30</f>
        <v>76.880039392826063</v>
      </c>
      <c r="C7" s="164">
        <f t="shared" si="2"/>
        <v>76.529406653180004</v>
      </c>
      <c r="D7" s="164">
        <f t="shared" si="2"/>
        <v>78.834848169285038</v>
      </c>
      <c r="E7" s="164">
        <f t="shared" si="2"/>
        <v>82.936775042571384</v>
      </c>
      <c r="F7" s="164">
        <f t="shared" si="2"/>
        <v>85.458874228036279</v>
      </c>
      <c r="G7" s="164">
        <f t="shared" si="2"/>
        <v>88.528913984697013</v>
      </c>
      <c r="H7" s="164">
        <f t="shared" si="2"/>
        <v>91.202136753000005</v>
      </c>
      <c r="I7" s="164">
        <f t="shared" si="2"/>
        <v>93.347813480000013</v>
      </c>
      <c r="J7" s="164">
        <f t="shared" si="2"/>
        <v>98.938316700930784</v>
      </c>
      <c r="K7" s="164">
        <f t="shared" si="2"/>
        <v>104.40879203237</v>
      </c>
      <c r="L7" s="164">
        <f t="shared" si="2"/>
        <v>108.69284858717</v>
      </c>
      <c r="M7" s="164">
        <f t="shared" si="2"/>
        <v>113.626</v>
      </c>
      <c r="N7" s="164">
        <f t="shared" si="2"/>
        <v>114.94379000000191</v>
      </c>
      <c r="O7" s="164">
        <f t="shared" si="2"/>
        <v>119.07289000000175</v>
      </c>
      <c r="P7" s="164">
        <f t="shared" si="2"/>
        <v>119.5947000000009</v>
      </c>
      <c r="Q7" s="164">
        <f t="shared" si="2"/>
        <v>124.20945679273142</v>
      </c>
      <c r="R7" s="164">
        <f t="shared" si="2"/>
        <v>128.27619320689894</v>
      </c>
      <c r="S7" s="164">
        <f t="shared" ref="S7:U7" si="3">S15+S30</f>
        <v>130.05707843194003</v>
      </c>
      <c r="T7" s="164">
        <f t="shared" si="3"/>
        <v>129.31877845977999</v>
      </c>
      <c r="U7" s="164">
        <f t="shared" si="3"/>
        <v>130.92328699105028</v>
      </c>
    </row>
    <row r="8" spans="1:21" s="165" customFormat="1">
      <c r="A8" s="167" t="s">
        <v>6</v>
      </c>
      <c r="B8" s="168">
        <f t="shared" ref="B8:R9" si="4">B6-B36</f>
        <v>68.129465803398702</v>
      </c>
      <c r="C8" s="168">
        <f t="shared" si="4"/>
        <v>67.611139144791508</v>
      </c>
      <c r="D8" s="168">
        <f t="shared" si="4"/>
        <v>71.712377197762862</v>
      </c>
      <c r="E8" s="168">
        <f t="shared" si="4"/>
        <v>74.081383012301117</v>
      </c>
      <c r="F8" s="168">
        <f t="shared" si="4"/>
        <v>77.289318801994654</v>
      </c>
      <c r="G8" s="168">
        <f t="shared" si="4"/>
        <v>79.772784200640857</v>
      </c>
      <c r="H8" s="168">
        <f t="shared" si="4"/>
        <v>81.534938352999987</v>
      </c>
      <c r="I8" s="168">
        <f t="shared" si="4"/>
        <v>84.887112130000006</v>
      </c>
      <c r="J8" s="168">
        <f t="shared" si="4"/>
        <v>90.208661847102107</v>
      </c>
      <c r="K8" s="168">
        <f t="shared" si="4"/>
        <v>95.820799999999991</v>
      </c>
      <c r="L8" s="168">
        <f t="shared" si="4"/>
        <v>99.986436889159705</v>
      </c>
      <c r="M8" s="168">
        <f t="shared" si="4"/>
        <v>106.726</v>
      </c>
      <c r="N8" s="168">
        <f t="shared" si="4"/>
        <v>107.5630900000012</v>
      </c>
      <c r="O8" s="168">
        <f t="shared" si="4"/>
        <v>110.5940300000016</v>
      </c>
      <c r="P8" s="168">
        <f t="shared" si="4"/>
        <v>110.59431000000171</v>
      </c>
      <c r="Q8" s="168">
        <f t="shared" si="4"/>
        <v>115.14572679273186</v>
      </c>
      <c r="R8" s="168">
        <f t="shared" si="4"/>
        <v>119.26461425342107</v>
      </c>
      <c r="S8" s="168">
        <f t="shared" ref="S8:U8" si="5">S6-S36</f>
        <v>125.20340873345708</v>
      </c>
      <c r="T8" s="168">
        <f t="shared" si="5"/>
        <v>123.07260069415001</v>
      </c>
      <c r="U8" s="168">
        <f t="shared" si="5"/>
        <v>119.85349825087999</v>
      </c>
    </row>
    <row r="9" spans="1:21" s="165" customFormat="1">
      <c r="A9" s="169" t="s">
        <v>7</v>
      </c>
      <c r="B9" s="170">
        <f t="shared" si="4"/>
        <v>69.242343629231812</v>
      </c>
      <c r="C9" s="170">
        <f t="shared" si="4"/>
        <v>69.272833432679263</v>
      </c>
      <c r="D9" s="170">
        <f t="shared" si="4"/>
        <v>71.740000320264443</v>
      </c>
      <c r="E9" s="170">
        <f t="shared" si="4"/>
        <v>74.793716882051712</v>
      </c>
      <c r="F9" s="170">
        <f t="shared" si="4"/>
        <v>76.844839157444767</v>
      </c>
      <c r="G9" s="170">
        <f t="shared" si="4"/>
        <v>79.989298897860621</v>
      </c>
      <c r="H9" s="170">
        <f t="shared" si="4"/>
        <v>82.756500753000012</v>
      </c>
      <c r="I9" s="170">
        <f t="shared" si="4"/>
        <v>85.759244927000012</v>
      </c>
      <c r="J9" s="170">
        <f t="shared" si="4"/>
        <v>90.142060092002879</v>
      </c>
      <c r="K9" s="170">
        <f t="shared" si="4"/>
        <v>94.262792032370001</v>
      </c>
      <c r="L9" s="170">
        <f t="shared" si="4"/>
        <v>98.454195875570008</v>
      </c>
      <c r="M9" s="170">
        <f t="shared" si="4"/>
        <v>102.68300000000001</v>
      </c>
      <c r="N9" s="170">
        <f t="shared" si="4"/>
        <v>104.41855000000174</v>
      </c>
      <c r="O9" s="170">
        <f t="shared" si="4"/>
        <v>109.84116000000161</v>
      </c>
      <c r="P9" s="170">
        <f t="shared" si="4"/>
        <v>111.08093000000081</v>
      </c>
      <c r="Q9" s="170">
        <f t="shared" si="4"/>
        <v>115.06299679273125</v>
      </c>
      <c r="R9" s="170">
        <f t="shared" si="4"/>
        <v>117.64252968921892</v>
      </c>
      <c r="S9" s="170">
        <f t="shared" ref="S9:U9" si="6">S7-S37</f>
        <v>120.15401368642002</v>
      </c>
      <c r="T9" s="170">
        <f t="shared" si="6"/>
        <v>120.65147701946999</v>
      </c>
      <c r="U9" s="170">
        <f t="shared" si="6"/>
        <v>121.54199595618027</v>
      </c>
    </row>
    <row r="10" spans="1:21">
      <c r="A10" s="171" t="s">
        <v>8</v>
      </c>
      <c r="B10" s="172">
        <f>'10.4 Com'!B10+'10.5 GFP'!B10-'10.5 GFP'!B$13</f>
        <v>51.573502531415933</v>
      </c>
      <c r="C10" s="173">
        <f>'10.4 Com'!C10+'10.5 GFP'!C10-'10.5 GFP'!C$13</f>
        <v>52.259523108984283</v>
      </c>
      <c r="D10" s="173">
        <f>'10.4 Com'!D10+'10.5 GFP'!D10-'10.5 GFP'!D$13</f>
        <v>53.542699653655561</v>
      </c>
      <c r="E10" s="173">
        <f>'10.4 Com'!E10+'10.5 GFP'!E10-'10.5 GFP'!E$13</f>
        <v>54.673658860331834</v>
      </c>
      <c r="F10" s="173">
        <f>'10.4 Com'!F10+'10.5 GFP'!F10-'10.5 GFP'!F$13</f>
        <v>55.42829428249108</v>
      </c>
      <c r="G10" s="173">
        <f>'10.4 Com'!G10+'10.5 GFP'!G10-'10.5 GFP'!G$13</f>
        <v>57.416852462781421</v>
      </c>
      <c r="H10" s="173">
        <f>'10.4 Com'!H10+'10.5 GFP'!H10-'10.5 GFP'!H$13</f>
        <v>60.742135624952468</v>
      </c>
      <c r="I10" s="172">
        <f>'10.4 Com'!I10+'10.5 GFP'!I10-'10.5 GFP'!I$13</f>
        <v>61.941607103612199</v>
      </c>
      <c r="J10" s="173">
        <f>'10.4 Com'!J10+'10.5 GFP'!J10-'10.5 GFP'!J$13</f>
        <v>64.782824993000006</v>
      </c>
      <c r="K10" s="174">
        <f>'10.4 Com'!K10+'10.5 GFP'!K10-'10.5 GFP'!K$13</f>
        <v>68.515999999999991</v>
      </c>
      <c r="L10" s="173">
        <f>'10.4 Com'!L10+'10.5 GFP'!L10-'10.5 GFP'!L$13</f>
        <v>70.267439062089707</v>
      </c>
      <c r="M10" s="173">
        <f>'10.4 Com'!M10+'10.5 GFP'!M10-'10.5 GFP'!M$13</f>
        <v>73.176000000000002</v>
      </c>
      <c r="N10" s="172">
        <f>'10.4 Com'!N10+'10.5 GFP'!N10-'10.5 GFP'!N$13</f>
        <v>76.174150000000097</v>
      </c>
      <c r="O10" s="173">
        <f>'10.4 Com'!O10+'10.5 GFP'!O10-'10.5 GFP'!O$13</f>
        <v>78.487260000000603</v>
      </c>
      <c r="P10" s="174">
        <f>'10.4 Com'!P10+'10.5 GFP'!P10-'10.5 GFP'!P$13</f>
        <v>79.651740000000189</v>
      </c>
      <c r="Q10" s="174">
        <f>'10.4 Com'!Q10+'10.5 GFP'!Q10-'10.5 GFP'!Q$13</f>
        <v>81.899486792730713</v>
      </c>
      <c r="R10" s="174">
        <f>'10.4 Com'!R10+'10.5 GFP'!R10-'10.5 GFP'!R$13</f>
        <v>84.657834253419836</v>
      </c>
      <c r="S10" s="174">
        <f>'10.4 Com'!S10+'10.5 GFP'!S10-'10.5 GFP'!S$13</f>
        <v>87.496538733457072</v>
      </c>
      <c r="T10" s="174">
        <f>'10.4 Com'!T10+'10.5 GFP'!T10-'10.5 GFP'!T$13</f>
        <v>89.654771202960006</v>
      </c>
      <c r="U10" s="174">
        <f>'10.4 Com'!U10+'10.5 GFP'!U10-'10.5 GFP'!U$13</f>
        <v>90.10439890152999</v>
      </c>
    </row>
    <row r="11" spans="1:21" s="165" customFormat="1">
      <c r="A11" s="163" t="s">
        <v>9</v>
      </c>
      <c r="B11" s="175">
        <f t="shared" ref="B11:R11" si="7">B10-B23</f>
        <v>46.817093193608727</v>
      </c>
      <c r="C11" s="213">
        <f t="shared" si="7"/>
        <v>47.97570572461305</v>
      </c>
      <c r="D11" s="213">
        <f t="shared" si="7"/>
        <v>50.08557284835284</v>
      </c>
      <c r="E11" s="213">
        <f t="shared" si="7"/>
        <v>51.488852399331172</v>
      </c>
      <c r="F11" s="213">
        <f t="shared" si="7"/>
        <v>52.253100432513925</v>
      </c>
      <c r="G11" s="213">
        <f t="shared" si="7"/>
        <v>54.121471578322137</v>
      </c>
      <c r="H11" s="213">
        <f t="shared" si="7"/>
        <v>57.710075190376457</v>
      </c>
      <c r="I11" s="175">
        <f t="shared" si="7"/>
        <v>59.077242761612197</v>
      </c>
      <c r="J11" s="213">
        <f t="shared" si="7"/>
        <v>62.157824993000006</v>
      </c>
      <c r="K11" s="214">
        <f t="shared" si="7"/>
        <v>65.975999999999985</v>
      </c>
      <c r="L11" s="213">
        <f t="shared" si="7"/>
        <v>67.539982805439706</v>
      </c>
      <c r="M11" s="213">
        <f t="shared" si="7"/>
        <v>70.281999999999996</v>
      </c>
      <c r="N11" s="175">
        <f t="shared" si="7"/>
        <v>73.067630000000335</v>
      </c>
      <c r="O11" s="213">
        <f t="shared" si="7"/>
        <v>75.667650000000847</v>
      </c>
      <c r="P11" s="214">
        <f t="shared" si="7"/>
        <v>77.04890000000043</v>
      </c>
      <c r="Q11" s="214">
        <f t="shared" si="7"/>
        <v>79.066006792730946</v>
      </c>
      <c r="R11" s="214">
        <f t="shared" si="7"/>
        <v>81.710261026329832</v>
      </c>
      <c r="S11" s="214">
        <f t="shared" ref="S11:U11" si="8">S10-S23</f>
        <v>84.493001092137078</v>
      </c>
      <c r="T11" s="214">
        <f t="shared" si="8"/>
        <v>86.615998748660004</v>
      </c>
      <c r="U11" s="214">
        <f t="shared" si="8"/>
        <v>86.315525250459984</v>
      </c>
    </row>
    <row r="12" spans="1:21">
      <c r="A12" s="176" t="s">
        <v>134</v>
      </c>
      <c r="B12" s="177">
        <f>'10.4 Com'!B12+'10.5 GFP'!B12</f>
        <v>11.022063946264771</v>
      </c>
      <c r="C12" s="178">
        <f>'10.4 Com'!C12+'10.5 GFP'!C12</f>
        <v>12.851452153113694</v>
      </c>
      <c r="D12" s="178">
        <f>'10.4 Com'!D12+'10.5 GFP'!D12</f>
        <v>12.836263456141179</v>
      </c>
      <c r="E12" s="178">
        <f>'10.4 Com'!E12+'10.5 GFP'!E12</f>
        <v>13.464603199447525</v>
      </c>
      <c r="F12" s="178">
        <f>'10.4 Com'!F12+'10.5 GFP'!F12</f>
        <v>14.370702696670666</v>
      </c>
      <c r="G12" s="178">
        <f>'10.4 Com'!G12+'10.5 GFP'!G12</f>
        <v>14.732607855872368</v>
      </c>
      <c r="H12" s="178">
        <f>'10.4 Com'!H12+'10.5 GFP'!H12</f>
        <v>15.944270398</v>
      </c>
      <c r="I12" s="177">
        <f>'10.4 Com'!I12+'10.5 GFP'!I12</f>
        <v>16.415736537000001</v>
      </c>
      <c r="J12" s="178">
        <f>'10.4 Com'!J12+'10.5 GFP'!J12</f>
        <v>17.230999999999998</v>
      </c>
      <c r="K12" s="179">
        <f>'10.4 Com'!K12+'10.5 GFP'!K12</f>
        <v>18.045999999999999</v>
      </c>
      <c r="L12" s="178">
        <f>'10.4 Com'!L12+'10.5 GFP'!L12</f>
        <v>18.935566559689928</v>
      </c>
      <c r="M12" s="178">
        <f>'10.4 Com'!M12+'10.5 GFP'!M12</f>
        <v>19.452999999999999</v>
      </c>
      <c r="N12" s="177">
        <f>'10.4 Com'!N12+'10.5 GFP'!N12</f>
        <v>20.36536000000212</v>
      </c>
      <c r="O12" s="178">
        <f>'10.4 Com'!O12+'10.5 GFP'!O12</f>
        <v>20.918200000002209</v>
      </c>
      <c r="P12" s="179">
        <f>'10.4 Com'!P12+'10.5 GFP'!P12</f>
        <v>21.279700000002084</v>
      </c>
      <c r="Q12" s="179">
        <f>'10.4 Com'!Q12+'10.5 GFP'!Q12</f>
        <v>21.73341000000211</v>
      </c>
      <c r="R12" s="179">
        <f>'10.4 Com'!R12+'10.5 GFP'!R12</f>
        <v>22.4923590973006</v>
      </c>
      <c r="S12" s="179">
        <f>'10.4 Com'!S12+'10.5 GFP'!S12</f>
        <v>23.298272428480715</v>
      </c>
      <c r="T12" s="179">
        <f>'10.4 Com'!T12+'10.5 GFP'!T12</f>
        <v>23.202251902100002</v>
      </c>
      <c r="U12" s="179">
        <f>'10.4 Com'!U12+'10.5 GFP'!U12</f>
        <v>22.655526942649992</v>
      </c>
    </row>
    <row r="13" spans="1:21">
      <c r="A13" s="176" t="s">
        <v>135</v>
      </c>
      <c r="B13" s="177">
        <f>'10.4 Com'!B13+'10.5 GFP'!B14</f>
        <v>21.70874005460724</v>
      </c>
      <c r="C13" s="178">
        <f>'10.4 Com'!C13+'10.5 GFP'!C14</f>
        <v>22.775883175269112</v>
      </c>
      <c r="D13" s="178">
        <f>'10.4 Com'!D13+'10.5 GFP'!D14</f>
        <v>23.772164191502835</v>
      </c>
      <c r="E13" s="178">
        <f>'10.4 Com'!E13+'10.5 GFP'!E14</f>
        <v>24.075393827491741</v>
      </c>
      <c r="F13" s="178">
        <f>'10.4 Com'!F13+'10.5 GFP'!F14</f>
        <v>24.921030139780505</v>
      </c>
      <c r="G13" s="178">
        <f>'10.4 Com'!G13+'10.5 GFP'!G14</f>
        <v>26.073595593824809</v>
      </c>
      <c r="H13" s="178">
        <f>'10.4 Com'!H13+'10.5 GFP'!H14</f>
        <v>27.689362265</v>
      </c>
      <c r="I13" s="177">
        <f>'10.4 Com'!I13+'10.5 GFP'!I14</f>
        <v>28.814251108000001</v>
      </c>
      <c r="J13" s="178">
        <f>'10.4 Com'!J13+'10.5 GFP'!J14</f>
        <v>29.919</v>
      </c>
      <c r="K13" s="179">
        <f>'10.4 Com'!K13+'10.5 GFP'!K14</f>
        <v>31.395</v>
      </c>
      <c r="L13" s="178">
        <f>'10.4 Com'!L13+'10.5 GFP'!L14</f>
        <v>32.850316392799996</v>
      </c>
      <c r="M13" s="178">
        <f>'10.4 Com'!M13+'10.5 GFP'!M14</f>
        <v>34.58</v>
      </c>
      <c r="N13" s="177">
        <f>'10.4 Com'!N13+'10.5 GFP'!N14</f>
        <v>35.76149000000116</v>
      </c>
      <c r="O13" s="178">
        <f>'10.4 Com'!O13+'10.5 GFP'!O14</f>
        <v>36.949630000000909</v>
      </c>
      <c r="P13" s="179">
        <f>'10.4 Com'!P13+'10.5 GFP'!P14</f>
        <v>37.993810000000721</v>
      </c>
      <c r="Q13" s="179">
        <f>'10.4 Com'!Q13+'10.5 GFP'!Q14</f>
        <v>38.968740000000672</v>
      </c>
      <c r="R13" s="179">
        <f>'10.4 Com'!R13+'10.5 GFP'!R14</f>
        <v>40.388480028659473</v>
      </c>
      <c r="S13" s="179">
        <f>'10.4 Com'!S13+'10.5 GFP'!S14</f>
        <v>41.738533861770463</v>
      </c>
      <c r="T13" s="179">
        <f>'10.4 Com'!T13+'10.5 GFP'!T14</f>
        <v>43.641680755389999</v>
      </c>
      <c r="U13" s="179">
        <f>'10.4 Com'!U13+'10.5 GFP'!U14</f>
        <v>44.31459565671998</v>
      </c>
    </row>
    <row r="14" spans="1:21">
      <c r="A14" s="180" t="s">
        <v>136</v>
      </c>
      <c r="B14" s="181">
        <f>'10.4 Com'!B14+'10.5 GFP'!B15</f>
        <v>9.9549208256028976</v>
      </c>
      <c r="C14" s="182">
        <f>'10.4 Com'!C14+'10.5 GFP'!C15</f>
        <v>10.13785964628779</v>
      </c>
      <c r="D14" s="182">
        <f>'10.4 Com'!D14+'10.5 GFP'!D15</f>
        <v>11.221999738620848</v>
      </c>
      <c r="E14" s="182">
        <f>'10.4 Com'!E14+'10.5 GFP'!E15</f>
        <v>11.407258951038994</v>
      </c>
      <c r="F14" s="182">
        <f>'10.4 Com'!F14+'10.5 GFP'!F15</f>
        <v>10.492988691848705</v>
      </c>
      <c r="G14" s="182">
        <f>'10.4 Com'!G14+'10.5 GFP'!G15</f>
        <v>10.691283414047978</v>
      </c>
      <c r="H14" s="182">
        <f>'10.4 Com'!H14+'10.5 GFP'!H15</f>
        <v>11.279919796952466</v>
      </c>
      <c r="I14" s="181">
        <f>'10.4 Com'!I14+'10.5 GFP'!I15</f>
        <v>11.1201161616122</v>
      </c>
      <c r="J14" s="182">
        <f>'10.4 Com'!J14+'10.5 GFP'!J15</f>
        <v>11.740824993</v>
      </c>
      <c r="K14" s="183">
        <f>'10.4 Com'!K14+'10.5 GFP'!K15</f>
        <v>13.088000000000001</v>
      </c>
      <c r="L14" s="182">
        <f>'10.4 Com'!L14+'10.5 GFP'!L15</f>
        <v>12.517099128000003</v>
      </c>
      <c r="M14" s="182">
        <f>'10.4 Com'!M14+'10.5 GFP'!M15</f>
        <v>12.911999999999999</v>
      </c>
      <c r="N14" s="181">
        <f>'10.4 Com'!N14+'10.5 GFP'!N15</f>
        <v>13.465770000001807</v>
      </c>
      <c r="O14" s="182">
        <f>'10.4 Com'!O14+'10.5 GFP'!O15</f>
        <v>13.970550000001825</v>
      </c>
      <c r="P14" s="183">
        <f>'10.4 Com'!P14+'10.5 GFP'!P15</f>
        <v>14.166100000001798</v>
      </c>
      <c r="Q14" s="183">
        <f>'10.4 Com'!Q14+'10.5 GFP'!Q15</f>
        <v>14.645510000001892</v>
      </c>
      <c r="R14" s="183">
        <f>'10.4 Com'!R14+'10.5 GFP'!R15</f>
        <v>15.073238285349944</v>
      </c>
      <c r="S14" s="183">
        <f>'10.4 Com'!S14+'10.5 GFP'!S15</f>
        <v>15.442871908539894</v>
      </c>
      <c r="T14" s="183">
        <f>'10.4 Com'!T14+'10.5 GFP'!T15</f>
        <v>15.73899224609</v>
      </c>
      <c r="U14" s="183">
        <f>'10.4 Com'!U14+'10.5 GFP'!U15</f>
        <v>15.29611586790001</v>
      </c>
    </row>
    <row r="15" spans="1:21" s="165" customFormat="1">
      <c r="A15" s="163" t="s">
        <v>10</v>
      </c>
      <c r="B15" s="168">
        <f>'10.4 Com'!B15+'10.5 GFP'!B16-'10.5 GFP'!B$13</f>
        <v>60.308831219119547</v>
      </c>
      <c r="C15" s="184">
        <f>'10.4 Com'!C15+'10.5 GFP'!C16-'10.5 GFP'!C$13</f>
        <v>61.863811194941128</v>
      </c>
      <c r="D15" s="184">
        <f>'10.4 Com'!D15+'10.5 GFP'!D16-'10.5 GFP'!D$13</f>
        <v>64.140782980103424</v>
      </c>
      <c r="E15" s="184">
        <f>'10.4 Com'!E15+'10.5 GFP'!E16-'10.5 GFP'!E$13</f>
        <v>66.659096071236377</v>
      </c>
      <c r="F15" s="184">
        <f>'10.4 Com'!F15+'10.5 GFP'!F16-'10.5 GFP'!F$13</f>
        <v>67.780627145529351</v>
      </c>
      <c r="G15" s="184">
        <f>'10.4 Com'!G15+'10.5 GFP'!G16-'10.5 GFP'!G$13</f>
        <v>70.000210253279846</v>
      </c>
      <c r="H15" s="184">
        <f>'10.4 Com'!H15+'10.5 GFP'!H16-'10.5 GFP'!H$13</f>
        <v>73.249881852000001</v>
      </c>
      <c r="I15" s="168">
        <f>'10.4 Com'!I15+'10.5 GFP'!I16-'10.5 GFP'!I$13</f>
        <v>76.120566256000004</v>
      </c>
      <c r="J15" s="184">
        <f>'10.4 Com'!J15+'10.5 GFP'!J16-'10.5 GFP'!J$13</f>
        <v>79.037000000000006</v>
      </c>
      <c r="K15" s="185">
        <f>'10.4 Com'!K15+'10.5 GFP'!K16-'10.5 GFP'!K$13</f>
        <v>82.075000000000003</v>
      </c>
      <c r="L15" s="184">
        <f>'10.4 Com'!L15+'10.5 GFP'!L16-'10.5 GFP'!L$13</f>
        <v>84.586260171480006</v>
      </c>
      <c r="M15" s="184">
        <f>'10.4 Com'!M15+'10.5 GFP'!M16-'10.5 GFP'!M$13</f>
        <v>87.448000000000008</v>
      </c>
      <c r="N15" s="168">
        <f>'10.4 Com'!N15+'10.5 GFP'!N16-'10.5 GFP'!N$13</f>
        <v>89.740970000000075</v>
      </c>
      <c r="O15" s="184">
        <f>'10.4 Com'!O15+'10.5 GFP'!O16-'10.5 GFP'!O$13</f>
        <v>93.302149999999813</v>
      </c>
      <c r="P15" s="185">
        <f>'10.4 Com'!P15+'10.5 GFP'!P16-'10.5 GFP'!P$13</f>
        <v>96.492339999999871</v>
      </c>
      <c r="Q15" s="185">
        <f>'10.4 Com'!Q15+'10.5 GFP'!Q16-'10.5 GFP'!Q$13</f>
        <v>100.13024679272966</v>
      </c>
      <c r="R15" s="185">
        <f>'10.4 Com'!R15+'10.5 GFP'!R16-'10.5 GFP'!R$13</f>
        <v>102.62509968921718</v>
      </c>
      <c r="S15" s="185">
        <f>'10.4 Com'!S15+'10.5 GFP'!S16-'10.5 GFP'!S$13</f>
        <v>104.63082368642002</v>
      </c>
      <c r="T15" s="185">
        <f>'10.4 Com'!T15+'10.5 GFP'!T16-'10.5 GFP'!T$13</f>
        <v>105.34307156523001</v>
      </c>
      <c r="U15" s="185">
        <f>'10.4 Com'!U15+'10.5 GFP'!U16-'10.5 GFP'!U$13</f>
        <v>106.35619022492031</v>
      </c>
    </row>
    <row r="16" spans="1:21">
      <c r="A16" s="176" t="s">
        <v>137</v>
      </c>
      <c r="B16" s="177"/>
      <c r="C16" s="178"/>
      <c r="D16" s="178">
        <f t="shared" ref="D16:R16" si="9">D17+D18</f>
        <v>36.905328599633926</v>
      </c>
      <c r="E16" s="178">
        <f t="shared" si="9"/>
        <v>37.579509724579296</v>
      </c>
      <c r="F16" s="178">
        <f t="shared" si="9"/>
        <v>38.425130548496405</v>
      </c>
      <c r="G16" s="178">
        <f t="shared" si="9"/>
        <v>42.011125771456847</v>
      </c>
      <c r="H16" s="178">
        <f t="shared" si="9"/>
        <v>44.589123172352451</v>
      </c>
      <c r="I16" s="177">
        <f t="shared" si="9"/>
        <v>40.637582113999997</v>
      </c>
      <c r="J16" s="178">
        <f t="shared" si="9"/>
        <v>43.033000000000001</v>
      </c>
      <c r="K16" s="179">
        <f t="shared" si="9"/>
        <v>45.058999999999997</v>
      </c>
      <c r="L16" s="178">
        <f t="shared" si="9"/>
        <v>46.906180674690006</v>
      </c>
      <c r="M16" s="178">
        <f t="shared" si="9"/>
        <v>48.518999999999998</v>
      </c>
      <c r="N16" s="177">
        <f t="shared" si="9"/>
        <v>50.229470000002564</v>
      </c>
      <c r="O16" s="178">
        <f t="shared" si="9"/>
        <v>53.005620000001628</v>
      </c>
      <c r="P16" s="179">
        <f t="shared" si="9"/>
        <v>55.875490000001925</v>
      </c>
      <c r="Q16" s="179">
        <f t="shared" si="9"/>
        <v>57.171152495752253</v>
      </c>
      <c r="R16" s="179">
        <f t="shared" si="9"/>
        <v>58.948614318510025</v>
      </c>
      <c r="S16" s="179">
        <f t="shared" ref="S16:U16" si="10">S17+S18</f>
        <v>61.081406754739966</v>
      </c>
      <c r="T16" s="179">
        <f t="shared" si="10"/>
        <v>61.95270097113</v>
      </c>
      <c r="U16" s="179">
        <f t="shared" si="10"/>
        <v>63.650596695749996</v>
      </c>
    </row>
    <row r="17" spans="1:21" ht="13.5">
      <c r="A17" s="186" t="s">
        <v>232</v>
      </c>
      <c r="B17" s="177">
        <f>'10.4 Com'!B17+'10.5 GFP'!B18</f>
        <v>28.401251911329556</v>
      </c>
      <c r="C17" s="178">
        <f>'10.4 Com'!C17+'10.5 GFP'!C18</f>
        <v>30.032456395769849</v>
      </c>
      <c r="D17" s="178">
        <f>'10.4 Com'!D17+'10.5 GFP'!D18</f>
        <v>31.232201674240947</v>
      </c>
      <c r="E17" s="178">
        <f>'10.4 Com'!E17+'10.5 GFP'!E18</f>
        <v>31.458345467013633</v>
      </c>
      <c r="F17" s="178">
        <f>'10.4 Com'!F17+'10.5 GFP'!F18</f>
        <v>31.911765758273877</v>
      </c>
      <c r="G17" s="178">
        <f>'10.4 Com'!G17+'10.5 GFP'!G18</f>
        <v>31.673173719263339</v>
      </c>
      <c r="H17" s="178">
        <f>'10.4 Com'!H17+'10.5 GFP'!H18</f>
        <v>32.01607691335245</v>
      </c>
      <c r="I17" s="177">
        <f>'10.4 Com'!I17+'10.5 GFP'!I18</f>
        <v>33.336305766999999</v>
      </c>
      <c r="J17" s="178">
        <f>'10.4 Com'!J17+'10.5 GFP'!J18</f>
        <v>34.828000000000003</v>
      </c>
      <c r="K17" s="179">
        <f>'10.4 Com'!K17+'10.5 GFP'!K18</f>
        <v>36.256</v>
      </c>
      <c r="L17" s="178">
        <f>'10.4 Com'!L17+'10.5 GFP'!L18</f>
        <v>37.731340674690003</v>
      </c>
      <c r="M17" s="178">
        <f>'10.4 Com'!M17+'10.5 GFP'!M18</f>
        <v>38.984999999999999</v>
      </c>
      <c r="N17" s="177">
        <f>'10.4 Com'!N17+'10.5 GFP'!N18</f>
        <v>40.537160000001869</v>
      </c>
      <c r="O17" s="178">
        <f>'10.4 Com'!O17+'10.5 GFP'!O18</f>
        <v>43.401250000001085</v>
      </c>
      <c r="P17" s="179">
        <f>'10.4 Com'!P17+'10.5 GFP'!P18</f>
        <v>45.603320000001169</v>
      </c>
      <c r="Q17" s="179">
        <f>'10.4 Com'!Q17+'10.5 GFP'!Q18</f>
        <v>46.531922495751296</v>
      </c>
      <c r="R17" s="179">
        <f>'10.4 Com'!R17+'10.5 GFP'!R18</f>
        <v>48.105896881800021</v>
      </c>
      <c r="S17" s="179">
        <f>'10.4 Com'!S17+'10.5 GFP'!S18</f>
        <v>50.463631848670005</v>
      </c>
      <c r="T17" s="179">
        <f>'10.4 Com'!T17+'10.5 GFP'!T18</f>
        <v>51.197475674130004</v>
      </c>
      <c r="U17" s="179">
        <f>'10.4 Com'!U17+'10.5 GFP'!U18</f>
        <v>52.949175624060004</v>
      </c>
    </row>
    <row r="18" spans="1:21">
      <c r="A18" s="190" t="s">
        <v>11</v>
      </c>
      <c r="B18" s="177"/>
      <c r="C18" s="178"/>
      <c r="D18" s="178">
        <f>'10.4 Com'!D19+'10.5 GFP'!D19</f>
        <v>5.6731269253929755</v>
      </c>
      <c r="E18" s="178">
        <f>'10.4 Com'!E19+'10.5 GFP'!E19</f>
        <v>6.1211642575656642</v>
      </c>
      <c r="F18" s="178">
        <f>'10.4 Com'!F19+'10.5 GFP'!F19</f>
        <v>6.5133647902225302</v>
      </c>
      <c r="G18" s="178">
        <f>'10.4 Com'!G19+'10.5 GFP'!G19</f>
        <v>10.33795205219351</v>
      </c>
      <c r="H18" s="178">
        <f>'10.4 Com'!H19+'10.5 GFP'!H19</f>
        <v>12.573046259000002</v>
      </c>
      <c r="I18" s="177">
        <f>'10.4 Com'!I19+'10.5 GFP'!I19</f>
        <v>7.3012763469999999</v>
      </c>
      <c r="J18" s="178">
        <f>'10.4 Com'!J19+'10.5 GFP'!J19</f>
        <v>8.2050000000000001</v>
      </c>
      <c r="K18" s="179">
        <f>'10.4 Com'!K19+'10.5 GFP'!K19</f>
        <v>8.8030000000000008</v>
      </c>
      <c r="L18" s="178">
        <f>'10.4 Com'!L19+'10.5 GFP'!L19</f>
        <v>9.1748399999999997</v>
      </c>
      <c r="M18" s="178">
        <f>'10.4 Com'!M19+'10.5 GFP'!M19</f>
        <v>9.5339999999999989</v>
      </c>
      <c r="N18" s="177">
        <f>'10.4 Com'!N19+'10.5 GFP'!N19</f>
        <v>9.6923100000006954</v>
      </c>
      <c r="O18" s="178">
        <f>'10.4 Com'!O19+'10.5 GFP'!O19</f>
        <v>9.604370000000543</v>
      </c>
      <c r="P18" s="179">
        <f>'10.4 Com'!P19+'10.5 GFP'!P19</f>
        <v>10.272170000000756</v>
      </c>
      <c r="Q18" s="179">
        <f>'10.4 Com'!Q19+'10.5 GFP'!Q19</f>
        <v>10.639230000000953</v>
      </c>
      <c r="R18" s="179">
        <f>'10.4 Com'!R19+'10.5 GFP'!R19</f>
        <v>10.842717436710004</v>
      </c>
      <c r="S18" s="179">
        <f>'10.4 Com'!S19+'10.5 GFP'!S19</f>
        <v>10.617774906069959</v>
      </c>
      <c r="T18" s="179">
        <f>'10.4 Com'!T19+'10.5 GFP'!T19</f>
        <v>10.755225296999999</v>
      </c>
      <c r="U18" s="179">
        <f>'10.4 Com'!U19+'10.5 GFP'!U19</f>
        <v>10.701421071689992</v>
      </c>
    </row>
    <row r="19" spans="1:21" s="189" customFormat="1" ht="13.5">
      <c r="A19" s="171" t="s">
        <v>234</v>
      </c>
      <c r="B19" s="177">
        <f>'10.4 Com'!B20+'10.5 GFP'!B20</f>
        <v>16.662677584048957</v>
      </c>
      <c r="C19" s="178">
        <f>'10.4 Com'!C20+'10.5 GFP'!C20</f>
        <v>17.226738947827371</v>
      </c>
      <c r="D19" s="178">
        <f>'10.4 Com'!D20+'10.5 GFP'!D20</f>
        <v>16.352294653461833</v>
      </c>
      <c r="E19" s="178">
        <f>'10.4 Com'!E20+'10.5 GFP'!E20</f>
        <v>17.19969713417516</v>
      </c>
      <c r="F19" s="178">
        <f>'10.4 Com'!F20+'10.5 GFP'!F20</f>
        <v>17.967916804596015</v>
      </c>
      <c r="G19" s="178">
        <f>'10.4 Com'!G20+'10.5 GFP'!G20</f>
        <v>17.002139899506528</v>
      </c>
      <c r="H19" s="178">
        <f>'10.4 Com'!H20+'10.5 GFP'!H20</f>
        <v>17.526409284730121</v>
      </c>
      <c r="I19" s="177">
        <f>'10.4 Com'!I20+'10.5 GFP'!I20</f>
        <v>17.6500245288975</v>
      </c>
      <c r="J19" s="178">
        <f>'10.4 Com'!J20+'10.5 GFP'!J20</f>
        <v>24.267348000000002</v>
      </c>
      <c r="K19" s="179">
        <f>'10.4 Com'!K20+'10.5 GFP'!K20</f>
        <v>25</v>
      </c>
      <c r="L19" s="179">
        <f>'10.4 Com'!L20+'10.5 GFP'!L20</f>
        <v>25.713693879209998</v>
      </c>
      <c r="M19" s="179">
        <f>'10.4 Com'!M20+'10.5 GFP'!M20</f>
        <v>26.219000000000001</v>
      </c>
      <c r="N19" s="179">
        <f>'10.4 Com'!N20+'10.5 GFP'!N20</f>
        <v>26.508060000001308</v>
      </c>
      <c r="O19" s="179">
        <f>'10.4 Com'!O20+'10.5 GFP'!O20</f>
        <v>26.773610000001405</v>
      </c>
      <c r="P19" s="179">
        <f>'10.4 Com'!P20+'10.5 GFP'!P20</f>
        <v>27.080710000001382</v>
      </c>
      <c r="Q19" s="179">
        <f>'10.4 Com'!Q20+'10.5 GFP'!Q20</f>
        <v>28.298927504251289</v>
      </c>
      <c r="R19" s="179">
        <f>'10.4 Com'!R20+'10.5 GFP'!R20</f>
        <v>28.01865955602965</v>
      </c>
      <c r="S19" s="179">
        <f>'10.4 Com'!S20+'10.5 GFP'!S20</f>
        <v>27.73117341315011</v>
      </c>
      <c r="T19" s="179">
        <f>'10.4 Com'!T20+'10.5 GFP'!T20</f>
        <v>26.891856663070001</v>
      </c>
      <c r="U19" s="179">
        <f>'10.4 Com'!U20+'10.5 GFP'!U20</f>
        <v>24.599825005199996</v>
      </c>
    </row>
    <row r="20" spans="1:21" s="189" customFormat="1">
      <c r="A20" s="190" t="s">
        <v>119</v>
      </c>
      <c r="B20" s="191">
        <f>'10.4 Com'!B21+'10.5 GFP'!B21</f>
        <v>12.851452153113694</v>
      </c>
      <c r="C20" s="192">
        <f>'10.4 Com'!C21+'10.5 GFP'!C21</f>
        <v>12.75998274277125</v>
      </c>
      <c r="D20" s="192">
        <f>'10.4 Com'!D21+'10.5 GFP'!D21</f>
        <v>13.747685721929944</v>
      </c>
      <c r="E20" s="192">
        <f>'10.4 Com'!E21+'10.5 GFP'!E21</f>
        <v>14.21224011955052</v>
      </c>
      <c r="F20" s="192">
        <f>'10.4 Com'!F21+'10.5 GFP'!F21</f>
        <v>12.957606520092018</v>
      </c>
      <c r="G20" s="192">
        <f>'10.4 Com'!G21+'10.5 GFP'!G21</f>
        <v>13.354061490072519</v>
      </c>
      <c r="H20" s="192">
        <f>'10.4 Com'!H21+'10.5 GFP'!H21</f>
        <v>13.94655888</v>
      </c>
      <c r="I20" s="191">
        <f>'10.4 Com'!I21+'10.5 GFP'!I21</f>
        <v>14.221432718999999</v>
      </c>
      <c r="J20" s="192">
        <f>'10.4 Com'!J21+'10.5 GFP'!J21</f>
        <v>20.058527999999999</v>
      </c>
      <c r="K20" s="179">
        <f>'10.4 Com'!K21+'10.5 GFP'!K21</f>
        <v>20.902999999999999</v>
      </c>
      <c r="L20" s="179">
        <f>'10.4 Com'!L21+'10.5 GFP'!L21</f>
        <v>21.545856211389999</v>
      </c>
      <c r="M20" s="179">
        <f>'10.4 Com'!M21+'10.5 GFP'!M21</f>
        <v>22.122</v>
      </c>
      <c r="N20" s="179">
        <f>'10.4 Com'!N21+'10.5 GFP'!N21</f>
        <v>22.557930000001956</v>
      </c>
      <c r="O20" s="179">
        <f>'10.4 Com'!O21+'10.5 GFP'!O21</f>
        <v>23.043120000001945</v>
      </c>
      <c r="P20" s="179">
        <f>'10.4 Com'!P21+'10.5 GFP'!P21</f>
        <v>23.269150000002007</v>
      </c>
      <c r="Q20" s="179">
        <f>'10.4 Com'!Q21+'10.5 GFP'!Q21</f>
        <v>23.30595000000195</v>
      </c>
      <c r="R20" s="179">
        <f>'10.4 Com'!R21+'10.5 GFP'!R21</f>
        <v>23.487998034309985</v>
      </c>
      <c r="S20" s="179">
        <f>'10.4 Com'!S21+'10.5 GFP'!S21</f>
        <v>23.647874445959992</v>
      </c>
      <c r="T20" s="179">
        <f>'10.4 Com'!T21+'10.5 GFP'!T21</f>
        <v>22.922104855889998</v>
      </c>
      <c r="U20" s="179">
        <f>'10.4 Com'!U21+'10.5 GFP'!U21</f>
        <v>20.678858574339998</v>
      </c>
    </row>
    <row r="21" spans="1:21" s="189" customFormat="1" ht="13.5">
      <c r="A21" s="193" t="s">
        <v>237</v>
      </c>
      <c r="B21" s="215" t="s">
        <v>46</v>
      </c>
      <c r="C21" s="215" t="s">
        <v>46</v>
      </c>
      <c r="D21" s="215" t="s">
        <v>46</v>
      </c>
      <c r="E21" s="215" t="s">
        <v>46</v>
      </c>
      <c r="F21" s="215" t="s">
        <v>46</v>
      </c>
      <c r="G21" s="215" t="s">
        <v>46</v>
      </c>
      <c r="H21" s="215" t="s">
        <v>46</v>
      </c>
      <c r="I21" s="215" t="s">
        <v>46</v>
      </c>
      <c r="J21" s="178">
        <f>'10.4 Com'!J22+'10.5 GFP'!J22</f>
        <v>3.8066469999999999</v>
      </c>
      <c r="K21" s="195">
        <f>'10.4 Com'!K22+'10.5 GFP'!K22</f>
        <v>3.661</v>
      </c>
      <c r="L21" s="179">
        <f>'10.4 Com'!L22+'10.5 GFP'!L22</f>
        <v>3.7270791943799981</v>
      </c>
      <c r="M21" s="179">
        <f>'10.4 Com'!M22+'10.5 GFP'!M22</f>
        <v>3.625</v>
      </c>
      <c r="N21" s="179">
        <f>'10.4 Com'!N22+'10.5 GFP'!N22</f>
        <v>3.5106700000000219</v>
      </c>
      <c r="O21" s="179">
        <f>'10.4 Com'!O22+'10.5 GFP'!O22</f>
        <v>3.2900699999998615</v>
      </c>
      <c r="P21" s="179">
        <f>'10.4 Com'!P22+'10.5 GFP'!P22</f>
        <v>3.3868699999999663</v>
      </c>
      <c r="Q21" s="179">
        <f>'10.4 Com'!Q22+'10.5 GFP'!Q22</f>
        <v>4.5525275042497526</v>
      </c>
      <c r="R21" s="179">
        <f>'10.4 Com'!R22+'10.5 GFP'!R22</f>
        <v>4.2952059460100234</v>
      </c>
      <c r="S21" s="179">
        <f>'10.4 Com'!S22+'10.5 GFP'!S22</f>
        <v>3.8571083462200124</v>
      </c>
      <c r="T21" s="179">
        <f>'10.4 Com'!T22+'10.5 GFP'!T22</f>
        <v>3.7402193329599998</v>
      </c>
      <c r="U21" s="179">
        <f>'10.4 Com'!U22+'10.5 GFP'!U22</f>
        <v>3.6986440170400057</v>
      </c>
    </row>
    <row r="22" spans="1:21" s="165" customFormat="1">
      <c r="A22" s="163" t="s">
        <v>12</v>
      </c>
      <c r="B22" s="168">
        <f t="shared" ref="B22:R22" si="11">B15-B11</f>
        <v>13.49173802551082</v>
      </c>
      <c r="C22" s="184">
        <f t="shared" si="11"/>
        <v>13.888105470328078</v>
      </c>
      <c r="D22" s="184">
        <f t="shared" si="11"/>
        <v>14.055210131750584</v>
      </c>
      <c r="E22" s="184">
        <f t="shared" si="11"/>
        <v>15.170243671905205</v>
      </c>
      <c r="F22" s="184">
        <f t="shared" si="11"/>
        <v>15.527526713015426</v>
      </c>
      <c r="G22" s="184">
        <f t="shared" si="11"/>
        <v>15.87873867495771</v>
      </c>
      <c r="H22" s="184">
        <f t="shared" si="11"/>
        <v>15.539806661623544</v>
      </c>
      <c r="I22" s="168">
        <f t="shared" si="11"/>
        <v>17.043323494387806</v>
      </c>
      <c r="J22" s="184">
        <f t="shared" si="11"/>
        <v>16.879175007000001</v>
      </c>
      <c r="K22" s="185">
        <f t="shared" si="11"/>
        <v>16.099000000000018</v>
      </c>
      <c r="L22" s="184">
        <f t="shared" si="11"/>
        <v>17.0462773660403</v>
      </c>
      <c r="M22" s="184">
        <f t="shared" si="11"/>
        <v>17.166000000000011</v>
      </c>
      <c r="N22" s="168">
        <f t="shared" si="11"/>
        <v>16.67333999999974</v>
      </c>
      <c r="O22" s="184">
        <f t="shared" si="11"/>
        <v>17.634499999998965</v>
      </c>
      <c r="P22" s="185">
        <f t="shared" si="11"/>
        <v>19.443439999999441</v>
      </c>
      <c r="Q22" s="185">
        <f t="shared" si="11"/>
        <v>21.064239999998719</v>
      </c>
      <c r="R22" s="185">
        <f t="shared" si="11"/>
        <v>20.914838662887348</v>
      </c>
      <c r="S22" s="185">
        <f t="shared" ref="S22:U22" si="12">S15-S11</f>
        <v>20.137822594282937</v>
      </c>
      <c r="T22" s="185">
        <f t="shared" si="12"/>
        <v>18.727072816570001</v>
      </c>
      <c r="U22" s="185">
        <f t="shared" si="12"/>
        <v>20.040664974460327</v>
      </c>
    </row>
    <row r="23" spans="1:21">
      <c r="A23" s="197" t="s">
        <v>13</v>
      </c>
      <c r="B23" s="177">
        <f>'10.4 Com'!B24+'10.5 GFP'!B24</f>
        <v>4.7564093378072041</v>
      </c>
      <c r="C23" s="178">
        <f>'10.4 Com'!C24+'10.5 GFP'!C24</f>
        <v>4.2838173843712317</v>
      </c>
      <c r="D23" s="178">
        <f>'10.4 Com'!D24+'10.5 GFP'!D24</f>
        <v>3.4571268053027238</v>
      </c>
      <c r="E23" s="178">
        <f>'10.4 Com'!E24+'10.5 GFP'!E24</f>
        <v>3.1848064610006586</v>
      </c>
      <c r="F23" s="178">
        <f>'10.4 Com'!F24+'10.5 GFP'!F24</f>
        <v>3.1751938499771581</v>
      </c>
      <c r="G23" s="178">
        <f>'10.4 Com'!G24+'10.5 GFP'!G24</f>
        <v>3.2953808844592825</v>
      </c>
      <c r="H23" s="178">
        <f>'10.4 Com'!H24+'10.5 GFP'!H24</f>
        <v>3.0320604345760112</v>
      </c>
      <c r="I23" s="177">
        <f>'10.4 Com'!I24+'10.5 GFP'!I24</f>
        <v>2.864364342</v>
      </c>
      <c r="J23" s="178">
        <f>'10.4 Com'!J24+'10.5 GFP'!J24</f>
        <v>2.625</v>
      </c>
      <c r="K23" s="179">
        <f>'10.4 Com'!K24+'10.5 GFP'!K24</f>
        <v>2.54</v>
      </c>
      <c r="L23" s="178">
        <f>'10.4 Com'!L24+'10.5 GFP'!L24</f>
        <v>2.7274562566500018</v>
      </c>
      <c r="M23" s="178">
        <f>'10.4 Com'!M24+'10.5 GFP'!M24</f>
        <v>2.8939999999999997</v>
      </c>
      <c r="N23" s="177">
        <f>'10.4 Com'!N24+'10.5 GFP'!N24</f>
        <v>3.106519999999755</v>
      </c>
      <c r="O23" s="178">
        <f>'10.4 Com'!O24+'10.5 GFP'!O24</f>
        <v>2.8196099999997575</v>
      </c>
      <c r="P23" s="179">
        <f>'10.4 Com'!P24+'10.5 GFP'!P24</f>
        <v>2.6028399999997527</v>
      </c>
      <c r="Q23" s="179">
        <f>'10.4 Com'!Q24+'10.5 GFP'!Q24</f>
        <v>2.8334799999997609</v>
      </c>
      <c r="R23" s="179">
        <f>'10.4 Com'!R24+'10.5 GFP'!R24</f>
        <v>2.9475732270900101</v>
      </c>
      <c r="S23" s="179">
        <f>'10.4 Com'!S24+'10.5 GFP'!S24</f>
        <v>3.003537641319995</v>
      </c>
      <c r="T23" s="179">
        <f>'10.4 Com'!T24+'10.5 GFP'!T24</f>
        <v>3.0387724543000001</v>
      </c>
      <c r="U23" s="179">
        <f>'10.4 Com'!U24+'10.5 GFP'!U24</f>
        <v>3.7888736510700021</v>
      </c>
    </row>
    <row r="24" spans="1:21" s="165" customFormat="1">
      <c r="A24" s="166" t="s">
        <v>14</v>
      </c>
      <c r="B24" s="170">
        <f t="shared" ref="B24:R24" si="13">B22-B23</f>
        <v>8.7353286877036158</v>
      </c>
      <c r="C24" s="230">
        <f t="shared" si="13"/>
        <v>9.6042880859568456</v>
      </c>
      <c r="D24" s="230">
        <f t="shared" si="13"/>
        <v>10.59808332644786</v>
      </c>
      <c r="E24" s="230">
        <f t="shared" si="13"/>
        <v>11.985437210904546</v>
      </c>
      <c r="F24" s="230">
        <f t="shared" si="13"/>
        <v>12.352332863038267</v>
      </c>
      <c r="G24" s="230">
        <f t="shared" si="13"/>
        <v>12.583357790498427</v>
      </c>
      <c r="H24" s="230">
        <f t="shared" si="13"/>
        <v>12.507746227047534</v>
      </c>
      <c r="I24" s="170">
        <f t="shared" si="13"/>
        <v>14.178959152387806</v>
      </c>
      <c r="J24" s="230">
        <f t="shared" si="13"/>
        <v>14.254175007000001</v>
      </c>
      <c r="K24" s="231">
        <f t="shared" si="13"/>
        <v>13.559000000000019</v>
      </c>
      <c r="L24" s="230">
        <f t="shared" si="13"/>
        <v>14.318821109390299</v>
      </c>
      <c r="M24" s="230">
        <f t="shared" si="13"/>
        <v>14.272000000000011</v>
      </c>
      <c r="N24" s="170">
        <f t="shared" si="13"/>
        <v>13.566819999999986</v>
      </c>
      <c r="O24" s="230">
        <f t="shared" si="13"/>
        <v>14.814889999999208</v>
      </c>
      <c r="P24" s="231">
        <f t="shared" si="13"/>
        <v>16.840599999999689</v>
      </c>
      <c r="Q24" s="231">
        <f t="shared" si="13"/>
        <v>18.230759999998959</v>
      </c>
      <c r="R24" s="231">
        <f t="shared" si="13"/>
        <v>17.967265435797337</v>
      </c>
      <c r="S24" s="231">
        <f t="shared" ref="S24:U24" si="14">S22-S23</f>
        <v>17.134284952962943</v>
      </c>
      <c r="T24" s="231">
        <f t="shared" si="14"/>
        <v>15.688300362270001</v>
      </c>
      <c r="U24" s="231">
        <f t="shared" si="14"/>
        <v>16.251791323390325</v>
      </c>
    </row>
    <row r="25" spans="1:21">
      <c r="A25" s="198" t="s">
        <v>173</v>
      </c>
      <c r="B25" s="199">
        <f t="shared" ref="B25:R25" si="15">B24-B36</f>
        <v>1.0976329241093552</v>
      </c>
      <c r="C25" s="232">
        <f t="shared" si="15"/>
        <v>1.2653268430704969</v>
      </c>
      <c r="D25" s="232">
        <f t="shared" si="15"/>
        <v>3.0540018898597907</v>
      </c>
      <c r="E25" s="232">
        <f t="shared" si="15"/>
        <v>4.0602977900278727</v>
      </c>
      <c r="F25" s="232">
        <f t="shared" si="15"/>
        <v>4.2710716510990707</v>
      </c>
      <c r="G25" s="232">
        <f t="shared" si="15"/>
        <v>3.9314424772568994</v>
      </c>
      <c r="H25" s="232">
        <f t="shared" si="15"/>
        <v>3.864730039047533</v>
      </c>
      <c r="I25" s="199">
        <f t="shared" si="15"/>
        <v>6.9218979713878062</v>
      </c>
      <c r="J25" s="232">
        <f t="shared" si="15"/>
        <v>6.4531328509162007</v>
      </c>
      <c r="K25" s="233">
        <f t="shared" si="15"/>
        <v>5.4220000000000184</v>
      </c>
      <c r="L25" s="232">
        <f t="shared" si="15"/>
        <v>6.8171185129402989</v>
      </c>
      <c r="M25" s="232">
        <f t="shared" si="15"/>
        <v>6.8220000000000107</v>
      </c>
      <c r="N25" s="199">
        <f t="shared" si="15"/>
        <v>6.3591099999987533</v>
      </c>
      <c r="O25" s="232">
        <f t="shared" si="15"/>
        <v>7.671219999997998</v>
      </c>
      <c r="P25" s="233">
        <f t="shared" si="15"/>
        <v>9.4556399999983984</v>
      </c>
      <c r="Q25" s="233">
        <f t="shared" si="15"/>
        <v>10.797539999997683</v>
      </c>
      <c r="R25" s="233">
        <f t="shared" si="15"/>
        <v>10.386491496747341</v>
      </c>
      <c r="S25" s="233">
        <f t="shared" ref="S25:U25" si="16">S24-S36</f>
        <v>9.2779604374129363</v>
      </c>
      <c r="T25" s="233">
        <f t="shared" si="16"/>
        <v>7.8653440652200004</v>
      </c>
      <c r="U25" s="233">
        <f t="shared" si="16"/>
        <v>7.8251310967603303</v>
      </c>
    </row>
    <row r="26" spans="1:21">
      <c r="A26" s="176" t="s">
        <v>15</v>
      </c>
      <c r="B26" s="172">
        <f>'10.4 Com'!B27+'10.5 GFP'!B27</f>
        <v>24.193659035577028</v>
      </c>
      <c r="C26" s="173">
        <f>'10.4 Com'!C27+'10.5 GFP'!C27</f>
        <v>23.690577278693574</v>
      </c>
      <c r="D26" s="173">
        <f>'10.4 Com'!D27+'10.5 GFP'!D27</f>
        <v>25.713758980695381</v>
      </c>
      <c r="E26" s="173">
        <f>'10.4 Com'!E27+'10.5 GFP'!E27</f>
        <v>27.332863572845959</v>
      </c>
      <c r="F26" s="173">
        <f>'10.4 Com'!F27+'10.5 GFP'!F27</f>
        <v>29.942285731442762</v>
      </c>
      <c r="G26" s="173">
        <f>'10.4 Com'!G27+'10.5 GFP'!G27</f>
        <v>31.007847051100967</v>
      </c>
      <c r="H26" s="173">
        <f>'10.4 Com'!H27+'10.5 GFP'!H27</f>
        <v>29.435818916047527</v>
      </c>
      <c r="I26" s="172">
        <f>'10.4 Com'!I27+'10.5 GFP'!I27</f>
        <v>30.202566207387797</v>
      </c>
      <c r="J26" s="173">
        <f>'10.4 Com'!J27+'10.5 GFP'!J27</f>
        <v>33.226879010185897</v>
      </c>
      <c r="K26" s="174">
        <f>'10.4 Com'!K27+'10.5 GFP'!K27</f>
        <v>35.441800000000001</v>
      </c>
      <c r="L26" s="173">
        <f>'10.4 Com'!L27+'10.5 GFP'!L27</f>
        <v>37.220700423519993</v>
      </c>
      <c r="M26" s="173">
        <f>'10.4 Com'!M27+'10.5 GFP'!M27</f>
        <v>41</v>
      </c>
      <c r="N26" s="172">
        <f>'10.4 Com'!N27+'10.5 GFP'!N27</f>
        <v>38.59665000000232</v>
      </c>
      <c r="O26" s="173">
        <f>'10.4 Com'!O27+'10.5 GFP'!O27</f>
        <v>39.2504400000022</v>
      </c>
      <c r="P26" s="174">
        <f>'10.4 Com'!P27+'10.5 GFP'!P27</f>
        <v>38.327530000002817</v>
      </c>
      <c r="Q26" s="174">
        <f>'10.4 Com'!Q27+'10.5 GFP'!Q27</f>
        <v>40.679460000002422</v>
      </c>
      <c r="R26" s="174">
        <f>'10.4 Com'!R27+'10.5 GFP'!R27</f>
        <v>42.187553939051227</v>
      </c>
      <c r="S26" s="174">
        <f>'10.4 Com'!S27+'10.5 GFP'!S27</f>
        <v>45.563194515550009</v>
      </c>
      <c r="T26" s="174">
        <f>'10.4 Com'!T27+'10.5 GFP'!T27</f>
        <v>41.240785788240004</v>
      </c>
      <c r="U26" s="174">
        <f>'10.4 Com'!U27+'10.5 GFP'!U27</f>
        <v>38.175759575980003</v>
      </c>
    </row>
    <row r="27" spans="1:21" s="165" customFormat="1">
      <c r="A27" s="163" t="s">
        <v>107</v>
      </c>
      <c r="B27" s="175">
        <f t="shared" ref="B27:R27" si="17">B26-B36</f>
        <v>16.555963271982769</v>
      </c>
      <c r="C27" s="213">
        <f t="shared" si="17"/>
        <v>15.351616035807226</v>
      </c>
      <c r="D27" s="213">
        <f t="shared" si="17"/>
        <v>18.169677544107312</v>
      </c>
      <c r="E27" s="213">
        <f t="shared" si="17"/>
        <v>19.407724151969283</v>
      </c>
      <c r="F27" s="213">
        <f t="shared" si="17"/>
        <v>21.861024519503566</v>
      </c>
      <c r="G27" s="213">
        <f t="shared" si="17"/>
        <v>22.355931737859439</v>
      </c>
      <c r="H27" s="213">
        <f t="shared" si="17"/>
        <v>20.792802728047526</v>
      </c>
      <c r="I27" s="175">
        <f t="shared" si="17"/>
        <v>22.945505026387796</v>
      </c>
      <c r="J27" s="213">
        <f t="shared" si="17"/>
        <v>25.425836854102098</v>
      </c>
      <c r="K27" s="214">
        <f t="shared" si="17"/>
        <v>27.3048</v>
      </c>
      <c r="L27" s="213">
        <f t="shared" si="17"/>
        <v>29.718997827069991</v>
      </c>
      <c r="M27" s="213">
        <f t="shared" si="17"/>
        <v>33.549999999999997</v>
      </c>
      <c r="N27" s="175">
        <f t="shared" si="17"/>
        <v>31.388940000001089</v>
      </c>
      <c r="O27" s="213">
        <f t="shared" si="17"/>
        <v>32.106770000000992</v>
      </c>
      <c r="P27" s="214">
        <f t="shared" si="17"/>
        <v>30.942570000001524</v>
      </c>
      <c r="Q27" s="214">
        <f t="shared" si="17"/>
        <v>33.246240000001144</v>
      </c>
      <c r="R27" s="214">
        <f t="shared" si="17"/>
        <v>34.60678000000123</v>
      </c>
      <c r="S27" s="214">
        <f t="shared" ref="S27:U27" si="18">S26-S36</f>
        <v>37.706870000000002</v>
      </c>
      <c r="T27" s="214">
        <f t="shared" si="18"/>
        <v>33.417829491190005</v>
      </c>
      <c r="U27" s="214">
        <f t="shared" si="18"/>
        <v>29.749099349350008</v>
      </c>
    </row>
    <row r="28" spans="1:21">
      <c r="A28" s="176" t="s">
        <v>139</v>
      </c>
      <c r="B28" s="177">
        <f>'10.4 Com'!B29+'10.5 GFP'!B29</f>
        <v>0.91469410342446233</v>
      </c>
      <c r="C28" s="178">
        <f>'10.4 Com'!C29+'10.5 GFP'!C29</f>
        <v>0.80797979135827502</v>
      </c>
      <c r="D28" s="178">
        <f>'10.4 Com'!D29+'10.5 GFP'!D29</f>
        <v>1.0271385416724139</v>
      </c>
      <c r="E28" s="178">
        <f>'10.4 Com'!E29+'10.5 GFP'!E29</f>
        <v>0.98198043965277604</v>
      </c>
      <c r="F28" s="178">
        <f>'10.4 Com'!F29+'10.5 GFP'!F29</f>
        <v>1.0561822051445455</v>
      </c>
      <c r="G28" s="178">
        <f>'10.4 Com'!G29+'10.5 GFP'!G29</f>
        <v>0.97159574222319889</v>
      </c>
      <c r="H28" s="178">
        <f>'10.4 Com'!H29+'10.5 GFP'!H29</f>
        <v>0.96678738304752676</v>
      </c>
      <c r="I28" s="177">
        <f>'10.4 Com'!I29+'10.5 GFP'!I29</f>
        <v>1.0962188243877999</v>
      </c>
      <c r="J28" s="178">
        <f>'10.4 Com'!J29+'10.5 GFP'!J29</f>
        <v>1.098175007</v>
      </c>
      <c r="K28" s="179">
        <f>'10.4 Com'!K29+'10.5 GFP'!K29</f>
        <v>1.2227979083160001</v>
      </c>
      <c r="L28" s="178">
        <f>'10.4 Com'!L29+'10.5 GFP'!L29</f>
        <v>1.62510397974</v>
      </c>
      <c r="M28" s="178">
        <f>'10.4 Com'!M29+'10.5 GFP'!M29</f>
        <v>2.2389999999999999</v>
      </c>
      <c r="N28" s="177">
        <f>'10.4 Com'!N29+'10.5 GFP'!N29</f>
        <v>2.1734099999999725</v>
      </c>
      <c r="O28" s="178">
        <f>'10.4 Com'!O29+'10.5 GFP'!O29</f>
        <v>2.587419999999951</v>
      </c>
      <c r="P28" s="179">
        <f>'10.4 Com'!P29+'10.5 GFP'!P29</f>
        <v>2.7553699999999486</v>
      </c>
      <c r="Q28" s="179">
        <f>'10.4 Com'!Q29+'10.5 GFP'!Q29</f>
        <v>2.8147399999999454</v>
      </c>
      <c r="R28" s="179">
        <f>'10.4 Com'!R29+'10.5 GFP'!R29</f>
        <v>3.1569699999999452</v>
      </c>
      <c r="S28" s="179">
        <f>'10.4 Com'!S29+'10.5 GFP'!S29</f>
        <v>3.2733382634500012</v>
      </c>
      <c r="T28" s="179">
        <f>'10.4 Com'!T29+'10.5 GFP'!T29</f>
        <v>3.2633273602099999</v>
      </c>
      <c r="U28" s="179">
        <f>'10.4 Com'!U29+'10.5 GFP'!U29</f>
        <v>2.8683178442800004</v>
      </c>
    </row>
    <row r="29" spans="1:21">
      <c r="A29" s="198" t="s">
        <v>140</v>
      </c>
      <c r="B29" s="181">
        <f>'10.4 Com'!B30+'10.5 GFP'!B30</f>
        <v>13.293554303102185</v>
      </c>
      <c r="C29" s="182">
        <f>'10.4 Com'!C30+'10.5 GFP'!C30</f>
        <v>13.552717632405782</v>
      </c>
      <c r="D29" s="182">
        <f>'10.4 Com'!D30+'10.5 GFP'!D30</f>
        <v>15.468010533007499</v>
      </c>
      <c r="E29" s="182">
        <f>'10.4 Com'!E30+'10.5 GFP'!E30</f>
        <v>16.930407688766184</v>
      </c>
      <c r="F29" s="182">
        <f>'10.4 Com'!F30+'10.5 GFP'!F30</f>
        <v>19.348459259372184</v>
      </c>
      <c r="G29" s="182">
        <f>'10.4 Com'!G30+'10.5 GFP'!G30</f>
        <v>19.547580627872204</v>
      </c>
      <c r="H29" s="182">
        <f>'10.4 Com'!H30+'10.5 GFP'!H30</f>
        <v>18.230399747</v>
      </c>
      <c r="I29" s="181">
        <f>'10.4 Com'!I30+'10.5 GFP'!I30</f>
        <v>20.319169861999999</v>
      </c>
      <c r="J29" s="182">
        <f>'10.4 Com'!J30+'10.5 GFP'!J30</f>
        <v>21.993000000000002</v>
      </c>
      <c r="K29" s="183">
        <f>'10.4 Com'!K30+'10.5 GFP'!K30</f>
        <v>24.3628</v>
      </c>
      <c r="L29" s="182">
        <f>'10.4 Com'!L30+'10.5 GFP'!L30</f>
        <v>26.503446434809998</v>
      </c>
      <c r="M29" s="182">
        <f>'10.4 Com'!M30+'10.5 GFP'!M30</f>
        <v>29.555</v>
      </c>
      <c r="N29" s="181">
        <f>'10.4 Com'!N30+'10.5 GFP'!N30</f>
        <v>27.716860000001287</v>
      </c>
      <c r="O29" s="182">
        <f>'10.4 Com'!O30+'10.5 GFP'!O30</f>
        <v>27.415230000001184</v>
      </c>
      <c r="P29" s="183">
        <f>'10.4 Com'!P30+'10.5 GFP'!P30</f>
        <v>26.176480000001607</v>
      </c>
      <c r="Q29" s="183">
        <f>'10.4 Com'!Q30+'10.5 GFP'!Q30</f>
        <v>28.326690000001246</v>
      </c>
      <c r="R29" s="183">
        <f>'10.4 Com'!R30+'10.5 GFP'!R30</f>
        <v>29.53364000000122</v>
      </c>
      <c r="S29" s="183">
        <f>'10.4 Com'!S30+'10.5 GFP'!S30</f>
        <v>32.415219775210097</v>
      </c>
      <c r="T29" s="183">
        <f>'10.4 Com'!T30+'10.5 GFP'!T30</f>
        <v>28.26644815993</v>
      </c>
      <c r="U29" s="183">
        <f>'10.4 Com'!U30+'10.5 GFP'!U30</f>
        <v>24.015267973440025</v>
      </c>
    </row>
    <row r="30" spans="1:21">
      <c r="A30" s="176" t="s">
        <v>16</v>
      </c>
      <c r="B30" s="172">
        <f>'10.4 Com'!B31+'10.5 GFP'!B31</f>
        <v>16.571208173706509</v>
      </c>
      <c r="C30" s="173">
        <f>'10.4 Com'!C31+'10.5 GFP'!C31</f>
        <v>14.665595458238878</v>
      </c>
      <c r="D30" s="173">
        <f>'10.4 Com'!D31+'10.5 GFP'!D31</f>
        <v>14.694065189181609</v>
      </c>
      <c r="E30" s="173">
        <f>'10.4 Com'!E31+'10.5 GFP'!E31</f>
        <v>16.277678971335011</v>
      </c>
      <c r="F30" s="173">
        <f>'10.4 Com'!F31+'10.5 GFP'!F31</f>
        <v>17.678247082506932</v>
      </c>
      <c r="G30" s="173">
        <f>'10.4 Com'!G31+'10.5 GFP'!G31</f>
        <v>18.528703731417163</v>
      </c>
      <c r="H30" s="173">
        <f>'10.4 Com'!H31+'10.5 GFP'!H31</f>
        <v>17.952254901</v>
      </c>
      <c r="I30" s="172">
        <f>'10.4 Com'!I31+'10.5 GFP'!I31</f>
        <v>17.227247224000003</v>
      </c>
      <c r="J30" s="173">
        <f>'10.4 Com'!J31+'10.5 GFP'!J31</f>
        <v>19.901316700930781</v>
      </c>
      <c r="K30" s="174">
        <f>'10.4 Com'!K31+'10.5 GFP'!K31</f>
        <v>22.333792032370006</v>
      </c>
      <c r="L30" s="173">
        <f>'10.4 Com'!L31+'10.5 GFP'!L31</f>
        <v>24.106588415689998</v>
      </c>
      <c r="M30" s="173">
        <f>'10.4 Com'!M31+'10.5 GFP'!M31</f>
        <v>26.178000000000001</v>
      </c>
      <c r="N30" s="172">
        <f>'10.4 Com'!N31+'10.5 GFP'!N31</f>
        <v>25.202820000001836</v>
      </c>
      <c r="O30" s="173">
        <f>'10.4 Com'!O31+'10.5 GFP'!O31</f>
        <v>25.770740000001936</v>
      </c>
      <c r="P30" s="174">
        <f>'10.4 Com'!P31+'10.5 GFP'!P31</f>
        <v>23.102360000001035</v>
      </c>
      <c r="Q30" s="174">
        <f>'10.4 Com'!Q31+'10.5 GFP'!Q31</f>
        <v>24.079210000001751</v>
      </c>
      <c r="R30" s="174">
        <f>'10.4 Com'!R31+'10.5 GFP'!R31</f>
        <v>25.651093517681765</v>
      </c>
      <c r="S30" s="174">
        <f>'10.4 Com'!S31+'10.5 GFP'!S31</f>
        <v>25.426254745520009</v>
      </c>
      <c r="T30" s="174">
        <f>'10.4 Com'!T31+'10.5 GFP'!T31</f>
        <v>23.975706894550001</v>
      </c>
      <c r="U30" s="174">
        <f>'10.4 Com'!U31+'10.5 GFP'!U31</f>
        <v>24.567096766129957</v>
      </c>
    </row>
    <row r="31" spans="1:21" s="165" customFormat="1">
      <c r="A31" s="163" t="s">
        <v>108</v>
      </c>
      <c r="B31" s="175">
        <f t="shared" ref="B31:R31" si="19">B30-B37</f>
        <v>8.9335124101122503</v>
      </c>
      <c r="C31" s="213">
        <f t="shared" si="19"/>
        <v>7.4090222377381432</v>
      </c>
      <c r="D31" s="213">
        <f t="shared" si="19"/>
        <v>7.5992173401610188</v>
      </c>
      <c r="E31" s="213">
        <f t="shared" si="19"/>
        <v>8.1346208108153419</v>
      </c>
      <c r="F31" s="213">
        <f t="shared" si="19"/>
        <v>9.0642120119154157</v>
      </c>
      <c r="G31" s="213">
        <f t="shared" si="19"/>
        <v>9.9890886445807716</v>
      </c>
      <c r="H31" s="213">
        <f t="shared" si="19"/>
        <v>9.5066189009999995</v>
      </c>
      <c r="I31" s="175">
        <f t="shared" si="19"/>
        <v>9.6386786710000028</v>
      </c>
      <c r="J31" s="213">
        <f t="shared" si="19"/>
        <v>11.105060092002882</v>
      </c>
      <c r="K31" s="214">
        <f t="shared" si="19"/>
        <v>12.187792032370005</v>
      </c>
      <c r="L31" s="213">
        <f t="shared" si="19"/>
        <v>13.867935704089998</v>
      </c>
      <c r="M31" s="213">
        <f t="shared" si="19"/>
        <v>15.235000000000001</v>
      </c>
      <c r="N31" s="175">
        <f t="shared" si="19"/>
        <v>14.677580000001662</v>
      </c>
      <c r="O31" s="213">
        <f t="shared" si="19"/>
        <v>16.539010000001795</v>
      </c>
      <c r="P31" s="214">
        <f t="shared" si="19"/>
        <v>14.588590000000938</v>
      </c>
      <c r="Q31" s="214">
        <f t="shared" si="19"/>
        <v>14.932750000001594</v>
      </c>
      <c r="R31" s="214">
        <f t="shared" si="19"/>
        <v>15.017430000001744</v>
      </c>
      <c r="S31" s="214">
        <f t="shared" ref="S31:U31" si="20">S30-S37</f>
        <v>15.523190000000001</v>
      </c>
      <c r="T31" s="214">
        <f t="shared" si="20"/>
        <v>15.308405454240003</v>
      </c>
      <c r="U31" s="214">
        <f t="shared" si="20"/>
        <v>15.185805731259958</v>
      </c>
    </row>
    <row r="32" spans="1:21">
      <c r="A32" s="198" t="s">
        <v>141</v>
      </c>
      <c r="B32" s="181">
        <f>'10.4 Com'!B33+'10.5 GFP'!B33</f>
        <v>5.6711034412316668</v>
      </c>
      <c r="C32" s="182">
        <f>'10.4 Com'!C33+'10.5 GFP'!C33</f>
        <v>5.5034095222705153</v>
      </c>
      <c r="D32" s="182">
        <f>'10.4 Com'!D33+'10.5 GFP'!D33</f>
        <v>5.4620935457659572</v>
      </c>
      <c r="E32" s="182">
        <f>'10.4 Com'!E33+'10.5 GFP'!E33</f>
        <v>5.7163423751861782</v>
      </c>
      <c r="F32" s="182">
        <f>'10.4 Com'!F33+'10.5 GFP'!F33</f>
        <v>6.4562942735575657</v>
      </c>
      <c r="G32" s="182">
        <f>'10.4 Com'!G33+'10.5 GFP'!G33</f>
        <v>6.8519514147419081</v>
      </c>
      <c r="H32" s="182">
        <f>'10.4 Com'!H33+'10.5 GFP'!H33</f>
        <v>7.0558163730000008</v>
      </c>
      <c r="I32" s="181">
        <f>'10.4 Com'!I33+'10.5 GFP'!I33</f>
        <v>7.3576546130000002</v>
      </c>
      <c r="J32" s="182">
        <f>'10.4 Com'!J33+'10.5 GFP'!J33</f>
        <v>7.9069646960015003</v>
      </c>
      <c r="K32" s="183">
        <f>'10.4 Com'!K33+'10.5 GFP'!K33</f>
        <v>8.7651528315499974</v>
      </c>
      <c r="L32" s="182">
        <f>'10.4 Com'!L33+'10.5 GFP'!L33</f>
        <v>9.5629895796700009</v>
      </c>
      <c r="M32" s="182">
        <f>'10.4 Com'!M33+'10.5 GFP'!M33</f>
        <v>10.404999999999999</v>
      </c>
      <c r="N32" s="181">
        <f>'10.4 Com'!N33+'10.5 GFP'!N33</f>
        <v>10.630190000000814</v>
      </c>
      <c r="O32" s="182">
        <f>'10.4 Com'!O33+'10.5 GFP'!O33</f>
        <v>12.832720000001643</v>
      </c>
      <c r="P32" s="183">
        <f>'10.4 Com'!P33+'10.5 GFP'!P33</f>
        <v>10.350470000000898</v>
      </c>
      <c r="Q32" s="183">
        <f>'10.4 Com'!Q33+'10.5 GFP'!Q33</f>
        <v>10.374980000000736</v>
      </c>
      <c r="R32" s="183">
        <f>'10.4 Com'!R33+'10.5 GFP'!R33</f>
        <v>10.715810000000879</v>
      </c>
      <c r="S32" s="183">
        <f>'10.4 Com'!S33+'10.5 GFP'!S33</f>
        <v>11.039550393840056</v>
      </c>
      <c r="T32" s="183">
        <f>'10.4 Com'!T33+'10.5 GFP'!T33</f>
        <v>11.483490430070001</v>
      </c>
      <c r="U32" s="183">
        <f>'10.4 Com'!U33+'10.5 GFP'!U33</f>
        <v>10.710471414719999</v>
      </c>
    </row>
    <row r="33" spans="1:21" s="165" customFormat="1">
      <c r="A33" s="200" t="s">
        <v>17</v>
      </c>
      <c r="B33" s="201">
        <f t="shared" ref="B33:R33" si="21">B24+B31-B27</f>
        <v>1.1128778258330954</v>
      </c>
      <c r="C33" s="201">
        <f t="shared" si="21"/>
        <v>1.6616942878877623</v>
      </c>
      <c r="D33" s="201">
        <f t="shared" si="21"/>
        <v>2.7623122501566399E-2</v>
      </c>
      <c r="E33" s="201">
        <f t="shared" si="21"/>
        <v>0.71233386975060498</v>
      </c>
      <c r="F33" s="201">
        <f t="shared" si="21"/>
        <v>-0.44447964454988309</v>
      </c>
      <c r="G33" s="201">
        <f t="shared" si="21"/>
        <v>0.21651469721976113</v>
      </c>
      <c r="H33" s="201">
        <f t="shared" si="21"/>
        <v>1.2215624000000069</v>
      </c>
      <c r="I33" s="201">
        <f t="shared" si="21"/>
        <v>0.87213279700001323</v>
      </c>
      <c r="J33" s="201">
        <f t="shared" si="21"/>
        <v>-6.6601755099217286E-2</v>
      </c>
      <c r="K33" s="201">
        <f t="shared" si="21"/>
        <v>-1.5580079676299761</v>
      </c>
      <c r="L33" s="201">
        <f t="shared" si="21"/>
        <v>-1.5322410135896938</v>
      </c>
      <c r="M33" s="201">
        <f t="shared" si="21"/>
        <v>-4.0429999999999851</v>
      </c>
      <c r="N33" s="201">
        <f t="shared" si="21"/>
        <v>-3.1445399999994414</v>
      </c>
      <c r="O33" s="201">
        <f t="shared" si="21"/>
        <v>-0.75286999999998727</v>
      </c>
      <c r="P33" s="201">
        <f t="shared" si="21"/>
        <v>0.48661999999910321</v>
      </c>
      <c r="Q33" s="201">
        <f t="shared" si="21"/>
        <v>-8.2730000000587722E-2</v>
      </c>
      <c r="R33" s="201">
        <f t="shared" si="21"/>
        <v>-1.6220845642021473</v>
      </c>
      <c r="S33" s="201">
        <f t="shared" ref="S33:U33" si="22">S24+S31-S27</f>
        <v>-5.0493950470370592</v>
      </c>
      <c r="T33" s="201">
        <f t="shared" si="22"/>
        <v>-2.421123674680004</v>
      </c>
      <c r="U33" s="201">
        <f t="shared" si="22"/>
        <v>1.688497705300275</v>
      </c>
    </row>
    <row r="34" spans="1:21" s="165" customFormat="1">
      <c r="A34" s="166" t="s">
        <v>18</v>
      </c>
      <c r="B34" s="202">
        <f t="shared" ref="B34:R34" si="23">B7-B6</f>
        <v>1.1128778258330954</v>
      </c>
      <c r="C34" s="202">
        <f t="shared" si="23"/>
        <v>0.57930626550215436</v>
      </c>
      <c r="D34" s="202">
        <f t="shared" si="23"/>
        <v>-0.42161046506589628</v>
      </c>
      <c r="E34" s="202">
        <f t="shared" si="23"/>
        <v>0.930252609393591</v>
      </c>
      <c r="F34" s="202">
        <f t="shared" si="23"/>
        <v>8.8294214102432989E-2</v>
      </c>
      <c r="G34" s="202">
        <f t="shared" si="23"/>
        <v>0.10421447081462532</v>
      </c>
      <c r="H34" s="202">
        <f t="shared" si="23"/>
        <v>1.0241822120000137</v>
      </c>
      <c r="I34" s="202">
        <f t="shared" si="23"/>
        <v>1.2036401690000105</v>
      </c>
      <c r="J34" s="202">
        <f t="shared" si="23"/>
        <v>0.92861269774488164</v>
      </c>
      <c r="K34" s="202">
        <f t="shared" si="23"/>
        <v>0.45099203237001007</v>
      </c>
      <c r="L34" s="202">
        <f t="shared" si="23"/>
        <v>1.2047091015602973</v>
      </c>
      <c r="M34" s="202">
        <f t="shared" si="23"/>
        <v>-0.54999999999999716</v>
      </c>
      <c r="N34" s="202">
        <f t="shared" si="23"/>
        <v>0.17298999999948705</v>
      </c>
      <c r="O34" s="202">
        <f t="shared" si="23"/>
        <v>1.3351899999989456</v>
      </c>
      <c r="P34" s="202">
        <f t="shared" si="23"/>
        <v>1.6154299999979003</v>
      </c>
      <c r="Q34" s="202">
        <f t="shared" si="23"/>
        <v>1.6305099999982815</v>
      </c>
      <c r="R34" s="202">
        <f t="shared" si="23"/>
        <v>1.4308050144278752</v>
      </c>
      <c r="S34" s="202">
        <f t="shared" ref="S34:U34" si="24">S7-S6</f>
        <v>-3.0026548170670537</v>
      </c>
      <c r="T34" s="202">
        <f t="shared" si="24"/>
        <v>-1.5767785314200182</v>
      </c>
      <c r="U34" s="202">
        <f t="shared" si="24"/>
        <v>2.6431285135402902</v>
      </c>
    </row>
    <row r="35" spans="1:21">
      <c r="A35" s="163" t="s">
        <v>19</v>
      </c>
      <c r="B35" s="172" t="s">
        <v>112</v>
      </c>
      <c r="C35" s="173" t="s">
        <v>112</v>
      </c>
      <c r="D35" s="173" t="s">
        <v>112</v>
      </c>
      <c r="E35" s="173" t="s">
        <v>112</v>
      </c>
      <c r="F35" s="173" t="s">
        <v>112</v>
      </c>
      <c r="G35" s="173" t="s">
        <v>112</v>
      </c>
      <c r="H35" s="173" t="s">
        <v>112</v>
      </c>
      <c r="I35" s="172" t="s">
        <v>112</v>
      </c>
      <c r="J35" s="173" t="s">
        <v>112</v>
      </c>
      <c r="K35" s="174" t="s">
        <v>112</v>
      </c>
      <c r="L35" s="173" t="s">
        <v>112</v>
      </c>
      <c r="M35" s="173" t="s">
        <v>112</v>
      </c>
      <c r="N35" s="172" t="s">
        <v>112</v>
      </c>
      <c r="O35" s="173" t="s">
        <v>112</v>
      </c>
      <c r="P35" s="174" t="s">
        <v>112</v>
      </c>
      <c r="Q35" s="174" t="s">
        <v>112</v>
      </c>
      <c r="R35" s="174" t="s">
        <v>112</v>
      </c>
      <c r="S35" s="174" t="s">
        <v>112</v>
      </c>
      <c r="T35" s="174" t="s">
        <v>112</v>
      </c>
      <c r="U35" s="174" t="s">
        <v>112</v>
      </c>
    </row>
    <row r="36" spans="1:21">
      <c r="A36" s="176" t="s">
        <v>20</v>
      </c>
      <c r="B36" s="177">
        <f>'10.4 Com'!B37+'10.5 GFP'!B37</f>
        <v>7.6376957635942606</v>
      </c>
      <c r="C36" s="178">
        <f>'10.4 Com'!C37+'10.5 GFP'!C37</f>
        <v>8.3389612428863487</v>
      </c>
      <c r="D36" s="178">
        <f>'10.4 Com'!D37+'10.5 GFP'!D37</f>
        <v>7.5440814365880691</v>
      </c>
      <c r="E36" s="178">
        <f>'10.4 Com'!E37+'10.5 GFP'!E37</f>
        <v>7.9251394208766737</v>
      </c>
      <c r="F36" s="178">
        <f>'10.4 Com'!F37+'10.5 GFP'!F37</f>
        <v>8.0812612119391964</v>
      </c>
      <c r="G36" s="178">
        <f>'10.4 Com'!G37+'10.5 GFP'!G37</f>
        <v>8.6519153132415276</v>
      </c>
      <c r="H36" s="178">
        <f>'10.4 Com'!H37+'10.5 GFP'!H37</f>
        <v>8.6430161880000007</v>
      </c>
      <c r="I36" s="177">
        <f>'10.4 Com'!I37+'10.5 GFP'!I37</f>
        <v>7.2570611810000001</v>
      </c>
      <c r="J36" s="178">
        <f>'10.4 Com'!J37+'10.5 GFP'!J37</f>
        <v>7.8010421560837999</v>
      </c>
      <c r="K36" s="179">
        <f>'10.4 Com'!K37+'10.5 GFP'!K37</f>
        <v>8.1370000000000005</v>
      </c>
      <c r="L36" s="178">
        <f>'10.4 Com'!L37+'10.5 GFP'!L37</f>
        <v>7.5017025964500004</v>
      </c>
      <c r="M36" s="178">
        <f>'10.4 Com'!M37+'10.5 GFP'!M37</f>
        <v>7.45</v>
      </c>
      <c r="N36" s="177">
        <f>'10.4 Com'!N37+'10.5 GFP'!N37</f>
        <v>7.2077100000012324</v>
      </c>
      <c r="O36" s="178">
        <f>'10.4 Com'!O37+'10.5 GFP'!O37</f>
        <v>7.1436700000012099</v>
      </c>
      <c r="P36" s="179">
        <f>'10.4 Com'!P37+'10.5 GFP'!P37</f>
        <v>7.3849600000012909</v>
      </c>
      <c r="Q36" s="179">
        <f>'10.4 Com'!Q37+'10.5 GFP'!Q37</f>
        <v>7.4332200000012758</v>
      </c>
      <c r="R36" s="179">
        <f>'10.4 Com'!R37+'10.5 GFP'!R37</f>
        <v>7.5807739390499957</v>
      </c>
      <c r="S36" s="179">
        <f>'10.4 Com'!S37+'10.5 GFP'!S37</f>
        <v>7.856324515550007</v>
      </c>
      <c r="T36" s="179">
        <f>'10.4 Com'!T37+'10.5 GFP'!T37</f>
        <v>7.8229562970500002</v>
      </c>
      <c r="U36" s="179">
        <f>'10.4 Com'!U37+'10.5 GFP'!U37</f>
        <v>8.4266602266299948</v>
      </c>
    </row>
    <row r="37" spans="1:21">
      <c r="A37" s="171" t="s">
        <v>21</v>
      </c>
      <c r="B37" s="177">
        <f>'10.4 Com'!B38+'10.5 GFP'!B38</f>
        <v>7.6376957635942588</v>
      </c>
      <c r="C37" s="178">
        <f>'10.4 Com'!C38+'10.5 GFP'!C38</f>
        <v>7.2565732205007345</v>
      </c>
      <c r="D37" s="178">
        <f>'10.4 Com'!D38+'10.5 GFP'!D38</f>
        <v>7.0948478490205904</v>
      </c>
      <c r="E37" s="178">
        <f>'10.4 Com'!E38+'10.5 GFP'!E38</f>
        <v>8.1430581605196686</v>
      </c>
      <c r="F37" s="178">
        <f>'10.4 Com'!F38+'10.5 GFP'!F38</f>
        <v>8.6140350705915161</v>
      </c>
      <c r="G37" s="178">
        <f>'10.4 Com'!G38+'10.5 GFP'!G38</f>
        <v>8.5396150868363918</v>
      </c>
      <c r="H37" s="178">
        <f>'10.4 Com'!H38+'10.5 GFP'!H38</f>
        <v>8.4456360000000004</v>
      </c>
      <c r="I37" s="177">
        <f>'10.4 Com'!I38+'10.5 GFP'!I38</f>
        <v>7.588568553</v>
      </c>
      <c r="J37" s="178">
        <f>'10.4 Com'!J38+'10.5 GFP'!J38</f>
        <v>8.7962566089278997</v>
      </c>
      <c r="K37" s="179">
        <f>'10.4 Com'!K38+'10.5 GFP'!K38</f>
        <v>10.146000000000001</v>
      </c>
      <c r="L37" s="178">
        <f>'10.4 Com'!L38+'10.5 GFP'!L38</f>
        <v>10.2386527116</v>
      </c>
      <c r="M37" s="178">
        <f>'10.4 Com'!M38+'10.5 GFP'!M38</f>
        <v>10.943</v>
      </c>
      <c r="N37" s="177">
        <f>'10.4 Com'!N38+'10.5 GFP'!N38</f>
        <v>10.525240000000174</v>
      </c>
      <c r="O37" s="178">
        <f>'10.4 Com'!O38+'10.5 GFP'!O38</f>
        <v>9.2317300000001428</v>
      </c>
      <c r="P37" s="179">
        <f>'10.4 Com'!P38+'10.5 GFP'!P38</f>
        <v>8.5137700000000969</v>
      </c>
      <c r="Q37" s="179">
        <f>'10.4 Com'!Q38+'10.5 GFP'!Q38</f>
        <v>9.1464600000001575</v>
      </c>
      <c r="R37" s="179">
        <f>'10.4 Com'!R38+'10.5 GFP'!R38</f>
        <v>10.633663517680022</v>
      </c>
      <c r="S37" s="179">
        <f>'10.4 Com'!S38+'10.5 GFP'!S38</f>
        <v>9.9030647455200072</v>
      </c>
      <c r="T37" s="179">
        <f>'10.4 Com'!T38+'10.5 GFP'!T38</f>
        <v>8.6673014403099984</v>
      </c>
      <c r="U37" s="179">
        <f>'10.4 Com'!U38+'10.5 GFP'!U38</f>
        <v>9.3812910348699994</v>
      </c>
    </row>
    <row r="38" spans="1:21">
      <c r="A38" s="171" t="s">
        <v>160</v>
      </c>
      <c r="B38" s="177">
        <f t="shared" ref="B38:R38" si="25">B37-B36</f>
        <v>0</v>
      </c>
      <c r="C38" s="177">
        <f t="shared" si="25"/>
        <v>-1.0823880223856142</v>
      </c>
      <c r="D38" s="177">
        <f t="shared" si="25"/>
        <v>-0.44923358756747866</v>
      </c>
      <c r="E38" s="177">
        <f t="shared" si="25"/>
        <v>0.21791873964299491</v>
      </c>
      <c r="F38" s="177">
        <f t="shared" si="25"/>
        <v>0.53277385865231963</v>
      </c>
      <c r="G38" s="177">
        <f t="shared" si="25"/>
        <v>-0.11230022640513582</v>
      </c>
      <c r="H38" s="177">
        <f t="shared" si="25"/>
        <v>-0.19738018800000035</v>
      </c>
      <c r="I38" s="177">
        <f t="shared" si="25"/>
        <v>0.33150737199999991</v>
      </c>
      <c r="J38" s="177">
        <f t="shared" si="25"/>
        <v>0.99521445284409982</v>
      </c>
      <c r="K38" s="177">
        <f t="shared" si="25"/>
        <v>2.0090000000000003</v>
      </c>
      <c r="L38" s="177">
        <f t="shared" si="25"/>
        <v>2.73695011515</v>
      </c>
      <c r="M38" s="177">
        <f t="shared" si="25"/>
        <v>3.4929999999999994</v>
      </c>
      <c r="N38" s="177">
        <f t="shared" si="25"/>
        <v>3.3175299999989418</v>
      </c>
      <c r="O38" s="177">
        <f t="shared" si="25"/>
        <v>2.0880599999989329</v>
      </c>
      <c r="P38" s="177">
        <f t="shared" si="25"/>
        <v>1.1288099999988059</v>
      </c>
      <c r="Q38" s="177">
        <f t="shared" si="25"/>
        <v>1.7132399999988817</v>
      </c>
      <c r="R38" s="177">
        <f t="shared" si="25"/>
        <v>3.0528895786300261</v>
      </c>
      <c r="S38" s="177">
        <f t="shared" ref="S38:U38" si="26">S37-S36</f>
        <v>2.0467402299700002</v>
      </c>
      <c r="T38" s="177">
        <f t="shared" si="26"/>
        <v>0.84434514325999821</v>
      </c>
      <c r="U38" s="177">
        <f t="shared" si="26"/>
        <v>0.95463080824000457</v>
      </c>
    </row>
    <row r="39" spans="1:21" s="157" customFormat="1">
      <c r="A39" s="421" t="s">
        <v>22</v>
      </c>
      <c r="B39" s="423">
        <f>'10.4 Com'!B40+'10.5 GFP'!B40</f>
        <v>60.960616212705204</v>
      </c>
      <c r="C39" s="423">
        <f>'10.4 Com'!C40+'10.5 GFP'!C40</f>
        <v>59.902010237008632</v>
      </c>
      <c r="D39" s="423">
        <f>'10.4 Com'!D40+'10.5 GFP'!D40</f>
        <v>59.55159529304126</v>
      </c>
      <c r="E39" s="423">
        <f>'10.4 Com'!E40+'10.5 GFP'!E40</f>
        <v>59.769363358173578</v>
      </c>
      <c r="F39" s="423">
        <f>'10.4 Com'!F40+'10.5 GFP'!F40</f>
        <v>60.302317588405131</v>
      </c>
      <c r="G39" s="423">
        <f>'10.4 Com'!G40+'10.5 GFP'!G40</f>
        <v>60.188017361999997</v>
      </c>
      <c r="H39" s="423">
        <f>'10.4 Com'!H40+'10.5 GFP'!H40</f>
        <v>60.402836000000001</v>
      </c>
      <c r="I39" s="423">
        <f>'10.4 Com'!I40+'10.5 GFP'!I40</f>
        <v>61.009405577999999</v>
      </c>
      <c r="J39" s="423">
        <f>'10.4 Com'!J40+'10.5 GFP'!J40</f>
        <v>61.654895938000003</v>
      </c>
      <c r="K39" s="423">
        <f>'10.4 Com'!K40+'10.5 GFP'!K40</f>
        <v>64.302787406000007</v>
      </c>
      <c r="L39" s="423">
        <f>'10.4 Com'!L40+'10.5 GFP'!L40</f>
        <v>67.054651984000003</v>
      </c>
      <c r="M39" s="423">
        <f>'10.4 Com'!M40+'10.5 GFP'!M40</f>
        <v>70.561172647000006</v>
      </c>
      <c r="N39" s="423">
        <f>'10.4 Com'!N40+'10.5 GFP'!N40</f>
        <v>73.994867930790008</v>
      </c>
      <c r="O39" s="423">
        <f>'10.4 Com'!O40+'10.5 GFP'!O40</f>
        <v>76.086022103770006</v>
      </c>
      <c r="P39" s="423">
        <f>'10.4 Com'!P40+'10.5 GFP'!P40</f>
        <v>77.471107332000003</v>
      </c>
      <c r="Q39" s="423">
        <f>'10.4 Com'!Q40+'10.5 GFP'!Q40</f>
        <v>79.211983551999992</v>
      </c>
      <c r="R39" s="423">
        <f>'10.4 Com'!R40+'10.5 GFP'!R40</f>
        <v>82.644345174999998</v>
      </c>
      <c r="S39" s="423">
        <f>'10.4 Com'!S40+'10.5 GFP'!S40</f>
        <v>84.968578988000004</v>
      </c>
      <c r="T39" s="423">
        <f>'10.4 Com'!T40+'10.5 GFP'!T40</f>
        <v>86.284689720749995</v>
      </c>
      <c r="U39" s="423">
        <f>'10.4 Com'!U40+'10.5 GFP'!U40</f>
        <v>85.883105401620028</v>
      </c>
    </row>
    <row r="40" spans="1:21">
      <c r="A40" s="206"/>
      <c r="B40" s="191"/>
      <c r="C40" s="192"/>
      <c r="D40" s="192"/>
      <c r="E40" s="192"/>
      <c r="F40" s="192"/>
      <c r="G40" s="192"/>
      <c r="H40" s="192"/>
      <c r="I40" s="191"/>
      <c r="J40" s="192"/>
      <c r="K40" s="195"/>
      <c r="L40" s="192"/>
      <c r="M40" s="192"/>
      <c r="N40" s="191"/>
      <c r="O40" s="192"/>
      <c r="P40" s="195"/>
      <c r="Q40" s="195"/>
      <c r="R40" s="195"/>
      <c r="S40" s="195"/>
      <c r="T40" s="195"/>
      <c r="U40" s="195"/>
    </row>
    <row r="41" spans="1:21">
      <c r="A41" s="207" t="s">
        <v>23</v>
      </c>
      <c r="K41" s="216"/>
      <c r="N41" s="151"/>
      <c r="P41" s="216"/>
      <c r="Q41" s="216"/>
      <c r="R41" s="216"/>
      <c r="S41" s="216"/>
      <c r="T41" s="216"/>
      <c r="U41" s="216"/>
    </row>
    <row r="42" spans="1:21">
      <c r="A42" s="176" t="s">
        <v>174</v>
      </c>
      <c r="B42" s="208">
        <f t="shared" ref="B42:R42" si="27">B22/B15</f>
        <v>0.22371081900910011</v>
      </c>
      <c r="C42" s="234">
        <f t="shared" si="27"/>
        <v>0.22449482503696391</v>
      </c>
      <c r="D42" s="234">
        <f t="shared" si="27"/>
        <v>0.21913062919906254</v>
      </c>
      <c r="E42" s="234">
        <f t="shared" si="27"/>
        <v>0.22757949876327854</v>
      </c>
      <c r="F42" s="234">
        <f t="shared" si="27"/>
        <v>0.22908502572094577</v>
      </c>
      <c r="G42" s="234">
        <f t="shared" si="27"/>
        <v>0.22683844259187372</v>
      </c>
      <c r="H42" s="234">
        <f t="shared" si="27"/>
        <v>0.21214787339891453</v>
      </c>
      <c r="I42" s="208">
        <f t="shared" si="27"/>
        <v>0.22389906345506738</v>
      </c>
      <c r="J42" s="234">
        <f t="shared" si="27"/>
        <v>0.21356042115717955</v>
      </c>
      <c r="K42" s="208">
        <f t="shared" si="27"/>
        <v>0.19614986293024694</v>
      </c>
      <c r="L42" s="234">
        <f t="shared" si="27"/>
        <v>0.2015253698589195</v>
      </c>
      <c r="M42" s="234">
        <f t="shared" si="27"/>
        <v>0.19629951514042643</v>
      </c>
      <c r="N42" s="208">
        <f t="shared" si="27"/>
        <v>0.18579406930858589</v>
      </c>
      <c r="O42" s="234">
        <f t="shared" si="27"/>
        <v>0.18900421908818824</v>
      </c>
      <c r="P42" s="208">
        <f t="shared" si="27"/>
        <v>0.20150241977756439</v>
      </c>
      <c r="Q42" s="208">
        <f t="shared" si="27"/>
        <v>0.2103684019035911</v>
      </c>
      <c r="R42" s="208">
        <f t="shared" si="27"/>
        <v>0.20379847353351579</v>
      </c>
      <c r="S42" s="208">
        <f t="shared" ref="S42:U42" si="28">S22/S15</f>
        <v>0.19246548851260373</v>
      </c>
      <c r="T42" s="208">
        <f t="shared" si="28"/>
        <v>0.17777223065851006</v>
      </c>
      <c r="U42" s="208">
        <f t="shared" si="28"/>
        <v>0.18842969959791395</v>
      </c>
    </row>
    <row r="43" spans="1:21">
      <c r="A43" s="176" t="s">
        <v>175</v>
      </c>
      <c r="B43" s="208">
        <f t="shared" ref="B43:R43" si="29">B24/B15</f>
        <v>0.14484327603640043</v>
      </c>
      <c r="C43" s="234">
        <f t="shared" si="29"/>
        <v>0.1552488910793493</v>
      </c>
      <c r="D43" s="234">
        <f t="shared" si="29"/>
        <v>0.16523158642661726</v>
      </c>
      <c r="E43" s="234">
        <f t="shared" si="29"/>
        <v>0.17980197628386838</v>
      </c>
      <c r="F43" s="234">
        <f t="shared" si="29"/>
        <v>0.18223987270753658</v>
      </c>
      <c r="G43" s="234">
        <f t="shared" si="29"/>
        <v>0.17976171421440604</v>
      </c>
      <c r="H43" s="234">
        <f t="shared" si="29"/>
        <v>0.1707544901208059</v>
      </c>
      <c r="I43" s="208">
        <f t="shared" si="29"/>
        <v>0.18626975402025714</v>
      </c>
      <c r="J43" s="234">
        <f t="shared" si="29"/>
        <v>0.18034812818047244</v>
      </c>
      <c r="K43" s="208">
        <f t="shared" si="29"/>
        <v>0.16520255863539468</v>
      </c>
      <c r="L43" s="234">
        <f t="shared" si="29"/>
        <v>0.16928069736576654</v>
      </c>
      <c r="M43" s="234">
        <f t="shared" si="29"/>
        <v>0.16320556216265678</v>
      </c>
      <c r="N43" s="208">
        <f t="shared" si="29"/>
        <v>0.15117755023151605</v>
      </c>
      <c r="O43" s="234">
        <f t="shared" si="29"/>
        <v>0.1587840151593424</v>
      </c>
      <c r="P43" s="208">
        <f t="shared" si="29"/>
        <v>0.17452784335004948</v>
      </c>
      <c r="Q43" s="208">
        <f t="shared" si="29"/>
        <v>0.18207045906654723</v>
      </c>
      <c r="R43" s="208">
        <f t="shared" si="29"/>
        <v>0.17507671602958899</v>
      </c>
      <c r="S43" s="208">
        <f t="shared" ref="S43:U43" si="30">S24/S15</f>
        <v>0.16375943865561668</v>
      </c>
      <c r="T43" s="208">
        <f t="shared" si="30"/>
        <v>0.14892579197821823</v>
      </c>
      <c r="U43" s="208">
        <f t="shared" si="30"/>
        <v>0.15280531663480335</v>
      </c>
    </row>
    <row r="44" spans="1:21">
      <c r="A44" s="176" t="s">
        <v>24</v>
      </c>
      <c r="B44" s="208">
        <f t="shared" ref="B44:R44" si="31">B39/B15</f>
        <v>1.0108074552335051</v>
      </c>
      <c r="C44" s="208">
        <f t="shared" si="31"/>
        <v>0.96828839154848378</v>
      </c>
      <c r="D44" s="208">
        <f t="shared" si="31"/>
        <v>0.92845133043533723</v>
      </c>
      <c r="E44" s="208">
        <f t="shared" si="31"/>
        <v>0.8966422721109214</v>
      </c>
      <c r="F44" s="208">
        <f t="shared" si="31"/>
        <v>0.88966892352489146</v>
      </c>
      <c r="G44" s="208">
        <f t="shared" si="31"/>
        <v>0.85982623686733706</v>
      </c>
      <c r="H44" s="208">
        <f t="shared" si="31"/>
        <v>0.82461342561675099</v>
      </c>
      <c r="I44" s="208">
        <f t="shared" si="31"/>
        <v>0.80148386406927308</v>
      </c>
      <c r="J44" s="208">
        <f t="shared" si="31"/>
        <v>0.78007636851095052</v>
      </c>
      <c r="K44" s="208">
        <f t="shared" si="31"/>
        <v>0.78346375151995129</v>
      </c>
      <c r="L44" s="208">
        <f t="shared" si="31"/>
        <v>0.79273692734566426</v>
      </c>
      <c r="M44" s="208">
        <f t="shared" si="31"/>
        <v>0.80689292661924805</v>
      </c>
      <c r="N44" s="208">
        <f t="shared" si="31"/>
        <v>0.82453831210861606</v>
      </c>
      <c r="O44" s="208">
        <f t="shared" si="31"/>
        <v>0.81547983732175688</v>
      </c>
      <c r="P44" s="208">
        <f t="shared" si="31"/>
        <v>0.8028731330590605</v>
      </c>
      <c r="Q44" s="208">
        <f t="shared" si="31"/>
        <v>0.79108946686179027</v>
      </c>
      <c r="R44" s="208">
        <f t="shared" si="31"/>
        <v>0.8053034338117524</v>
      </c>
      <c r="S44" s="208">
        <f t="shared" ref="S44:U44" si="32">S39/S15</f>
        <v>0.81207980587682249</v>
      </c>
      <c r="T44" s="208">
        <f t="shared" si="32"/>
        <v>0.81908272123355763</v>
      </c>
      <c r="U44" s="208">
        <f t="shared" si="32"/>
        <v>0.80750453001368194</v>
      </c>
    </row>
    <row r="45" spans="1:21">
      <c r="A45" s="198" t="s">
        <v>25</v>
      </c>
      <c r="B45" s="235">
        <f t="shared" ref="B45:R45" si="33">(B36+B23)/B15</f>
        <v>0.20551061678463095</v>
      </c>
      <c r="C45" s="236">
        <f t="shared" si="33"/>
        <v>0.20404139970428786</v>
      </c>
      <c r="D45" s="236">
        <f t="shared" si="33"/>
        <v>0.17151658789858221</v>
      </c>
      <c r="E45" s="236">
        <f t="shared" si="33"/>
        <v>0.1666681148811934</v>
      </c>
      <c r="F45" s="236">
        <f t="shared" si="33"/>
        <v>0.1660718635392385</v>
      </c>
      <c r="G45" s="236">
        <f t="shared" si="33"/>
        <v>0.17067514732416139</v>
      </c>
      <c r="H45" s="236">
        <f t="shared" si="33"/>
        <v>0.15938696865293628</v>
      </c>
      <c r="I45" s="235">
        <f t="shared" si="33"/>
        <v>0.13296571505998492</v>
      </c>
      <c r="J45" s="236">
        <f t="shared" si="33"/>
        <v>0.13191343492394447</v>
      </c>
      <c r="K45" s="235">
        <f t="shared" si="33"/>
        <v>0.13008833384099908</v>
      </c>
      <c r="L45" s="236">
        <f t="shared" si="33"/>
        <v>0.12093168361342181</v>
      </c>
      <c r="M45" s="236">
        <f t="shared" si="33"/>
        <v>0.11828743939255328</v>
      </c>
      <c r="N45" s="235">
        <f t="shared" si="33"/>
        <v>0.11493334649715709</v>
      </c>
      <c r="O45" s="236">
        <f t="shared" si="33"/>
        <v>0.10678510623818409</v>
      </c>
      <c r="P45" s="235">
        <f t="shared" si="33"/>
        <v>0.10350873447572168</v>
      </c>
      <c r="Q45" s="235">
        <f t="shared" si="33"/>
        <v>0.10253345346539673</v>
      </c>
      <c r="R45" s="235">
        <f t="shared" si="33"/>
        <v>0.10259037212166741</v>
      </c>
      <c r="S45" s="235">
        <f t="shared" ref="S45:U45" si="34">(S36+S23)/S15</f>
        <v>0.10379218832699964</v>
      </c>
      <c r="T45" s="235">
        <f t="shared" si="34"/>
        <v>0.10310814550935374</v>
      </c>
      <c r="U45" s="235">
        <f t="shared" si="34"/>
        <v>0.11485494028948186</v>
      </c>
    </row>
    <row r="46" spans="1:21" s="157" customFormat="1">
      <c r="A46" s="288" t="s">
        <v>152</v>
      </c>
      <c r="B46" s="295"/>
      <c r="C46" s="296"/>
      <c r="D46" s="296"/>
      <c r="E46" s="296"/>
      <c r="F46" s="296"/>
      <c r="G46" s="296"/>
      <c r="H46" s="296"/>
      <c r="I46" s="295"/>
      <c r="J46" s="296"/>
      <c r="K46" s="296"/>
      <c r="L46" s="296"/>
      <c r="M46" s="296"/>
    </row>
    <row r="47" spans="1:21" s="157" customFormat="1">
      <c r="A47" s="291" t="s">
        <v>26</v>
      </c>
      <c r="B47" s="614"/>
      <c r="C47" s="614"/>
      <c r="D47" s="614"/>
      <c r="E47" s="614"/>
      <c r="F47" s="614"/>
      <c r="G47" s="614"/>
      <c r="H47" s="614"/>
      <c r="I47" s="614"/>
      <c r="J47" s="614"/>
      <c r="K47" s="614"/>
      <c r="L47" s="614"/>
      <c r="M47" s="614"/>
      <c r="N47" s="614"/>
      <c r="O47" s="614"/>
      <c r="P47" s="614"/>
      <c r="Q47" s="614"/>
      <c r="R47" s="614"/>
      <c r="S47" s="614"/>
      <c r="T47" s="614"/>
      <c r="U47" s="614"/>
    </row>
    <row r="48" spans="1:21" s="157" customFormat="1">
      <c r="A48" s="237" t="s">
        <v>231</v>
      </c>
      <c r="B48" s="297"/>
      <c r="C48" s="237"/>
      <c r="I48" s="293"/>
    </row>
    <row r="49" spans="1:17" s="157" customFormat="1">
      <c r="A49" s="237" t="s">
        <v>238</v>
      </c>
      <c r="B49" s="298"/>
      <c r="C49" s="294"/>
      <c r="I49" s="293"/>
    </row>
    <row r="50" spans="1:17" s="157" customFormat="1" ht="12" customHeight="1">
      <c r="A50" s="414" t="s">
        <v>235</v>
      </c>
      <c r="B50" s="293"/>
      <c r="I50" s="293"/>
    </row>
    <row r="51" spans="1:17" s="157" customFormat="1" ht="11.25" customHeight="1">
      <c r="A51" s="206" t="s">
        <v>236</v>
      </c>
      <c r="B51" s="299"/>
      <c r="C51" s="299"/>
      <c r="D51" s="299"/>
      <c r="E51" s="299"/>
      <c r="F51" s="299"/>
      <c r="G51" s="299"/>
      <c r="H51" s="299"/>
      <c r="I51" s="299"/>
      <c r="J51" s="299"/>
      <c r="K51" s="299"/>
      <c r="L51" s="299"/>
      <c r="M51" s="299"/>
      <c r="N51" s="299"/>
      <c r="O51" s="299"/>
      <c r="P51" s="299"/>
    </row>
    <row r="52" spans="1:17" s="157" customFormat="1">
      <c r="A52" s="294" t="s">
        <v>153</v>
      </c>
      <c r="B52" s="293"/>
      <c r="I52" s="293"/>
    </row>
    <row r="53" spans="1:17" s="157" customFormat="1" ht="23.25" customHeight="1">
      <c r="A53" s="956" t="s">
        <v>207</v>
      </c>
      <c r="B53" s="957"/>
      <c r="C53" s="957"/>
      <c r="D53" s="957"/>
      <c r="E53" s="957"/>
      <c r="F53" s="957"/>
      <c r="G53" s="957"/>
      <c r="H53" s="957"/>
      <c r="I53" s="957"/>
      <c r="J53" s="957"/>
      <c r="K53" s="957"/>
      <c r="L53" s="957"/>
      <c r="M53" s="957"/>
      <c r="N53" s="957"/>
      <c r="O53" s="957"/>
      <c r="P53" s="957"/>
      <c r="Q53" s="957"/>
    </row>
    <row r="54" spans="1:17" s="157" customFormat="1">
      <c r="B54" s="293"/>
      <c r="I54" s="293"/>
    </row>
  </sheetData>
  <mergeCells count="1">
    <mergeCell ref="A53:Q53"/>
  </mergeCells>
  <phoneticPr fontId="54" type="noConversion"/>
  <pageMargins left="0.78740157499999996" right="0.78740157499999996" top="0.984251969" bottom="0.984251969" header="0.4921259845" footer="0.4921259845"/>
  <pageSetup paperSize="8"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62"/>
  <sheetViews>
    <sheetView workbookViewId="0">
      <pane xSplit="2" ySplit="5" topLeftCell="D6" activePane="bottomRight" state="frozen"/>
      <selection pane="topRight" activeCell="C1" sqref="C1"/>
      <selection pane="bottomLeft" activeCell="A6" sqref="A6"/>
      <selection pane="bottomRight" activeCell="P40" sqref="P40"/>
    </sheetView>
  </sheetViews>
  <sheetFormatPr baseColWidth="10" defaultColWidth="11.42578125" defaultRowHeight="12.75"/>
  <cols>
    <col min="1" max="1" width="3.5703125" style="535" customWidth="1"/>
    <col min="2" max="2" width="47.85546875" style="535" customWidth="1"/>
    <col min="3" max="6" width="9.85546875" style="535" customWidth="1"/>
    <col min="7" max="7" width="8.85546875" style="535" customWidth="1"/>
    <col min="8" max="11" width="8.42578125" style="535" customWidth="1"/>
    <col min="12" max="14" width="9" style="535" customWidth="1"/>
    <col min="15" max="16384" width="11.42578125" style="535"/>
  </cols>
  <sheetData>
    <row r="1" spans="2:14" ht="18">
      <c r="B1" s="572" t="s">
        <v>319</v>
      </c>
    </row>
    <row r="3" spans="2:14" ht="18">
      <c r="B3" s="573" t="s">
        <v>322</v>
      </c>
    </row>
    <row r="4" spans="2:14">
      <c r="B4" s="157" t="s">
        <v>212</v>
      </c>
    </row>
    <row r="5" spans="2:14" ht="13.5">
      <c r="B5" s="836" t="s">
        <v>431</v>
      </c>
      <c r="C5" s="592">
        <v>2012</v>
      </c>
      <c r="D5" s="592">
        <v>2013</v>
      </c>
      <c r="E5" s="593">
        <v>2014</v>
      </c>
      <c r="F5" s="593" t="s">
        <v>425</v>
      </c>
      <c r="G5" s="593" t="s">
        <v>426</v>
      </c>
      <c r="H5" s="593">
        <v>2017</v>
      </c>
      <c r="I5" s="593">
        <v>2018</v>
      </c>
      <c r="J5" s="593">
        <v>2019</v>
      </c>
      <c r="K5" s="593">
        <v>2020</v>
      </c>
      <c r="L5" s="593">
        <v>2021</v>
      </c>
      <c r="M5" s="593">
        <v>2022</v>
      </c>
      <c r="N5" s="593">
        <v>2023</v>
      </c>
    </row>
    <row r="6" spans="2:14" ht="15">
      <c r="B6" s="539" t="s">
        <v>320</v>
      </c>
      <c r="C6" s="824">
        <v>84.619738742999999</v>
      </c>
      <c r="D6" s="824">
        <v>87.415261509000004</v>
      </c>
      <c r="E6" s="824">
        <v>89.604776811999997</v>
      </c>
      <c r="F6" s="824">
        <v>91.318250391999996</v>
      </c>
      <c r="G6" s="824">
        <v>91.152350749999997</v>
      </c>
      <c r="H6" s="824">
        <v>92.659542264999999</v>
      </c>
      <c r="I6" s="824">
        <v>92.957819689000004</v>
      </c>
      <c r="J6" s="824">
        <v>96.151151486000003</v>
      </c>
      <c r="K6" s="824">
        <v>96.274952347999999</v>
      </c>
      <c r="L6" s="824">
        <v>99.041111618000002</v>
      </c>
      <c r="M6" s="824">
        <v>104.777075301</v>
      </c>
      <c r="N6" s="824">
        <v>110.742042754</v>
      </c>
    </row>
    <row r="7" spans="2:14">
      <c r="B7" s="543" t="s">
        <v>287</v>
      </c>
      <c r="C7" s="749">
        <v>22.491859849000001</v>
      </c>
      <c r="D7" s="749">
        <v>23.298259220999999</v>
      </c>
      <c r="E7" s="749">
        <v>23.202084601999999</v>
      </c>
      <c r="F7" s="749">
        <v>22.956471101999998</v>
      </c>
      <c r="G7" s="749">
        <v>22.689064369</v>
      </c>
      <c r="H7" s="749">
        <v>23.047102339999999</v>
      </c>
      <c r="I7" s="749">
        <v>23.549358564999999</v>
      </c>
      <c r="J7" s="749">
        <v>24.231573223000002</v>
      </c>
      <c r="K7" s="749">
        <v>23.088619376</v>
      </c>
      <c r="L7" s="749">
        <v>24.430448685999998</v>
      </c>
      <c r="M7" s="749">
        <v>26.793465328</v>
      </c>
      <c r="N7" s="749">
        <v>29.126053046999999</v>
      </c>
    </row>
    <row r="8" spans="2:14">
      <c r="B8" s="543" t="s">
        <v>288</v>
      </c>
      <c r="C8" s="749">
        <v>40.388480027999996</v>
      </c>
      <c r="D8" s="749">
        <v>41.738533861000001</v>
      </c>
      <c r="E8" s="749">
        <v>43.641680755000003</v>
      </c>
      <c r="F8" s="749">
        <v>44.689784598000003</v>
      </c>
      <c r="G8" s="749">
        <v>45.208724957999998</v>
      </c>
      <c r="H8" s="749">
        <v>46.650927088000003</v>
      </c>
      <c r="I8" s="749">
        <v>47.078825983000002</v>
      </c>
      <c r="J8" s="749">
        <v>48.031754481</v>
      </c>
      <c r="K8" s="749">
        <v>48.454301029</v>
      </c>
      <c r="L8" s="749">
        <v>49.845667368999997</v>
      </c>
      <c r="M8" s="749">
        <v>52.479677057000004</v>
      </c>
      <c r="N8" s="749">
        <v>54.678940736999998</v>
      </c>
    </row>
    <row r="9" spans="2:14">
      <c r="B9" s="543" t="s">
        <v>289</v>
      </c>
      <c r="C9" s="749">
        <v>2.92529291</v>
      </c>
      <c r="D9" s="749">
        <v>2.987616821</v>
      </c>
      <c r="E9" s="749">
        <v>3.0009865260000002</v>
      </c>
      <c r="F9" s="749">
        <v>3.0690929850000002</v>
      </c>
      <c r="G9" s="749">
        <v>2.9521254699999999</v>
      </c>
      <c r="H9" s="749">
        <v>2.5945653659999999</v>
      </c>
      <c r="I9" s="749">
        <v>2.4074840740000001</v>
      </c>
      <c r="J9" s="749">
        <v>2.2649262129999999</v>
      </c>
      <c r="K9" s="749">
        <v>2.0979470180000002</v>
      </c>
      <c r="L9" s="749">
        <v>1.9546917319999999</v>
      </c>
      <c r="M9" s="749">
        <v>1.8667693219999999</v>
      </c>
      <c r="N9" s="749">
        <v>2.2770868320000002</v>
      </c>
    </row>
    <row r="10" spans="2:14">
      <c r="B10" s="543" t="s">
        <v>290</v>
      </c>
      <c r="C10" s="749">
        <v>15.073238285</v>
      </c>
      <c r="D10" s="749">
        <v>15.442871908000001</v>
      </c>
      <c r="E10" s="749">
        <v>15.738992246</v>
      </c>
      <c r="F10" s="749">
        <v>16.465212793999999</v>
      </c>
      <c r="G10" s="749">
        <v>16.114905164</v>
      </c>
      <c r="H10" s="749">
        <v>16.019495179</v>
      </c>
      <c r="I10" s="749">
        <v>15.800250057</v>
      </c>
      <c r="J10" s="749">
        <v>17.525658393000001</v>
      </c>
      <c r="K10" s="749">
        <v>17.968226993999998</v>
      </c>
      <c r="L10" s="749">
        <v>18.171104478</v>
      </c>
      <c r="M10" s="749">
        <v>18.816964531</v>
      </c>
      <c r="N10" s="749">
        <v>19.744968553</v>
      </c>
    </row>
    <row r="11" spans="2:14">
      <c r="B11" s="543" t="s">
        <v>291</v>
      </c>
      <c r="C11" s="749">
        <v>3.740867669</v>
      </c>
      <c r="D11" s="749">
        <v>3.947979696</v>
      </c>
      <c r="E11" s="749">
        <v>4.0210326810000003</v>
      </c>
      <c r="F11" s="749">
        <v>4.1376889099999996</v>
      </c>
      <c r="G11" s="749">
        <v>4.187530787</v>
      </c>
      <c r="H11" s="749">
        <v>4.3474522909999997</v>
      </c>
      <c r="I11" s="749">
        <v>4.121901007</v>
      </c>
      <c r="J11" s="749">
        <v>4.0972391750000003</v>
      </c>
      <c r="K11" s="749">
        <v>4.6658579290000004</v>
      </c>
      <c r="L11" s="749">
        <v>4.6391993550000006</v>
      </c>
      <c r="M11" s="749">
        <v>4.8201990600000002</v>
      </c>
      <c r="N11" s="749">
        <v>4.9149935840000003</v>
      </c>
    </row>
    <row r="12" spans="2:14" s="542" customFormat="1" ht="15.75">
      <c r="B12" s="539" t="s">
        <v>321</v>
      </c>
      <c r="C12" s="824">
        <v>102.231938791</v>
      </c>
      <c r="D12" s="824">
        <v>104.197257205</v>
      </c>
      <c r="E12" s="824">
        <v>104.937931826</v>
      </c>
      <c r="F12" s="824">
        <v>107.48126724700001</v>
      </c>
      <c r="G12" s="824">
        <v>107.10628667899999</v>
      </c>
      <c r="H12" s="824">
        <v>109.260650914</v>
      </c>
      <c r="I12" s="824">
        <v>110.826855503</v>
      </c>
      <c r="J12" s="824">
        <v>115.137940876</v>
      </c>
      <c r="K12" s="824">
        <v>113.947576928</v>
      </c>
      <c r="L12" s="824">
        <v>118.39413117000001</v>
      </c>
      <c r="M12" s="824">
        <v>125.165580568</v>
      </c>
      <c r="N12" s="824">
        <v>132.75016810700001</v>
      </c>
    </row>
    <row r="13" spans="2:14">
      <c r="B13" s="543" t="s">
        <v>293</v>
      </c>
      <c r="C13" s="749">
        <v>58.795217448000002</v>
      </c>
      <c r="D13" s="749">
        <v>60.680175312000003</v>
      </c>
      <c r="E13" s="749">
        <v>61.473477017</v>
      </c>
      <c r="F13" s="749">
        <v>64.867565644999999</v>
      </c>
      <c r="G13" s="749">
        <v>66.208655618999998</v>
      </c>
      <c r="H13" s="749">
        <v>68.312112854000006</v>
      </c>
      <c r="I13" s="749">
        <v>69.813553756000005</v>
      </c>
      <c r="J13" s="749">
        <v>73.326158925000001</v>
      </c>
      <c r="K13" s="749">
        <v>73.831836405000004</v>
      </c>
      <c r="L13" s="749">
        <v>75.012548232</v>
      </c>
      <c r="M13" s="749">
        <v>79.227218024999999</v>
      </c>
      <c r="N13" s="749">
        <v>84.974344173000006</v>
      </c>
    </row>
    <row r="14" spans="2:14">
      <c r="B14" s="582" t="s">
        <v>323</v>
      </c>
      <c r="C14" s="749">
        <v>48.037313908000002</v>
      </c>
      <c r="D14" s="749">
        <v>50.161126797999998</v>
      </c>
      <c r="E14" s="749">
        <v>50.830227991000001</v>
      </c>
      <c r="F14" s="749">
        <v>53.728596744000001</v>
      </c>
      <c r="G14" s="749">
        <v>54.662692817999996</v>
      </c>
      <c r="H14" s="749">
        <v>56.062883994000003</v>
      </c>
      <c r="I14" s="749">
        <v>57.453914228000002</v>
      </c>
      <c r="J14" s="749">
        <v>59.61411786</v>
      </c>
      <c r="K14" s="749">
        <v>60.769601819999998</v>
      </c>
      <c r="L14" s="749">
        <v>52.524186927000002</v>
      </c>
      <c r="M14" s="749">
        <v>54.752610255999997</v>
      </c>
      <c r="N14" s="749">
        <v>54.698926898000003</v>
      </c>
    </row>
    <row r="15" spans="2:14">
      <c r="B15" s="582" t="s">
        <v>295</v>
      </c>
      <c r="C15" s="749">
        <v>10.757903539000001</v>
      </c>
      <c r="D15" s="749">
        <v>10.519048514</v>
      </c>
      <c r="E15" s="749">
        <v>10.643249024999999</v>
      </c>
      <c r="F15" s="749">
        <v>11.1389689</v>
      </c>
      <c r="G15" s="749">
        <v>11.545962801</v>
      </c>
      <c r="H15" s="749">
        <v>12.249228859</v>
      </c>
      <c r="I15" s="749">
        <v>12.359639527000001</v>
      </c>
      <c r="J15" s="749">
        <v>13.712041064999999</v>
      </c>
      <c r="K15" s="749">
        <v>13.062234584</v>
      </c>
      <c r="L15" s="749">
        <v>22.488361304999998</v>
      </c>
      <c r="M15" s="749">
        <v>24.474607767999998</v>
      </c>
      <c r="N15" s="749">
        <v>30.275417273999999</v>
      </c>
    </row>
    <row r="16" spans="2:14" s="547" customFormat="1">
      <c r="B16" s="543" t="s">
        <v>296</v>
      </c>
      <c r="C16" s="749">
        <v>28.018659555999999</v>
      </c>
      <c r="D16" s="749">
        <v>27.731173413</v>
      </c>
      <c r="E16" s="749">
        <v>26.891856661999999</v>
      </c>
      <c r="F16" s="749">
        <v>25.191224686000002</v>
      </c>
      <c r="G16" s="749">
        <v>23.058939039999998</v>
      </c>
      <c r="H16" s="749">
        <v>22.546747229000001</v>
      </c>
      <c r="I16" s="749">
        <v>22.412252582000001</v>
      </c>
      <c r="J16" s="749">
        <v>22.589574483</v>
      </c>
      <c r="K16" s="749">
        <v>22.735508066000001</v>
      </c>
      <c r="L16" s="749">
        <v>24.477644859999998</v>
      </c>
      <c r="M16" s="749">
        <v>24.833235879</v>
      </c>
      <c r="N16" s="749">
        <v>25.492934901000002</v>
      </c>
    </row>
    <row r="17" spans="2:14" s="547" customFormat="1">
      <c r="B17" s="582" t="s">
        <v>370</v>
      </c>
      <c r="C17" s="749">
        <v>23.487998034</v>
      </c>
      <c r="D17" s="749">
        <v>23.647874444999999</v>
      </c>
      <c r="E17" s="749">
        <v>22.922104855000001</v>
      </c>
      <c r="F17" s="749">
        <v>21.187639486999998</v>
      </c>
      <c r="G17" s="749">
        <v>19.369094622999999</v>
      </c>
      <c r="H17" s="749">
        <v>18.517006417000001</v>
      </c>
      <c r="I17" s="749">
        <v>18.373151053000001</v>
      </c>
      <c r="J17" s="749">
        <v>18.34221737</v>
      </c>
      <c r="K17" s="749">
        <v>18.302980637000001</v>
      </c>
      <c r="L17" s="749">
        <v>18.334494154999998</v>
      </c>
      <c r="M17" s="749">
        <v>18.345319378999999</v>
      </c>
      <c r="N17" s="749">
        <v>18.665775628999999</v>
      </c>
    </row>
    <row r="18" spans="2:14" s="547" customFormat="1">
      <c r="B18" s="582" t="s">
        <v>360</v>
      </c>
      <c r="C18" s="749">
        <v>0.235455575</v>
      </c>
      <c r="D18" s="749">
        <v>0.22619062000000001</v>
      </c>
      <c r="E18" s="749">
        <v>0.22953247299999999</v>
      </c>
      <c r="F18" s="749">
        <v>0.22235606099999999</v>
      </c>
      <c r="G18" s="749">
        <v>0.22699850999999999</v>
      </c>
      <c r="H18" s="749">
        <v>0.328244164</v>
      </c>
      <c r="I18" s="749">
        <v>0.37507886699999998</v>
      </c>
      <c r="J18" s="749">
        <v>0.39495750000000002</v>
      </c>
      <c r="K18" s="749">
        <v>0.44533883200000002</v>
      </c>
      <c r="L18" s="749">
        <v>0.479168973</v>
      </c>
      <c r="M18" s="749">
        <v>0.50782523199999996</v>
      </c>
      <c r="N18" s="749">
        <v>0.53106896800000003</v>
      </c>
    </row>
    <row r="19" spans="2:14" s="547" customFormat="1">
      <c r="B19" s="582" t="s">
        <v>371</v>
      </c>
      <c r="C19" s="749">
        <v>4.2952059460000003</v>
      </c>
      <c r="D19" s="749">
        <v>3.857108346</v>
      </c>
      <c r="E19" s="749">
        <v>3.7402193330000002</v>
      </c>
      <c r="F19" s="749">
        <v>3.781229137</v>
      </c>
      <c r="G19" s="749">
        <v>3.4628459070000002</v>
      </c>
      <c r="H19" s="749">
        <v>3.701496648</v>
      </c>
      <c r="I19" s="749">
        <v>3.6640226610000002</v>
      </c>
      <c r="J19" s="749">
        <v>3.8523996120000001</v>
      </c>
      <c r="K19" s="749">
        <v>3.9871885960000002</v>
      </c>
      <c r="L19" s="749">
        <v>5.663981733</v>
      </c>
      <c r="M19" s="749">
        <v>5.9800912669999997</v>
      </c>
      <c r="N19" s="749">
        <v>6.2960903019999996</v>
      </c>
    </row>
    <row r="20" spans="2:14" s="547" customFormat="1">
      <c r="B20" s="543" t="s">
        <v>358</v>
      </c>
      <c r="C20" s="749">
        <v>4.0551426319999999</v>
      </c>
      <c r="D20" s="749">
        <v>4.1061192110000002</v>
      </c>
      <c r="E20" s="749">
        <v>4.3987418229999999</v>
      </c>
      <c r="F20" s="749">
        <v>4.9491656170000002</v>
      </c>
      <c r="G20" s="749">
        <v>4.9486347510000002</v>
      </c>
      <c r="H20" s="749">
        <v>5.0212446469999996</v>
      </c>
      <c r="I20" s="749">
        <v>4.8512562839999998</v>
      </c>
      <c r="J20" s="749">
        <v>4.9481708710000003</v>
      </c>
      <c r="K20" s="749">
        <v>5.3419183290000003</v>
      </c>
      <c r="L20" s="749">
        <v>5.3026487580000001</v>
      </c>
      <c r="M20" s="749">
        <v>5.6862152620000002</v>
      </c>
      <c r="N20" s="749">
        <v>6.1356889790000002</v>
      </c>
    </row>
    <row r="21" spans="2:14" s="547" customFormat="1">
      <c r="B21" s="543" t="s">
        <v>359</v>
      </c>
      <c r="C21" s="749">
        <v>7.1789201800000004</v>
      </c>
      <c r="D21" s="749">
        <v>7.4547460619999999</v>
      </c>
      <c r="E21" s="749">
        <v>7.6794736859999997</v>
      </c>
      <c r="F21" s="749">
        <v>8.0831980370000007</v>
      </c>
      <c r="G21" s="749">
        <v>8.3992402189999993</v>
      </c>
      <c r="H21" s="749">
        <v>8.5807923590000001</v>
      </c>
      <c r="I21" s="749">
        <v>9.2972170280000004</v>
      </c>
      <c r="J21" s="749">
        <v>9.6622821010000006</v>
      </c>
      <c r="K21" s="749">
        <v>7.990900946</v>
      </c>
      <c r="L21" s="749">
        <v>9.1785203739999996</v>
      </c>
      <c r="M21" s="749">
        <v>10.355557306</v>
      </c>
      <c r="N21" s="749">
        <v>10.955022693</v>
      </c>
    </row>
    <row r="22" spans="2:14" s="547" customFormat="1">
      <c r="B22" s="741" t="s">
        <v>297</v>
      </c>
      <c r="C22" s="749">
        <v>4.1839989739999996</v>
      </c>
      <c r="D22" s="749">
        <v>4.2250432050000004</v>
      </c>
      <c r="E22" s="749">
        <v>4.494382635</v>
      </c>
      <c r="F22" s="749">
        <v>4.3901132589999996</v>
      </c>
      <c r="G22" s="749">
        <v>4.4908170470000002</v>
      </c>
      <c r="H22" s="749">
        <v>4.7997538229999996</v>
      </c>
      <c r="I22" s="749">
        <v>4.4525758499999997</v>
      </c>
      <c r="J22" s="749">
        <v>4.6117544940000004</v>
      </c>
      <c r="K22" s="749">
        <v>4.0474131790000003</v>
      </c>
      <c r="L22" s="749">
        <v>4.4227689459999997</v>
      </c>
      <c r="M22" s="749">
        <v>5.0633540950000002</v>
      </c>
      <c r="N22" s="749">
        <v>5.1921773590000004</v>
      </c>
    </row>
    <row r="23" spans="2:14" s="542" customFormat="1" ht="15">
      <c r="B23" s="583" t="s">
        <v>298</v>
      </c>
      <c r="C23" s="829">
        <v>17.612200047999998</v>
      </c>
      <c r="D23" s="829">
        <v>16.781995694999999</v>
      </c>
      <c r="E23" s="829">
        <v>15.333155013000001</v>
      </c>
      <c r="F23" s="829">
        <v>16.163016854999999</v>
      </c>
      <c r="G23" s="829">
        <v>15.953935929</v>
      </c>
      <c r="H23" s="829">
        <v>16.601108649</v>
      </c>
      <c r="I23" s="829">
        <v>17.869035813</v>
      </c>
      <c r="J23" s="829">
        <v>18.986789388999998</v>
      </c>
      <c r="K23" s="829">
        <v>17.672624579000001</v>
      </c>
      <c r="L23" s="829">
        <v>19.353019551999999</v>
      </c>
      <c r="M23" s="829">
        <v>20.388505266999999</v>
      </c>
      <c r="N23" s="829">
        <v>22.008125352</v>
      </c>
    </row>
    <row r="24" spans="2:14">
      <c r="B24" s="584" t="s">
        <v>299</v>
      </c>
      <c r="C24" s="751">
        <v>10.121728435</v>
      </c>
      <c r="D24" s="751">
        <v>9.0239378899999991</v>
      </c>
      <c r="E24" s="751">
        <v>7.548810596</v>
      </c>
      <c r="F24" s="751">
        <v>7.9402619479999998</v>
      </c>
      <c r="G24" s="751">
        <v>7.6316209199999996</v>
      </c>
      <c r="H24" s="751">
        <v>8.2274255010000008</v>
      </c>
      <c r="I24" s="751">
        <v>9.1475444249999995</v>
      </c>
      <c r="J24" s="751">
        <v>10.039535786</v>
      </c>
      <c r="K24" s="751">
        <v>9.0005846930000004</v>
      </c>
      <c r="L24" s="751">
        <v>10.2703931</v>
      </c>
      <c r="M24" s="751">
        <v>11.312573775000001</v>
      </c>
      <c r="N24" s="751">
        <v>12.758457062</v>
      </c>
    </row>
    <row r="25" spans="2:14" s="542" customFormat="1" ht="24">
      <c r="B25" s="735" t="s">
        <v>300</v>
      </c>
      <c r="C25" s="824">
        <v>32.951967713999998</v>
      </c>
      <c r="D25" s="824">
        <v>35.301322327999998</v>
      </c>
      <c r="E25" s="824">
        <v>31.065169385000001</v>
      </c>
      <c r="F25" s="824">
        <v>27.516645289</v>
      </c>
      <c r="G25" s="824">
        <v>27.346117252999999</v>
      </c>
      <c r="H25" s="824">
        <v>29.587007386</v>
      </c>
      <c r="I25" s="824">
        <v>31.500151343999999</v>
      </c>
      <c r="J25" s="824">
        <v>36.386644185000002</v>
      </c>
      <c r="K25" s="824">
        <v>31.477386417000002</v>
      </c>
      <c r="L25" s="824">
        <v>33.098144648000002</v>
      </c>
      <c r="M25" s="824">
        <v>36.313457753000002</v>
      </c>
      <c r="N25" s="824">
        <v>39.550736786000002</v>
      </c>
    </row>
    <row r="26" spans="2:14">
      <c r="B26" s="561" t="s">
        <v>365</v>
      </c>
      <c r="C26" s="749">
        <v>28.395407604999999</v>
      </c>
      <c r="D26" s="749">
        <v>30.502943538</v>
      </c>
      <c r="E26" s="749">
        <v>26.353184674000001</v>
      </c>
      <c r="F26" s="749">
        <v>22.740310244</v>
      </c>
      <c r="G26" s="749">
        <v>22.672353871999999</v>
      </c>
      <c r="H26" s="749">
        <v>24.79135234</v>
      </c>
      <c r="I26" s="749">
        <v>26.763738975999999</v>
      </c>
      <c r="J26" s="749">
        <v>30.898598584999998</v>
      </c>
      <c r="K26" s="749">
        <v>26.139425435</v>
      </c>
      <c r="L26" s="749">
        <v>27.672072460999999</v>
      </c>
      <c r="M26" s="749">
        <v>30.545809163000001</v>
      </c>
      <c r="N26" s="749">
        <v>33.567500164999998</v>
      </c>
    </row>
    <row r="27" spans="2:14">
      <c r="B27" s="561" t="s">
        <v>366</v>
      </c>
      <c r="C27" s="749">
        <v>2.9649856429999999</v>
      </c>
      <c r="D27" s="749">
        <v>3.1182808230000001</v>
      </c>
      <c r="E27" s="749">
        <v>3.059118427</v>
      </c>
      <c r="F27" s="749">
        <v>2.7843969670000002</v>
      </c>
      <c r="G27" s="749">
        <v>2.8742974179999998</v>
      </c>
      <c r="H27" s="749">
        <v>2.7986358849999999</v>
      </c>
      <c r="I27" s="749">
        <v>2.9922916060000002</v>
      </c>
      <c r="J27" s="749">
        <v>3.6278436940000001</v>
      </c>
      <c r="K27" s="749">
        <v>3.6442743270000002</v>
      </c>
      <c r="L27" s="749">
        <v>3.6259446210000004</v>
      </c>
      <c r="M27" s="749">
        <v>3.770947112</v>
      </c>
      <c r="N27" s="749">
        <v>4.0419284539999998</v>
      </c>
    </row>
    <row r="28" spans="2:14">
      <c r="B28" s="561" t="s">
        <v>367</v>
      </c>
      <c r="C28" s="749">
        <v>1.5915744650000001</v>
      </c>
      <c r="D28" s="749">
        <v>1.6800979650000001</v>
      </c>
      <c r="E28" s="749">
        <v>1.652866282</v>
      </c>
      <c r="F28" s="749">
        <v>1.9919380769999999</v>
      </c>
      <c r="G28" s="749">
        <v>1.7994659609999999</v>
      </c>
      <c r="H28" s="749">
        <v>1.9970191589999999</v>
      </c>
      <c r="I28" s="749">
        <v>1.7441207599999999</v>
      </c>
      <c r="J28" s="749">
        <v>1.860201905</v>
      </c>
      <c r="K28" s="749">
        <v>1.693686654</v>
      </c>
      <c r="L28" s="749">
        <v>1.8001275670000001</v>
      </c>
      <c r="M28" s="749">
        <v>1.996701477</v>
      </c>
      <c r="N28" s="749">
        <v>1.941308166</v>
      </c>
    </row>
    <row r="29" spans="2:14" s="542" customFormat="1" ht="15">
      <c r="B29" s="736" t="s">
        <v>301</v>
      </c>
      <c r="C29" s="824">
        <v>14.425668050000001</v>
      </c>
      <c r="D29" s="824">
        <v>14.715534692</v>
      </c>
      <c r="E29" s="824">
        <v>14.561811278</v>
      </c>
      <c r="F29" s="824">
        <v>14.664946914</v>
      </c>
      <c r="G29" s="824">
        <v>13.32803043</v>
      </c>
      <c r="H29" s="824">
        <v>13.496219785999999</v>
      </c>
      <c r="I29" s="824">
        <v>14.846439365</v>
      </c>
      <c r="J29" s="824">
        <v>16.104141804000001</v>
      </c>
      <c r="K29" s="824">
        <v>15.167858223</v>
      </c>
      <c r="L29" s="824">
        <v>15.856385158999998</v>
      </c>
      <c r="M29" s="824">
        <v>16.54398995</v>
      </c>
      <c r="N29" s="824">
        <v>17.354914445999999</v>
      </c>
    </row>
    <row r="30" spans="2:14">
      <c r="B30" s="561" t="s">
        <v>361</v>
      </c>
      <c r="C30" s="749">
        <v>3.3950697989999998</v>
      </c>
      <c r="D30" s="749">
        <v>3.5218420830000001</v>
      </c>
      <c r="E30" s="749">
        <v>3.8628974989999998</v>
      </c>
      <c r="F30" s="749">
        <v>3.636955688</v>
      </c>
      <c r="G30" s="749">
        <v>3.2505127150000002</v>
      </c>
      <c r="H30" s="749">
        <v>3.0808829119999999</v>
      </c>
      <c r="I30" s="749">
        <v>3.3851327869999999</v>
      </c>
      <c r="J30" s="749">
        <v>3.6991587080000001</v>
      </c>
      <c r="K30" s="749">
        <v>4.0204258639999999</v>
      </c>
      <c r="L30" s="749">
        <v>4.1262539599999997</v>
      </c>
      <c r="M30" s="749">
        <v>3.7986333999999999</v>
      </c>
      <c r="N30" s="749">
        <v>3.9334925639999998</v>
      </c>
    </row>
    <row r="31" spans="2:14">
      <c r="B31" s="561" t="s">
        <v>362</v>
      </c>
      <c r="C31" s="749">
        <v>6.9297539749999997</v>
      </c>
      <c r="D31" s="749">
        <v>6.9989645510000003</v>
      </c>
      <c r="E31" s="749">
        <v>7.0695798400000003</v>
      </c>
      <c r="F31" s="749">
        <v>6.7696175009999999</v>
      </c>
      <c r="G31" s="749">
        <v>6.3244485539999999</v>
      </c>
      <c r="H31" s="749">
        <v>6.3473766840000003</v>
      </c>
      <c r="I31" s="749">
        <v>7.2000470339999998</v>
      </c>
      <c r="J31" s="749">
        <v>8.1408298240000008</v>
      </c>
      <c r="K31" s="749">
        <v>7.760175083</v>
      </c>
      <c r="L31" s="749">
        <v>8.3636678809999996</v>
      </c>
      <c r="M31" s="749">
        <v>8.9478518650000005</v>
      </c>
      <c r="N31" s="749">
        <v>9.6720722039999991</v>
      </c>
    </row>
    <row r="32" spans="2:14">
      <c r="B32" s="742" t="s">
        <v>363</v>
      </c>
      <c r="C32" s="749">
        <v>4.100844275</v>
      </c>
      <c r="D32" s="749">
        <v>4.1947280579999999</v>
      </c>
      <c r="E32" s="749">
        <v>3.6293339379999998</v>
      </c>
      <c r="F32" s="749">
        <v>4.2583737230000001</v>
      </c>
      <c r="G32" s="749">
        <v>3.753069161</v>
      </c>
      <c r="H32" s="749">
        <v>4.0679601889999999</v>
      </c>
      <c r="I32" s="749">
        <v>4.2612595430000004</v>
      </c>
      <c r="J32" s="749">
        <v>4.2641532709999996</v>
      </c>
      <c r="K32" s="749">
        <v>3.3872572750000001</v>
      </c>
      <c r="L32" s="749">
        <v>3.3664633190000002</v>
      </c>
      <c r="M32" s="749">
        <v>3.7975046840000002</v>
      </c>
      <c r="N32" s="749">
        <v>3.7493496770000001</v>
      </c>
    </row>
    <row r="33" spans="2:14" s="542" customFormat="1">
      <c r="B33" s="556" t="s">
        <v>302</v>
      </c>
      <c r="C33" s="831">
        <v>117.571706457</v>
      </c>
      <c r="D33" s="831">
        <v>122.71658383800001</v>
      </c>
      <c r="E33" s="831">
        <v>120.669946197</v>
      </c>
      <c r="F33" s="831">
        <v>118.83489568100001</v>
      </c>
      <c r="G33" s="831">
        <v>118.498468003</v>
      </c>
      <c r="H33" s="831">
        <v>122.246549651</v>
      </c>
      <c r="I33" s="831">
        <v>124.45797103300001</v>
      </c>
      <c r="J33" s="831">
        <v>132.53779567199999</v>
      </c>
      <c r="K33" s="831">
        <v>127.75233876599999</v>
      </c>
      <c r="L33" s="831">
        <v>132.13925626700001</v>
      </c>
      <c r="M33" s="831">
        <v>141.09053305399999</v>
      </c>
      <c r="N33" s="831">
        <v>150.29277954099999</v>
      </c>
    </row>
    <row r="34" spans="2:14" s="542" customFormat="1">
      <c r="B34" s="557" t="s">
        <v>303</v>
      </c>
      <c r="C34" s="750">
        <v>116.657606841</v>
      </c>
      <c r="D34" s="750">
        <v>118.91279189799999</v>
      </c>
      <c r="E34" s="750">
        <v>119.499743104</v>
      </c>
      <c r="F34" s="750">
        <v>122.146214161</v>
      </c>
      <c r="G34" s="750">
        <v>120.43431710999999</v>
      </c>
      <c r="H34" s="750">
        <v>122.75687069999999</v>
      </c>
      <c r="I34" s="750">
        <v>125.673294868</v>
      </c>
      <c r="J34" s="750">
        <v>131.24208268000001</v>
      </c>
      <c r="K34" s="750">
        <v>129.115435152</v>
      </c>
      <c r="L34" s="750">
        <v>134.250516328</v>
      </c>
      <c r="M34" s="750">
        <v>141.70957051799999</v>
      </c>
      <c r="N34" s="750">
        <v>150.10508255299999</v>
      </c>
    </row>
    <row r="35" spans="2:14" s="542" customFormat="1" ht="15">
      <c r="B35" s="558" t="s">
        <v>304</v>
      </c>
      <c r="C35" s="825">
        <v>-0.91409961500000003</v>
      </c>
      <c r="D35" s="825">
        <v>-3.8037919389999999</v>
      </c>
      <c r="E35" s="825">
        <v>-1.1702030919999999</v>
      </c>
      <c r="F35" s="825">
        <v>3.3113184790000001</v>
      </c>
      <c r="G35" s="825">
        <v>1.9358491069999999</v>
      </c>
      <c r="H35" s="825">
        <v>0.510321048</v>
      </c>
      <c r="I35" s="825">
        <v>1.215323835</v>
      </c>
      <c r="J35" s="825">
        <v>-1.295712991</v>
      </c>
      <c r="K35" s="825">
        <v>1.363096385</v>
      </c>
      <c r="L35" s="825">
        <v>2.1112600610000003</v>
      </c>
      <c r="M35" s="825">
        <v>0.61903746400000004</v>
      </c>
      <c r="N35" s="825">
        <v>-0.18769698800000001</v>
      </c>
    </row>
    <row r="36" spans="2:14">
      <c r="B36" s="560" t="s">
        <v>305</v>
      </c>
      <c r="C36" s="749">
        <v>7.4904716120000003</v>
      </c>
      <c r="D36" s="749">
        <v>7.758057805</v>
      </c>
      <c r="E36" s="749">
        <v>7.7843444169999998</v>
      </c>
      <c r="F36" s="749">
        <v>8.2227549070000006</v>
      </c>
      <c r="G36" s="749">
        <v>8.3223150090000004</v>
      </c>
      <c r="H36" s="749">
        <v>8.3736831469999995</v>
      </c>
      <c r="I36" s="749">
        <v>8.7214913880000005</v>
      </c>
      <c r="J36" s="749">
        <v>8.947253602</v>
      </c>
      <c r="K36" s="749">
        <v>8.6720398860000003</v>
      </c>
      <c r="L36" s="749">
        <v>9.0826264519999995</v>
      </c>
      <c r="M36" s="749">
        <v>9.0759314910000004</v>
      </c>
      <c r="N36" s="749">
        <v>9.2496682900000007</v>
      </c>
    </row>
    <row r="37" spans="2:14">
      <c r="B37" s="560" t="s">
        <v>306</v>
      </c>
      <c r="C37" s="749">
        <v>10.427059849999999</v>
      </c>
      <c r="D37" s="749">
        <v>9.7199432370000007</v>
      </c>
      <c r="E37" s="749">
        <v>8.5510536290000001</v>
      </c>
      <c r="F37" s="749">
        <v>8.4832633210000008</v>
      </c>
      <c r="G37" s="749">
        <v>7.9224601830000001</v>
      </c>
      <c r="H37" s="749">
        <v>8.8204261820000003</v>
      </c>
      <c r="I37" s="749">
        <v>8.1704356409999992</v>
      </c>
      <c r="J37" s="749">
        <v>9.1510124919999996</v>
      </c>
      <c r="K37" s="749">
        <v>9.3768481010000002</v>
      </c>
      <c r="L37" s="749">
        <v>9.3713170659999996</v>
      </c>
      <c r="M37" s="749">
        <v>10.78736425</v>
      </c>
      <c r="N37" s="749">
        <v>9.7283351469999992</v>
      </c>
    </row>
    <row r="38" spans="2:14">
      <c r="B38" s="561" t="s">
        <v>307</v>
      </c>
      <c r="C38" s="749">
        <v>2.936588237</v>
      </c>
      <c r="D38" s="749">
        <v>1.961885431</v>
      </c>
      <c r="E38" s="749">
        <v>0.766709211</v>
      </c>
      <c r="F38" s="749">
        <v>0.26050841400000002</v>
      </c>
      <c r="G38" s="749">
        <v>-0.39985482500000002</v>
      </c>
      <c r="H38" s="749">
        <v>0.44674303399999998</v>
      </c>
      <c r="I38" s="749">
        <v>-0.55105574599999996</v>
      </c>
      <c r="J38" s="749">
        <v>0.203758889</v>
      </c>
      <c r="K38" s="749">
        <v>0.70480821400000004</v>
      </c>
      <c r="L38" s="749">
        <v>0.28869061500000004</v>
      </c>
      <c r="M38" s="749">
        <v>1.711432759</v>
      </c>
      <c r="N38" s="749">
        <v>0.47866685599999997</v>
      </c>
    </row>
    <row r="39" spans="2:14" s="542" customFormat="1">
      <c r="B39" s="556" t="s">
        <v>308</v>
      </c>
      <c r="C39" s="831">
        <v>125.062178069</v>
      </c>
      <c r="D39" s="831">
        <v>130.47464164300001</v>
      </c>
      <c r="E39" s="831">
        <v>128.454290614</v>
      </c>
      <c r="F39" s="831">
        <v>127.057650588</v>
      </c>
      <c r="G39" s="831">
        <v>126.82078301200001</v>
      </c>
      <c r="H39" s="831">
        <v>130.62023279900001</v>
      </c>
      <c r="I39" s="831">
        <v>133.179462422</v>
      </c>
      <c r="J39" s="831">
        <v>141.48504927499999</v>
      </c>
      <c r="K39" s="831">
        <v>136.424378652</v>
      </c>
      <c r="L39" s="831">
        <v>141.22188271900001</v>
      </c>
      <c r="M39" s="831">
        <v>150.166464545</v>
      </c>
      <c r="N39" s="831">
        <v>159.542447831</v>
      </c>
    </row>
    <row r="40" spans="2:14" s="542" customFormat="1">
      <c r="B40" s="557" t="s">
        <v>309</v>
      </c>
      <c r="C40" s="750">
        <v>127.084666692</v>
      </c>
      <c r="D40" s="750">
        <v>128.63273513499999</v>
      </c>
      <c r="E40" s="750">
        <v>128.050796733</v>
      </c>
      <c r="F40" s="750">
        <v>130.62947748299999</v>
      </c>
      <c r="G40" s="750">
        <v>128.35677729400001</v>
      </c>
      <c r="H40" s="750">
        <v>131.577296883</v>
      </c>
      <c r="I40" s="750">
        <v>133.84373051</v>
      </c>
      <c r="J40" s="750">
        <v>140.39309517300001</v>
      </c>
      <c r="K40" s="750">
        <v>138.49228325300001</v>
      </c>
      <c r="L40" s="750">
        <v>143.62183339500001</v>
      </c>
      <c r="M40" s="750">
        <v>152.49693476900001</v>
      </c>
      <c r="N40" s="750">
        <v>159.83341770000001</v>
      </c>
    </row>
    <row r="41" spans="2:14" s="542" customFormat="1">
      <c r="B41" s="649" t="s">
        <v>310</v>
      </c>
      <c r="C41" s="751">
        <v>2.022488622</v>
      </c>
      <c r="D41" s="751">
        <v>-1.8419065080000001</v>
      </c>
      <c r="E41" s="751">
        <v>-0.403493881</v>
      </c>
      <c r="F41" s="751">
        <v>3.571826894</v>
      </c>
      <c r="G41" s="751">
        <v>1.535994281</v>
      </c>
      <c r="H41" s="751">
        <v>0.95706408300000001</v>
      </c>
      <c r="I41" s="751">
        <v>0.66426808800000003</v>
      </c>
      <c r="J41" s="751">
        <v>-1.091954101</v>
      </c>
      <c r="K41" s="751">
        <v>2.0679045999999999</v>
      </c>
      <c r="L41" s="751">
        <v>2.399950676</v>
      </c>
      <c r="M41" s="751">
        <v>2.3304702229999998</v>
      </c>
      <c r="N41" s="751">
        <v>0.29096986800000002</v>
      </c>
    </row>
    <row r="42" spans="2:14" s="562" customFormat="1" ht="15">
      <c r="B42" s="650" t="s">
        <v>422</v>
      </c>
      <c r="C42" s="857">
        <v>82.644345174999998</v>
      </c>
      <c r="D42" s="857">
        <v>84.968750869999994</v>
      </c>
      <c r="E42" s="857">
        <v>86.284689720000003</v>
      </c>
      <c r="F42" s="857">
        <v>87.733636892999996</v>
      </c>
      <c r="G42" s="857">
        <v>88.788164070999997</v>
      </c>
      <c r="H42" s="857">
        <v>90.282505102000002</v>
      </c>
      <c r="I42" s="857">
        <v>90.319535982999994</v>
      </c>
      <c r="J42" s="857">
        <v>90.663425072999999</v>
      </c>
      <c r="K42" s="857">
        <v>92.146284350000002</v>
      </c>
      <c r="L42" s="857">
        <v>92.994221675999995</v>
      </c>
      <c r="M42" s="857">
        <v>94.362940910000006</v>
      </c>
      <c r="N42" s="857">
        <v>95.016264640000003</v>
      </c>
    </row>
    <row r="43" spans="2:14">
      <c r="B43" s="563" t="s">
        <v>23</v>
      </c>
      <c r="C43"/>
      <c r="D43"/>
      <c r="E43"/>
      <c r="F43"/>
      <c r="G43"/>
      <c r="H43"/>
      <c r="I43"/>
      <c r="J43"/>
      <c r="K43"/>
      <c r="L43"/>
      <c r="M43"/>
      <c r="N43"/>
    </row>
    <row r="44" spans="2:14">
      <c r="B44" s="561" t="s">
        <v>314</v>
      </c>
      <c r="C44" s="834">
        <v>0.17227688583707554</v>
      </c>
      <c r="D44" s="834">
        <v>0.16105986035681083</v>
      </c>
      <c r="E44" s="834">
        <v>0.14611642088033769</v>
      </c>
      <c r="F44" s="834">
        <v>0.1503798500798858</v>
      </c>
      <c r="G44" s="834">
        <v>0.14895424371133612</v>
      </c>
      <c r="H44" s="834">
        <v>0.15194041505451836</v>
      </c>
      <c r="I44" s="834">
        <v>0.1612338068413057</v>
      </c>
      <c r="J44" s="834">
        <v>0.16490471554852787</v>
      </c>
      <c r="K44" s="834">
        <v>0.15509434299043315</v>
      </c>
      <c r="L44" s="834">
        <v>0.16346265951486519</v>
      </c>
      <c r="M44" s="834">
        <v>0.16289226778222249</v>
      </c>
      <c r="N44" s="834">
        <v>0.16578604506369357</v>
      </c>
    </row>
    <row r="45" spans="2:14">
      <c r="B45" s="561" t="s">
        <v>364</v>
      </c>
      <c r="C45" s="834">
        <v>9.9007497604956585E-2</v>
      </c>
      <c r="D45" s="834">
        <v>8.6604370710508277E-2</v>
      </c>
      <c r="E45" s="834">
        <v>7.1935957424021438E-2</v>
      </c>
      <c r="F45" s="834">
        <v>7.387577529908243E-2</v>
      </c>
      <c r="G45" s="834">
        <v>7.1252782228107145E-2</v>
      </c>
      <c r="H45" s="834">
        <v>7.5300901396568448E-2</v>
      </c>
      <c r="I45" s="834">
        <v>8.2539059540062312E-2</v>
      </c>
      <c r="J45" s="834">
        <v>8.719572114644876E-2</v>
      </c>
      <c r="K45" s="834">
        <v>7.8988820435270821E-2</v>
      </c>
      <c r="L45" s="834">
        <v>8.6747484850012768E-2</v>
      </c>
      <c r="M45" s="834">
        <v>9.0380867676750007E-2</v>
      </c>
      <c r="N45" s="834">
        <v>9.6108782715185415E-2</v>
      </c>
    </row>
    <row r="46" spans="2:14">
      <c r="B46" s="561" t="s">
        <v>315</v>
      </c>
      <c r="C46" s="834">
        <v>0.80840044855214666</v>
      </c>
      <c r="D46" s="834">
        <v>0.81546053273581465</v>
      </c>
      <c r="E46" s="834">
        <v>0.82224499967343201</v>
      </c>
      <c r="F46" s="834">
        <v>0.81626909637547851</v>
      </c>
      <c r="G46" s="834">
        <v>0.82897247980503863</v>
      </c>
      <c r="H46" s="834">
        <v>0.82630392869489799</v>
      </c>
      <c r="I46" s="834">
        <v>0.81496073828924176</v>
      </c>
      <c r="J46" s="834">
        <v>0.78743309445356247</v>
      </c>
      <c r="K46" s="834">
        <v>0.80867260923173845</v>
      </c>
      <c r="L46" s="834">
        <v>0.78546310325527247</v>
      </c>
      <c r="M46" s="834">
        <v>0.75390487130553008</v>
      </c>
      <c r="N46" s="834">
        <v>0.71575249956304754</v>
      </c>
    </row>
    <row r="47" spans="2:14">
      <c r="B47" s="566" t="s">
        <v>413</v>
      </c>
      <c r="C47" s="835">
        <v>4.6924486974802955</v>
      </c>
      <c r="D47" s="835">
        <v>5.0630897787272966</v>
      </c>
      <c r="E47" s="835">
        <v>5.6273278165416531</v>
      </c>
      <c r="F47" s="835">
        <v>5.4280483451862365</v>
      </c>
      <c r="G47" s="835">
        <v>5.5652827281076638</v>
      </c>
      <c r="H47" s="835">
        <v>5.4383419210643105</v>
      </c>
      <c r="I47" s="835">
        <v>5.054527671677234</v>
      </c>
      <c r="J47" s="835">
        <v>4.7750793046414612</v>
      </c>
      <c r="K47" s="835">
        <v>5.2140690217284114</v>
      </c>
      <c r="L47" s="835">
        <v>4.8051530887018448</v>
      </c>
      <c r="M47" s="835">
        <v>4.6282422214997778</v>
      </c>
      <c r="N47" s="835">
        <v>4.3173265837185602</v>
      </c>
    </row>
    <row r="48" spans="2:14" s="562" customFormat="1">
      <c r="B48" s="288" t="s">
        <v>414</v>
      </c>
      <c r="C48" s="576"/>
      <c r="D48" s="576"/>
    </row>
    <row r="49" spans="2:6" s="562" customFormat="1">
      <c r="B49" s="237" t="s">
        <v>318</v>
      </c>
      <c r="C49" s="576"/>
      <c r="D49" s="576"/>
    </row>
    <row r="50" spans="2:6" s="562" customFormat="1">
      <c r="B50" s="414" t="s">
        <v>423</v>
      </c>
      <c r="C50" s="576"/>
      <c r="D50" s="576"/>
    </row>
    <row r="51" spans="2:6" s="562" customFormat="1">
      <c r="B51" s="571" t="s">
        <v>424</v>
      </c>
      <c r="C51" s="576"/>
      <c r="D51" s="576"/>
    </row>
    <row r="52" spans="2:6" s="562" customFormat="1">
      <c r="B52" s="206"/>
      <c r="C52" s="577"/>
      <c r="D52" s="576"/>
    </row>
    <row r="53" spans="2:6" s="562" customFormat="1" ht="12.95" customHeight="1">
      <c r="C53" s="576"/>
      <c r="D53" s="576"/>
    </row>
    <row r="54" spans="2:6" s="562" customFormat="1" ht="26.25" customHeight="1">
      <c r="B54" s="958"/>
      <c r="C54" s="958"/>
      <c r="D54" s="958"/>
      <c r="E54" s="958"/>
      <c r="F54" s="958"/>
    </row>
    <row r="55" spans="2:6" s="562" customFormat="1">
      <c r="B55" s="578"/>
      <c r="C55" s="579"/>
      <c r="D55" s="579"/>
    </row>
    <row r="56" spans="2:6">
      <c r="C56" s="580"/>
      <c r="D56" s="580"/>
      <c r="E56" s="580"/>
      <c r="F56" s="580"/>
    </row>
    <row r="57" spans="2:6">
      <c r="C57" s="580"/>
      <c r="D57" s="580"/>
      <c r="E57" s="580"/>
      <c r="F57" s="580"/>
    </row>
    <row r="58" spans="2:6">
      <c r="C58" s="580"/>
      <c r="D58" s="580"/>
      <c r="E58" s="580"/>
      <c r="F58" s="580"/>
    </row>
    <row r="59" spans="2:6">
      <c r="C59" s="580"/>
      <c r="D59" s="580"/>
      <c r="E59" s="580"/>
      <c r="F59" s="580"/>
    </row>
    <row r="60" spans="2:6">
      <c r="C60" s="580"/>
      <c r="D60" s="580"/>
      <c r="E60" s="580"/>
      <c r="F60" s="580"/>
    </row>
    <row r="61" spans="2:6">
      <c r="C61" s="580"/>
      <c r="D61" s="580"/>
      <c r="E61" s="580"/>
      <c r="F61" s="580"/>
    </row>
    <row r="62" spans="2:6">
      <c r="C62" s="580"/>
      <c r="D62" s="580"/>
      <c r="E62" s="580"/>
      <c r="F62" s="580"/>
    </row>
  </sheetData>
  <mergeCells count="1">
    <mergeCell ref="B54:F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U58"/>
  <sheetViews>
    <sheetView zoomScaleSheetLayoutView="100" workbookViewId="0">
      <pane xSplit="1" topLeftCell="L1" activePane="topRight" state="frozen"/>
      <selection activeCell="M36" sqref="M36"/>
      <selection pane="topRight" activeCell="R17" sqref="R17"/>
    </sheetView>
  </sheetViews>
  <sheetFormatPr baseColWidth="10" defaultColWidth="11.42578125" defaultRowHeight="12.75"/>
  <cols>
    <col min="1" max="1" width="48" style="152" customWidth="1"/>
    <col min="2" max="2" width="9.5703125" style="151" customWidth="1"/>
    <col min="3" max="8" width="9.42578125" style="152" customWidth="1"/>
    <col min="9" max="9" width="9.42578125" style="151" customWidth="1"/>
    <col min="10" max="14" width="9.42578125" style="152" customWidth="1"/>
    <col min="15" max="18" width="10.28515625" style="152" customWidth="1"/>
    <col min="19" max="16384" width="11.42578125" style="152"/>
  </cols>
  <sheetData>
    <row r="1" spans="1:21" ht="18">
      <c r="A1" s="150" t="s">
        <v>103</v>
      </c>
    </row>
    <row r="3" spans="1:21" ht="15.75">
      <c r="A3" s="153" t="s">
        <v>324</v>
      </c>
      <c r="B3" s="154"/>
      <c r="C3" s="154"/>
      <c r="D3" s="154"/>
      <c r="E3" s="154"/>
      <c r="F3" s="154"/>
      <c r="G3" s="155"/>
      <c r="H3" s="155"/>
      <c r="I3" s="156"/>
      <c r="J3" s="156"/>
    </row>
    <row r="4" spans="1:21">
      <c r="A4" s="157" t="s">
        <v>212</v>
      </c>
      <c r="B4" s="158"/>
      <c r="D4" s="159"/>
      <c r="I4" s="158"/>
    </row>
    <row r="5" spans="1:21" ht="13.5">
      <c r="A5" s="160"/>
      <c r="B5" s="161">
        <v>1996</v>
      </c>
      <c r="C5" s="161">
        <v>1997</v>
      </c>
      <c r="D5" s="161">
        <v>1998</v>
      </c>
      <c r="E5" s="161">
        <v>1999</v>
      </c>
      <c r="F5" s="161">
        <v>2000</v>
      </c>
      <c r="G5" s="161">
        <v>2001</v>
      </c>
      <c r="H5" s="161">
        <v>2002</v>
      </c>
      <c r="I5" s="161">
        <v>2003</v>
      </c>
      <c r="J5" s="161">
        <v>2004</v>
      </c>
      <c r="K5" s="162">
        <v>2005</v>
      </c>
      <c r="L5" s="161">
        <v>2006</v>
      </c>
      <c r="M5" s="161">
        <v>2007</v>
      </c>
      <c r="N5" s="161">
        <v>2008</v>
      </c>
      <c r="O5" s="161">
        <v>2009</v>
      </c>
      <c r="P5" s="161">
        <v>2010</v>
      </c>
      <c r="Q5" s="161">
        <v>2011</v>
      </c>
      <c r="R5" s="161">
        <v>2012</v>
      </c>
      <c r="S5" s="318">
        <v>2013</v>
      </c>
      <c r="T5" s="318">
        <v>2014</v>
      </c>
      <c r="U5" s="162" t="s">
        <v>245</v>
      </c>
    </row>
    <row r="6" spans="1:21" s="165" customFormat="1">
      <c r="A6" s="163" t="s">
        <v>4</v>
      </c>
      <c r="B6" s="164">
        <f>B10+B29</f>
        <v>34.788865733577047</v>
      </c>
      <c r="C6" s="164">
        <f t="shared" ref="C6:P6" si="0">C10+C29</f>
        <v>35.490131212869137</v>
      </c>
      <c r="D6" s="164">
        <f t="shared" si="0"/>
        <v>36.29957010830131</v>
      </c>
      <c r="E6" s="164">
        <f t="shared" si="0"/>
        <v>37.698569879342728</v>
      </c>
      <c r="F6" s="164">
        <f t="shared" si="0"/>
        <v>36.120999999999995</v>
      </c>
      <c r="G6" s="164">
        <f t="shared" si="0"/>
        <v>37.338999999999999</v>
      </c>
      <c r="H6" s="164">
        <f t="shared" si="0"/>
        <v>40.198</v>
      </c>
      <c r="I6" s="164">
        <f t="shared" si="0"/>
        <v>43.280999999999999</v>
      </c>
      <c r="J6" s="164">
        <f t="shared" si="0"/>
        <v>51.722320000000003</v>
      </c>
      <c r="K6" s="164">
        <f t="shared" si="0"/>
        <v>54.294969999999999</v>
      </c>
      <c r="L6" s="164">
        <f t="shared" si="0"/>
        <v>58.346029999999999</v>
      </c>
      <c r="M6" s="164">
        <f t="shared" si="0"/>
        <v>62.004170000000002</v>
      </c>
      <c r="N6" s="164">
        <f t="shared" si="0"/>
        <v>65.393889999999999</v>
      </c>
      <c r="O6" s="164">
        <f t="shared" si="0"/>
        <v>68.482310000000012</v>
      </c>
      <c r="P6" s="164">
        <f t="shared" si="0"/>
        <v>68.378710000000012</v>
      </c>
      <c r="Q6" s="164">
        <f>Q10+Q29</f>
        <v>69.599270000000004</v>
      </c>
      <c r="R6" s="164">
        <f>R10+R29</f>
        <v>71.56526523399981</v>
      </c>
      <c r="S6" s="164">
        <f t="shared" ref="S6:U6" si="1">S10+S29</f>
        <v>72.524308754730129</v>
      </c>
      <c r="T6" s="164">
        <f t="shared" si="1"/>
        <v>73.652605519049999</v>
      </c>
      <c r="U6" s="164">
        <f t="shared" si="1"/>
        <v>75.441189444000003</v>
      </c>
    </row>
    <row r="7" spans="1:21" s="165" customFormat="1">
      <c r="A7" s="166" t="s">
        <v>5</v>
      </c>
      <c r="B7" s="164">
        <f t="shared" ref="B7:R7" si="2">B15+B33</f>
        <v>34.926069849090716</v>
      </c>
      <c r="C7" s="164">
        <f t="shared" si="2"/>
        <v>35.779784345620214</v>
      </c>
      <c r="D7" s="164">
        <f t="shared" si="2"/>
        <v>36.41299067518144</v>
      </c>
      <c r="E7" s="164">
        <f t="shared" si="2"/>
        <v>37.963979508659868</v>
      </c>
      <c r="F7" s="164">
        <f t="shared" si="2"/>
        <v>36.28</v>
      </c>
      <c r="G7" s="164">
        <f t="shared" si="2"/>
        <v>37.03</v>
      </c>
      <c r="H7" s="164">
        <f t="shared" si="2"/>
        <v>40.396000000000001</v>
      </c>
      <c r="I7" s="164">
        <f t="shared" si="2"/>
        <v>43.822000000000003</v>
      </c>
      <c r="J7" s="164">
        <f t="shared" si="2"/>
        <v>51.277429999999995</v>
      </c>
      <c r="K7" s="164">
        <f t="shared" si="2"/>
        <v>54.416040000000002</v>
      </c>
      <c r="L7" s="164">
        <f t="shared" si="2"/>
        <v>58.932900000000004</v>
      </c>
      <c r="M7" s="164">
        <f t="shared" si="2"/>
        <v>61.391900000000007</v>
      </c>
      <c r="N7" s="164">
        <f t="shared" si="2"/>
        <v>64.906829999999999</v>
      </c>
      <c r="O7" s="164">
        <f t="shared" si="2"/>
        <v>68.30086</v>
      </c>
      <c r="P7" s="164">
        <f t="shared" si="2"/>
        <v>68.810019999999994</v>
      </c>
      <c r="Q7" s="164">
        <f t="shared" si="2"/>
        <v>70.371120000000005</v>
      </c>
      <c r="R7" s="164">
        <f t="shared" si="2"/>
        <v>71.263546280309967</v>
      </c>
      <c r="S7" s="164">
        <f t="shared" ref="S7:U7" si="3">S15+S33</f>
        <v>71.865952616460049</v>
      </c>
      <c r="T7" s="164">
        <f t="shared" si="3"/>
        <v>73.284971955350002</v>
      </c>
      <c r="U7" s="164">
        <f t="shared" si="3"/>
        <v>75.389866567020007</v>
      </c>
    </row>
    <row r="8" spans="1:21" s="165" customFormat="1">
      <c r="A8" s="167" t="s">
        <v>6</v>
      </c>
      <c r="B8" s="168">
        <f t="shared" ref="B8:R9" si="4">B6-B41</f>
        <v>31.313028140564089</v>
      </c>
      <c r="C8" s="168">
        <f t="shared" si="4"/>
        <v>31.709395585381358</v>
      </c>
      <c r="D8" s="168">
        <f t="shared" si="4"/>
        <v>32.28279197841627</v>
      </c>
      <c r="E8" s="168">
        <f t="shared" si="4"/>
        <v>33.661825458363914</v>
      </c>
      <c r="F8" s="168">
        <f t="shared" si="4"/>
        <v>33.104999999999997</v>
      </c>
      <c r="G8" s="168">
        <f t="shared" si="4"/>
        <v>34.656999999999996</v>
      </c>
      <c r="H8" s="168">
        <f t="shared" si="4"/>
        <v>37.615000000000002</v>
      </c>
      <c r="I8" s="168">
        <f t="shared" si="4"/>
        <v>40.613</v>
      </c>
      <c r="J8" s="168">
        <f t="shared" si="4"/>
        <v>49.160220000000002</v>
      </c>
      <c r="K8" s="168">
        <f t="shared" si="4"/>
        <v>51.419969999999999</v>
      </c>
      <c r="L8" s="168">
        <f t="shared" si="4"/>
        <v>55.141359999999999</v>
      </c>
      <c r="M8" s="168">
        <f t="shared" si="4"/>
        <v>59.574100000000001</v>
      </c>
      <c r="N8" s="168">
        <f t="shared" si="4"/>
        <v>62.989419999999996</v>
      </c>
      <c r="O8" s="168">
        <f t="shared" si="4"/>
        <v>65.539690000000007</v>
      </c>
      <c r="P8" s="168">
        <f t="shared" si="4"/>
        <v>65.333940000000013</v>
      </c>
      <c r="Q8" s="168">
        <f t="shared" si="4"/>
        <v>66.340330000000009</v>
      </c>
      <c r="R8" s="168">
        <f t="shared" si="4"/>
        <v>68.080659226289811</v>
      </c>
      <c r="S8" s="168">
        <f t="shared" ref="S8:U8" si="5">S6-S41</f>
        <v>69.66412394494013</v>
      </c>
      <c r="T8" s="168">
        <f t="shared" si="5"/>
        <v>70.716941248119994</v>
      </c>
      <c r="U8" s="168">
        <f t="shared" si="5"/>
        <v>72.121938654250002</v>
      </c>
    </row>
    <row r="9" spans="1:21" s="165" customFormat="1">
      <c r="A9" s="169" t="s">
        <v>7</v>
      </c>
      <c r="B9" s="170">
        <f t="shared" si="4"/>
        <v>30.825191285404376</v>
      </c>
      <c r="C9" s="170">
        <f t="shared" si="4"/>
        <v>32.273456949159772</v>
      </c>
      <c r="D9" s="170">
        <f t="shared" si="4"/>
        <v>33.304521879354887</v>
      </c>
      <c r="E9" s="170">
        <f t="shared" si="4"/>
        <v>34.90508715196728</v>
      </c>
      <c r="F9" s="170">
        <f t="shared" si="4"/>
        <v>34.618000000000002</v>
      </c>
      <c r="G9" s="170">
        <f t="shared" si="4"/>
        <v>35.094999999999999</v>
      </c>
      <c r="H9" s="170">
        <f t="shared" si="4"/>
        <v>37.765999999999998</v>
      </c>
      <c r="I9" s="170">
        <f t="shared" si="4"/>
        <v>40.694000000000003</v>
      </c>
      <c r="J9" s="170">
        <f t="shared" si="4"/>
        <v>47.907259999999994</v>
      </c>
      <c r="K9" s="170">
        <f t="shared" si="4"/>
        <v>50.387039999999999</v>
      </c>
      <c r="L9" s="170">
        <f t="shared" si="4"/>
        <v>54.789530000000006</v>
      </c>
      <c r="M9" s="170">
        <f t="shared" si="4"/>
        <v>57.547460000000008</v>
      </c>
      <c r="N9" s="170">
        <f t="shared" si="4"/>
        <v>59.630240000000001</v>
      </c>
      <c r="O9" s="170">
        <f t="shared" si="4"/>
        <v>61.876260000000002</v>
      </c>
      <c r="P9" s="170">
        <f t="shared" si="4"/>
        <v>63.994629999999994</v>
      </c>
      <c r="Q9" s="170">
        <f t="shared" si="4"/>
        <v>66.469380000000001</v>
      </c>
      <c r="R9" s="170">
        <f t="shared" si="4"/>
        <v>67.057592484189968</v>
      </c>
      <c r="S9" s="170">
        <f t="shared" ref="S9:U9" si="6">S7-S42</f>
        <v>68.030514028270048</v>
      </c>
      <c r="T9" s="170">
        <f t="shared" si="6"/>
        <v>69.310230339789996</v>
      </c>
      <c r="U9" s="170">
        <f t="shared" si="6"/>
        <v>71.488838659020004</v>
      </c>
    </row>
    <row r="10" spans="1:21">
      <c r="A10" s="171" t="s">
        <v>8</v>
      </c>
      <c r="B10" s="172">
        <v>22.653923961479183</v>
      </c>
      <c r="C10" s="173">
        <v>23.065536308020189</v>
      </c>
      <c r="D10" s="173">
        <v>23.615490256608286</v>
      </c>
      <c r="E10" s="173">
        <v>24.315441386017699</v>
      </c>
      <c r="F10" s="173">
        <v>23.635999999999999</v>
      </c>
      <c r="G10" s="173">
        <v>24.257999999999999</v>
      </c>
      <c r="H10" s="173">
        <v>27.117999999999999</v>
      </c>
      <c r="I10" s="172">
        <v>29.706</v>
      </c>
      <c r="J10" s="173">
        <v>37.431350000000002</v>
      </c>
      <c r="K10" s="174">
        <v>39.290970000000002</v>
      </c>
      <c r="L10" s="173">
        <v>42.216320000000003</v>
      </c>
      <c r="M10" s="173">
        <v>45.367510000000003</v>
      </c>
      <c r="N10" s="172">
        <v>48.630989999999997</v>
      </c>
      <c r="O10" s="173">
        <v>51.034750000000003</v>
      </c>
      <c r="P10" s="173">
        <v>52.861410000000006</v>
      </c>
      <c r="Q10" s="173">
        <v>54.339800000000004</v>
      </c>
      <c r="R10" s="173">
        <v>56.212009226289815</v>
      </c>
      <c r="S10" s="173">
        <v>57.712493944940128</v>
      </c>
      <c r="T10" s="320">
        <v>59.418162160649999</v>
      </c>
      <c r="U10" s="320">
        <v>61.176166094869998</v>
      </c>
    </row>
    <row r="11" spans="1:21" s="165" customFormat="1">
      <c r="A11" s="163" t="s">
        <v>211</v>
      </c>
      <c r="B11" s="175">
        <f>B10-B26</f>
        <v>21.236148101171267</v>
      </c>
      <c r="C11" s="175">
        <f>C10-C26</f>
        <v>21.876433973568389</v>
      </c>
      <c r="D11" s="175">
        <f>D10-D26</f>
        <v>22.523040599085004</v>
      </c>
      <c r="E11" s="175">
        <f t="shared" ref="E11:Q11" si="7">E10-E26</f>
        <v>23.340225022749983</v>
      </c>
      <c r="F11" s="175">
        <f t="shared" si="7"/>
        <v>22.748999999999999</v>
      </c>
      <c r="G11" s="175">
        <f t="shared" si="7"/>
        <v>23.355999999999998</v>
      </c>
      <c r="H11" s="175">
        <f t="shared" si="7"/>
        <v>26.385999999999999</v>
      </c>
      <c r="I11" s="175">
        <f t="shared" si="7"/>
        <v>29.009999999999998</v>
      </c>
      <c r="J11" s="175">
        <f t="shared" si="7"/>
        <v>36.681110000000004</v>
      </c>
      <c r="K11" s="175">
        <f t="shared" si="7"/>
        <v>38.661839999999998</v>
      </c>
      <c r="L11" s="175">
        <f t="shared" si="7"/>
        <v>41.497730000000004</v>
      </c>
      <c r="M11" s="175">
        <f t="shared" si="7"/>
        <v>44.587510000000002</v>
      </c>
      <c r="N11" s="175">
        <f t="shared" si="7"/>
        <v>47.741399999999999</v>
      </c>
      <c r="O11" s="175">
        <f t="shared" si="7"/>
        <v>50.260980000000004</v>
      </c>
      <c r="P11" s="175">
        <f t="shared" si="7"/>
        <v>52.060300000000005</v>
      </c>
      <c r="Q11" s="175">
        <f t="shared" si="7"/>
        <v>53.473300000000002</v>
      </c>
      <c r="R11" s="175">
        <f>R10-R26</f>
        <v>55.264099680079816</v>
      </c>
      <c r="S11" s="175">
        <f t="shared" ref="S11:U11" si="8">S10-S26</f>
        <v>56.780552981290128</v>
      </c>
      <c r="T11" s="175">
        <f t="shared" si="8"/>
        <v>58.350240893889996</v>
      </c>
      <c r="U11" s="175">
        <f t="shared" si="8"/>
        <v>60.125939965850002</v>
      </c>
    </row>
    <row r="12" spans="1:21">
      <c r="A12" s="176" t="s">
        <v>134</v>
      </c>
      <c r="B12" s="177">
        <v>10.564716894552539</v>
      </c>
      <c r="C12" s="178">
        <v>10.991574142817287</v>
      </c>
      <c r="D12" s="178"/>
      <c r="E12" s="178"/>
      <c r="F12" s="178">
        <v>4.7480000000000002</v>
      </c>
      <c r="G12" s="178">
        <v>4.7380000000000004</v>
      </c>
      <c r="H12" s="178">
        <v>5.1520000000000001</v>
      </c>
      <c r="I12" s="177">
        <v>5.4039999999999999</v>
      </c>
      <c r="J12" s="178">
        <v>4.7131100000000004</v>
      </c>
      <c r="K12" s="179">
        <v>4.9058900000000003</v>
      </c>
      <c r="L12" s="178">
        <v>5.1598900000000008</v>
      </c>
      <c r="M12" s="178">
        <v>5.33352</v>
      </c>
      <c r="N12" s="177">
        <v>5.6499899999999998</v>
      </c>
      <c r="O12" s="178">
        <v>5.6766899999999998</v>
      </c>
      <c r="P12" s="178">
        <v>5.6284099999999997</v>
      </c>
      <c r="Q12" s="178">
        <v>5.63504</v>
      </c>
      <c r="R12" s="178">
        <v>5.6365740449600121</v>
      </c>
      <c r="S12" s="178">
        <v>5.6559048568000128</v>
      </c>
      <c r="T12" s="321">
        <v>5.5736045009900002</v>
      </c>
      <c r="U12" s="321">
        <v>5.6316528380199999</v>
      </c>
    </row>
    <row r="13" spans="1:21">
      <c r="A13" s="176" t="s">
        <v>135</v>
      </c>
      <c r="B13" s="177">
        <v>3.3996130843942516</v>
      </c>
      <c r="C13" s="178">
        <v>3.5368171999079205</v>
      </c>
      <c r="D13" s="178">
        <v>3.7317490319411175</v>
      </c>
      <c r="E13" s="178">
        <v>3.9833069604989344</v>
      </c>
      <c r="F13" s="178">
        <v>4.1829999999999998</v>
      </c>
      <c r="G13" s="178">
        <v>4.4740000000000002</v>
      </c>
      <c r="H13" s="178">
        <v>4.8220000000000001</v>
      </c>
      <c r="I13" s="177">
        <v>5.2069999999999999</v>
      </c>
      <c r="J13" s="178">
        <v>6.1312899999999999</v>
      </c>
      <c r="K13" s="179">
        <v>6.5552799999999998</v>
      </c>
      <c r="L13" s="178">
        <v>7.0707200000000006</v>
      </c>
      <c r="M13" s="178">
        <v>8.3327800000000014</v>
      </c>
      <c r="N13" s="177">
        <v>9.9277300000000004</v>
      </c>
      <c r="O13" s="178">
        <v>10.668799999999999</v>
      </c>
      <c r="P13" s="178">
        <v>10.95993</v>
      </c>
      <c r="Q13" s="178">
        <v>11.167339999999999</v>
      </c>
      <c r="R13" s="178">
        <v>11.537769137780012</v>
      </c>
      <c r="S13" s="178">
        <v>11.825795089419975</v>
      </c>
      <c r="T13" s="321">
        <v>12.14812570118</v>
      </c>
      <c r="U13" s="321">
        <v>12.529072221870001</v>
      </c>
    </row>
    <row r="14" spans="1:21">
      <c r="A14" s="180" t="s">
        <v>136</v>
      </c>
      <c r="B14" s="181">
        <v>6.6620220532748338</v>
      </c>
      <c r="C14" s="181">
        <v>6.6620220532748338</v>
      </c>
      <c r="D14" s="181">
        <v>6.7848010205745188</v>
      </c>
      <c r="E14" s="181">
        <v>7.0829886390235943</v>
      </c>
      <c r="F14" s="182">
        <v>13.217000000000001</v>
      </c>
      <c r="G14" s="182">
        <v>13.617000000000001</v>
      </c>
      <c r="H14" s="182">
        <v>15.833</v>
      </c>
      <c r="I14" s="181">
        <v>17.835000000000001</v>
      </c>
      <c r="J14" s="182">
        <v>25.189129999999999</v>
      </c>
      <c r="K14" s="183">
        <v>26.53997</v>
      </c>
      <c r="L14" s="182">
        <v>28.592490000000002</v>
      </c>
      <c r="M14" s="182">
        <v>30.157409999999999</v>
      </c>
      <c r="N14" s="181">
        <v>31.367099999999997</v>
      </c>
      <c r="O14" s="182">
        <v>33.044359999999998</v>
      </c>
      <c r="P14" s="182">
        <v>34.628620000000005</v>
      </c>
      <c r="Q14" s="182">
        <v>35.758569999999999</v>
      </c>
      <c r="R14" s="182">
        <v>37.130850405949978</v>
      </c>
      <c r="S14" s="182">
        <v>38.309466419019948</v>
      </c>
      <c r="T14" s="322">
        <v>39.712691427949999</v>
      </c>
      <c r="U14" s="322">
        <v>41.005575003670003</v>
      </c>
    </row>
    <row r="15" spans="1:21" s="165" customFormat="1">
      <c r="A15" s="163" t="s">
        <v>10</v>
      </c>
      <c r="B15" s="168">
        <v>28.081108975130991</v>
      </c>
      <c r="C15" s="184">
        <v>29.361680719925239</v>
      </c>
      <c r="D15" s="184">
        <v>30.504771805096969</v>
      </c>
      <c r="E15" s="184">
        <v>32.087081133025492</v>
      </c>
      <c r="F15" s="184">
        <v>31.991</v>
      </c>
      <c r="G15" s="184">
        <v>32.481000000000002</v>
      </c>
      <c r="H15" s="184">
        <v>34.991999999999997</v>
      </c>
      <c r="I15" s="168">
        <v>37.767000000000003</v>
      </c>
      <c r="J15" s="184">
        <v>45.103949999999998</v>
      </c>
      <c r="K15" s="185">
        <v>47.604179999999999</v>
      </c>
      <c r="L15" s="184">
        <v>51.549690000000005</v>
      </c>
      <c r="M15" s="184">
        <v>54.335620000000006</v>
      </c>
      <c r="N15" s="168">
        <v>56.340739999999997</v>
      </c>
      <c r="O15" s="184">
        <v>57.282470000000004</v>
      </c>
      <c r="P15" s="184">
        <v>60.606559999999995</v>
      </c>
      <c r="Q15" s="184">
        <v>63.199100000000001</v>
      </c>
      <c r="R15" s="184">
        <v>63.887732484189961</v>
      </c>
      <c r="S15" s="184">
        <v>64.739934028270056</v>
      </c>
      <c r="T15" s="319">
        <v>66.153458742300003</v>
      </c>
      <c r="U15" s="319">
        <v>68.050823254880001</v>
      </c>
    </row>
    <row r="16" spans="1:21">
      <c r="A16" s="176" t="s">
        <v>137</v>
      </c>
      <c r="B16" s="177">
        <v>18.934167940886368</v>
      </c>
      <c r="C16" s="178">
        <v>20.062290668443204</v>
      </c>
      <c r="D16" s="178">
        <f>D17+D18</f>
        <v>19.843244367708543</v>
      </c>
      <c r="E16" s="178">
        <f t="shared" ref="E16:P16" si="9">E17+E18</f>
        <v>20.543384946632173</v>
      </c>
      <c r="F16" s="178">
        <f t="shared" si="9"/>
        <v>20.759349840858476</v>
      </c>
      <c r="G16" s="178">
        <f t="shared" si="9"/>
        <v>19.069622373582412</v>
      </c>
      <c r="H16" s="178">
        <f t="shared" si="9"/>
        <v>19.783999999999999</v>
      </c>
      <c r="I16" s="178">
        <f t="shared" si="9"/>
        <v>21.036999999999999</v>
      </c>
      <c r="J16" s="178">
        <f t="shared" si="9"/>
        <v>27.525950000000002</v>
      </c>
      <c r="K16" s="178">
        <f t="shared" si="9"/>
        <v>30.827730000000003</v>
      </c>
      <c r="L16" s="178">
        <f t="shared" si="9"/>
        <v>33.123379999999997</v>
      </c>
      <c r="M16" s="178">
        <f t="shared" si="9"/>
        <v>35.046139999999994</v>
      </c>
      <c r="N16" s="178">
        <f t="shared" si="9"/>
        <v>36.574289999999998</v>
      </c>
      <c r="O16" s="178">
        <f t="shared" si="9"/>
        <v>37.401710000000001</v>
      </c>
      <c r="P16" s="178">
        <f t="shared" si="9"/>
        <v>40.376089999999998</v>
      </c>
      <c r="Q16" s="178">
        <f>Q17+Q18</f>
        <v>41.426642752939998</v>
      </c>
      <c r="R16" s="178">
        <f>R17+R18</f>
        <v>42.216400905249998</v>
      </c>
      <c r="S16" s="178">
        <f t="shared" ref="S16" si="10">S17+S18</f>
        <v>42.490488818039978</v>
      </c>
      <c r="T16" s="178">
        <f t="shared" ref="T16" si="11">T17+T18</f>
        <v>44.025945410320006</v>
      </c>
      <c r="U16" s="178">
        <f t="shared" ref="U16" si="12">U17+U18</f>
        <v>47.031408553090003</v>
      </c>
    </row>
    <row r="17" spans="1:21" ht="13.5">
      <c r="A17" s="186" t="s">
        <v>232</v>
      </c>
      <c r="B17" s="177">
        <v>12.363615297953981</v>
      </c>
      <c r="C17" s="178">
        <v>13.003901170351105</v>
      </c>
      <c r="D17" s="178">
        <v>13.535368792675426</v>
      </c>
      <c r="E17" s="178">
        <v>13.655003096321863</v>
      </c>
      <c r="F17" s="178">
        <v>13.846349840858476</v>
      </c>
      <c r="G17" s="178">
        <v>13.801622373582411</v>
      </c>
      <c r="H17" s="178">
        <v>14.21</v>
      </c>
      <c r="I17" s="177">
        <v>15.063000000000001</v>
      </c>
      <c r="J17" s="178">
        <v>15.74953</v>
      </c>
      <c r="K17" s="179">
        <v>16.905560000000001</v>
      </c>
      <c r="L17" s="178">
        <v>18.40343</v>
      </c>
      <c r="M17" s="178">
        <v>19.018819999999998</v>
      </c>
      <c r="N17" s="177">
        <v>19.920030000000001</v>
      </c>
      <c r="O17" s="178">
        <v>21.943900000000003</v>
      </c>
      <c r="P17" s="178">
        <v>22.558669999999999</v>
      </c>
      <c r="Q17" s="178">
        <v>18.620532752940001</v>
      </c>
      <c r="R17" s="178">
        <v>19.420288661729998</v>
      </c>
      <c r="S17" s="178">
        <v>20.530628351290002</v>
      </c>
      <c r="T17" s="321">
        <v>20.552002015660001</v>
      </c>
      <c r="U17" s="321">
        <v>21.954413818390002</v>
      </c>
    </row>
    <row r="18" spans="1:21">
      <c r="A18" s="190" t="s">
        <v>11</v>
      </c>
      <c r="B18" s="177">
        <v>5.2594910946906586</v>
      </c>
      <c r="C18" s="178">
        <v>5.701593244679148</v>
      </c>
      <c r="D18" s="178">
        <v>6.3078755750331172</v>
      </c>
      <c r="E18" s="178">
        <v>6.8883818503103109</v>
      </c>
      <c r="F18" s="178">
        <v>6.9130000000000003</v>
      </c>
      <c r="G18" s="178">
        <v>5.2679999999999998</v>
      </c>
      <c r="H18" s="178">
        <v>5.5739999999999998</v>
      </c>
      <c r="I18" s="177">
        <v>5.9740000000000002</v>
      </c>
      <c r="J18" s="178">
        <v>11.77642</v>
      </c>
      <c r="K18" s="179">
        <v>13.922169999999999</v>
      </c>
      <c r="L18" s="178">
        <v>14.719950000000001</v>
      </c>
      <c r="M18" s="178">
        <v>16.02732</v>
      </c>
      <c r="N18" s="177">
        <v>16.654259999999997</v>
      </c>
      <c r="O18" s="178">
        <v>15.45781</v>
      </c>
      <c r="P18" s="178">
        <v>17.817419999999998</v>
      </c>
      <c r="Q18" s="178">
        <v>22.80611</v>
      </c>
      <c r="R18" s="178">
        <v>22.79611224352</v>
      </c>
      <c r="S18" s="178">
        <v>21.95986046674998</v>
      </c>
      <c r="T18" s="321">
        <v>23.473943394660001</v>
      </c>
      <c r="U18" s="321">
        <v>25.076994734700001</v>
      </c>
    </row>
    <row r="19" spans="1:21" s="157" customFormat="1">
      <c r="A19" s="237" t="s">
        <v>29</v>
      </c>
      <c r="B19" s="238">
        <v>2.5916332930359767</v>
      </c>
      <c r="C19" s="218">
        <v>3.0337354430244665</v>
      </c>
      <c r="D19" s="218">
        <v>3.7796946564885499</v>
      </c>
      <c r="E19" s="218">
        <v>4.1931606106870234</v>
      </c>
      <c r="F19" s="239">
        <v>3.5053227291603055</v>
      </c>
      <c r="G19" s="239">
        <v>3.4206857564732829</v>
      </c>
      <c r="H19" s="239">
        <v>4.0835760205364586</v>
      </c>
      <c r="I19" s="239">
        <v>4.9015000000000004</v>
      </c>
      <c r="J19" s="239">
        <v>5.6543000000000001</v>
      </c>
      <c r="K19" s="240">
        <v>6.5012317389999996</v>
      </c>
      <c r="L19" s="239">
        <v>7.3930621690000002</v>
      </c>
      <c r="M19" s="239">
        <v>7.8427611639999997</v>
      </c>
      <c r="N19" s="239">
        <v>7.1885970539999997</v>
      </c>
      <c r="O19" s="239">
        <v>5.2199316570000001</v>
      </c>
      <c r="P19" s="239">
        <v>7.070100944</v>
      </c>
      <c r="Q19" s="239">
        <v>8.6066028479999996</v>
      </c>
      <c r="R19" s="239">
        <v>7.9742620257899999</v>
      </c>
      <c r="S19" s="239">
        <v>7.1631612219999994</v>
      </c>
      <c r="T19" s="323">
        <v>7.8264838104700001</v>
      </c>
      <c r="U19" s="323">
        <v>9.0980208717300002</v>
      </c>
    </row>
    <row r="20" spans="1:21" s="157" customFormat="1">
      <c r="A20" s="237" t="s">
        <v>165</v>
      </c>
      <c r="B20" s="241" t="s">
        <v>30</v>
      </c>
      <c r="C20" s="241" t="s">
        <v>30</v>
      </c>
      <c r="D20" s="241" t="s">
        <v>30</v>
      </c>
      <c r="E20" s="241" t="s">
        <v>30</v>
      </c>
      <c r="F20" s="241" t="s">
        <v>30</v>
      </c>
      <c r="G20" s="241" t="s">
        <v>30</v>
      </c>
      <c r="H20" s="241" t="s">
        <v>30</v>
      </c>
      <c r="I20" s="241" t="s">
        <v>30</v>
      </c>
      <c r="J20" s="239">
        <v>4.8933999999999997</v>
      </c>
      <c r="K20" s="240">
        <v>5.2939999999999996</v>
      </c>
      <c r="L20" s="240">
        <v>5.037888340150003</v>
      </c>
      <c r="M20" s="240">
        <v>4.9353692774999978</v>
      </c>
      <c r="N20" s="240">
        <v>5.1534342990999997</v>
      </c>
      <c r="O20" s="240">
        <v>5.7829304935100003</v>
      </c>
      <c r="P20" s="240">
        <v>6.185870418699996</v>
      </c>
      <c r="Q20" s="240">
        <v>6.5348106115599975</v>
      </c>
      <c r="R20" s="240">
        <v>6.5355447496899988</v>
      </c>
      <c r="S20" s="240">
        <v>6.4604688059999997</v>
      </c>
      <c r="T20" s="323">
        <v>6.4949267954399996</v>
      </c>
      <c r="U20" s="323">
        <v>6.4821142175700004</v>
      </c>
    </row>
    <row r="21" spans="1:21" s="157" customFormat="1">
      <c r="A21" s="237" t="s">
        <v>31</v>
      </c>
      <c r="B21" s="241" t="s">
        <v>30</v>
      </c>
      <c r="C21" s="241" t="s">
        <v>30</v>
      </c>
      <c r="D21" s="241" t="s">
        <v>30</v>
      </c>
      <c r="E21" s="241" t="s">
        <v>30</v>
      </c>
      <c r="F21" s="241" t="s">
        <v>30</v>
      </c>
      <c r="G21" s="241" t="s">
        <v>30</v>
      </c>
      <c r="H21" s="241" t="s">
        <v>30</v>
      </c>
      <c r="I21" s="241" t="s">
        <v>30</v>
      </c>
      <c r="J21" s="242" t="s">
        <v>30</v>
      </c>
      <c r="K21" s="243">
        <v>1.039487</v>
      </c>
      <c r="L21" s="243">
        <v>1.17301855153</v>
      </c>
      <c r="M21" s="243">
        <v>2.0921213107700005</v>
      </c>
      <c r="N21" s="243">
        <v>3.0481360239900002</v>
      </c>
      <c r="O21" s="243">
        <v>3.1250935980599999</v>
      </c>
      <c r="P21" s="243">
        <v>3.2076127656000013</v>
      </c>
      <c r="Q21" s="243">
        <v>6.2507852342200012</v>
      </c>
      <c r="R21" s="243">
        <v>6.6323062214800013</v>
      </c>
      <c r="S21" s="243">
        <v>6.6846768069999998</v>
      </c>
      <c r="T21" s="324">
        <v>6.7352600116200003</v>
      </c>
      <c r="U21" s="324">
        <v>6.8102278940699996</v>
      </c>
    </row>
    <row r="22" spans="1:21" s="189" customFormat="1" ht="13.5">
      <c r="A22" s="171" t="s">
        <v>234</v>
      </c>
      <c r="B22" s="177">
        <v>8.6133694739136857</v>
      </c>
      <c r="C22" s="178">
        <v>8.7658184911510961</v>
      </c>
      <c r="D22" s="178">
        <v>8.8435648758074095</v>
      </c>
      <c r="E22" s="178">
        <v>9.2971537724332549</v>
      </c>
      <c r="F22" s="178">
        <v>7.0640000000000001</v>
      </c>
      <c r="G22" s="178">
        <v>8.7030000000000012</v>
      </c>
      <c r="H22" s="178">
        <v>10.012999999999998</v>
      </c>
      <c r="I22" s="177">
        <v>11.015000000000001</v>
      </c>
      <c r="J22" s="178">
        <v>12.90274</v>
      </c>
      <c r="K22" s="179">
        <v>12.41348</v>
      </c>
      <c r="L22" s="179">
        <v>12.925649999999999</v>
      </c>
      <c r="M22" s="179">
        <v>13.19558</v>
      </c>
      <c r="N22" s="179">
        <v>13.315850000000001</v>
      </c>
      <c r="O22" s="179">
        <v>13.44313</v>
      </c>
      <c r="P22" s="179">
        <v>13.73166</v>
      </c>
      <c r="Q22" s="179">
        <v>14.99814724706</v>
      </c>
      <c r="R22" s="179">
        <v>15.02903468373</v>
      </c>
      <c r="S22" s="179">
        <v>14.93694409509</v>
      </c>
      <c r="T22" s="321">
        <v>14.405485901360001</v>
      </c>
      <c r="U22" s="321">
        <v>13.61667658048</v>
      </c>
    </row>
    <row r="23" spans="1:21" s="189" customFormat="1">
      <c r="A23" s="190" t="s">
        <v>119</v>
      </c>
      <c r="B23" s="191">
        <v>4.3447969912661959</v>
      </c>
      <c r="C23" s="192">
        <v>4.4515113033323832</v>
      </c>
      <c r="D23" s="192">
        <v>4.5120000000000005</v>
      </c>
      <c r="E23" s="192">
        <v>5.0169999999999995</v>
      </c>
      <c r="F23" s="192">
        <v>6.2609999999999992</v>
      </c>
      <c r="G23" s="192">
        <v>8.1840000000000011</v>
      </c>
      <c r="H23" s="192">
        <v>8.7970000000000006</v>
      </c>
      <c r="I23" s="191">
        <v>9.0389999999999997</v>
      </c>
      <c r="J23" s="178">
        <v>11.318010000000001</v>
      </c>
      <c r="K23" s="179">
        <v>10.840590000000001</v>
      </c>
      <c r="L23" s="179">
        <v>11.322929999999999</v>
      </c>
      <c r="M23" s="179">
        <v>11.60299</v>
      </c>
      <c r="N23" s="179">
        <v>11.849219999999999</v>
      </c>
      <c r="O23" s="179">
        <v>12.07564</v>
      </c>
      <c r="P23" s="179">
        <v>12.146700000000001</v>
      </c>
      <c r="Q23" s="179">
        <v>12.212249999999999</v>
      </c>
      <c r="R23" s="179">
        <v>12.235998287419999</v>
      </c>
      <c r="S23" s="179">
        <v>12.24278411887</v>
      </c>
      <c r="T23" s="321">
        <v>11.797695810900001</v>
      </c>
      <c r="U23" s="321">
        <v>11.03607574247</v>
      </c>
    </row>
    <row r="24" spans="1:21" s="189" customFormat="1" ht="13.5">
      <c r="A24" s="193" t="s">
        <v>237</v>
      </c>
      <c r="B24" s="244" t="s">
        <v>46</v>
      </c>
      <c r="C24" s="244" t="s">
        <v>46</v>
      </c>
      <c r="D24" s="244" t="s">
        <v>46</v>
      </c>
      <c r="E24" s="244" t="s">
        <v>46</v>
      </c>
      <c r="F24" s="244" t="s">
        <v>46</v>
      </c>
      <c r="G24" s="244" t="s">
        <v>46</v>
      </c>
      <c r="H24" s="244" t="s">
        <v>46</v>
      </c>
      <c r="I24" s="244" t="s">
        <v>46</v>
      </c>
      <c r="J24" s="192">
        <v>1.1668800000000001</v>
      </c>
      <c r="K24" s="195">
        <v>1.1966199999999998</v>
      </c>
      <c r="L24" s="195">
        <v>1.1719200000000001</v>
      </c>
      <c r="M24" s="195">
        <v>1.16523</v>
      </c>
      <c r="N24" s="195">
        <v>1.0418800000000001</v>
      </c>
      <c r="O24" s="195">
        <v>0.93213000000000001</v>
      </c>
      <c r="P24" s="195">
        <v>1.1553900000000001</v>
      </c>
      <c r="Q24" s="195">
        <v>2.3563372470599999</v>
      </c>
      <c r="R24" s="195">
        <v>2.3564705224</v>
      </c>
      <c r="S24" s="195">
        <v>2.2616713965999997</v>
      </c>
      <c r="T24" s="325">
        <v>2.1803723137</v>
      </c>
      <c r="U24" s="325">
        <v>2.1508230626999998</v>
      </c>
    </row>
    <row r="25" spans="1:21" s="165" customFormat="1">
      <c r="A25" s="163" t="s">
        <v>12</v>
      </c>
      <c r="B25" s="168">
        <f>B15-B11</f>
        <v>6.8449608739597245</v>
      </c>
      <c r="C25" s="168">
        <f t="shared" ref="C25:P25" si="13">C15-C11</f>
        <v>7.4852467463568502</v>
      </c>
      <c r="D25" s="168">
        <f t="shared" si="13"/>
        <v>7.9817312060119647</v>
      </c>
      <c r="E25" s="168">
        <f t="shared" si="13"/>
        <v>8.7468561102755089</v>
      </c>
      <c r="F25" s="168">
        <f t="shared" si="13"/>
        <v>9.2420000000000009</v>
      </c>
      <c r="G25" s="168">
        <f t="shared" si="13"/>
        <v>9.1250000000000036</v>
      </c>
      <c r="H25" s="168">
        <f t="shared" si="13"/>
        <v>8.6059999999999981</v>
      </c>
      <c r="I25" s="168">
        <f t="shared" si="13"/>
        <v>8.757000000000005</v>
      </c>
      <c r="J25" s="168">
        <f t="shared" si="13"/>
        <v>8.4228399999999937</v>
      </c>
      <c r="K25" s="168">
        <f t="shared" si="13"/>
        <v>8.9423400000000015</v>
      </c>
      <c r="L25" s="168">
        <f t="shared" si="13"/>
        <v>10.051960000000001</v>
      </c>
      <c r="M25" s="168">
        <f t="shared" si="13"/>
        <v>9.748110000000004</v>
      </c>
      <c r="N25" s="168">
        <f t="shared" si="13"/>
        <v>8.599339999999998</v>
      </c>
      <c r="O25" s="168">
        <f t="shared" si="13"/>
        <v>7.02149</v>
      </c>
      <c r="P25" s="168">
        <f t="shared" si="13"/>
        <v>8.5462599999999895</v>
      </c>
      <c r="Q25" s="168">
        <f>Q15-Q11</f>
        <v>9.7257999999999996</v>
      </c>
      <c r="R25" s="168">
        <f>R15-R11</f>
        <v>8.6236328041101444</v>
      </c>
      <c r="S25" s="168">
        <f t="shared" ref="S25:U25" si="14">S15-S11</f>
        <v>7.959381046979928</v>
      </c>
      <c r="T25" s="168">
        <f t="shared" si="14"/>
        <v>7.8032178484100072</v>
      </c>
      <c r="U25" s="168">
        <f t="shared" si="14"/>
        <v>7.9248832890299994</v>
      </c>
    </row>
    <row r="26" spans="1:21">
      <c r="A26" s="197" t="s">
        <v>210</v>
      </c>
      <c r="B26" s="177">
        <v>1.4177758603079167</v>
      </c>
      <c r="C26" s="178">
        <v>1.189102334451801</v>
      </c>
      <c r="D26" s="178">
        <v>1.0924496575232829</v>
      </c>
      <c r="E26" s="178">
        <v>0.97521636326771421</v>
      </c>
      <c r="F26" s="178">
        <v>0.88700000000000001</v>
      </c>
      <c r="G26" s="178">
        <v>0.90200000000000002</v>
      </c>
      <c r="H26" s="178">
        <v>0.73199999999999998</v>
      </c>
      <c r="I26" s="177">
        <v>0.69599999999999995</v>
      </c>
      <c r="J26" s="178">
        <v>0.75024000000000002</v>
      </c>
      <c r="K26" s="179">
        <v>0.62912999999999997</v>
      </c>
      <c r="L26" s="178">
        <v>0.71859000000000006</v>
      </c>
      <c r="M26" s="178">
        <v>0.78</v>
      </c>
      <c r="N26" s="177">
        <v>0.88958999999999999</v>
      </c>
      <c r="O26" s="178">
        <v>0.77376999999999996</v>
      </c>
      <c r="P26" s="178">
        <v>0.80110999999999999</v>
      </c>
      <c r="Q26" s="178">
        <v>0.86650000000000005</v>
      </c>
      <c r="R26" s="178">
        <v>0.94790954621000012</v>
      </c>
      <c r="S26" s="178">
        <v>0.93194096365000068</v>
      </c>
      <c r="T26" s="321">
        <v>1.06792126676</v>
      </c>
      <c r="U26" s="321">
        <v>1.0502261290199999</v>
      </c>
    </row>
    <row r="27" spans="1:21" s="165" customFormat="1">
      <c r="A27" s="166" t="s">
        <v>14</v>
      </c>
      <c r="B27" s="170">
        <f>B25-B26</f>
        <v>5.4271850136518083</v>
      </c>
      <c r="C27" s="170">
        <f t="shared" ref="C27:P27" si="15">C25-C26</f>
        <v>6.2961444119050487</v>
      </c>
      <c r="D27" s="170">
        <f t="shared" si="15"/>
        <v>6.8892815484886816</v>
      </c>
      <c r="E27" s="170">
        <f t="shared" si="15"/>
        <v>7.7716397470077947</v>
      </c>
      <c r="F27" s="170">
        <f t="shared" si="15"/>
        <v>8.3550000000000004</v>
      </c>
      <c r="G27" s="170">
        <f t="shared" si="15"/>
        <v>8.2230000000000043</v>
      </c>
      <c r="H27" s="170">
        <f t="shared" si="15"/>
        <v>7.8739999999999979</v>
      </c>
      <c r="I27" s="170">
        <f t="shared" si="15"/>
        <v>8.0610000000000053</v>
      </c>
      <c r="J27" s="170">
        <f t="shared" si="15"/>
        <v>7.6725999999999939</v>
      </c>
      <c r="K27" s="170">
        <f t="shared" si="15"/>
        <v>8.3132100000000015</v>
      </c>
      <c r="L27" s="170">
        <f t="shared" si="15"/>
        <v>9.3333700000000004</v>
      </c>
      <c r="M27" s="170">
        <f t="shared" si="15"/>
        <v>8.9681100000000047</v>
      </c>
      <c r="N27" s="170">
        <f t="shared" si="15"/>
        <v>7.7097499999999979</v>
      </c>
      <c r="O27" s="170">
        <f t="shared" si="15"/>
        <v>6.2477200000000002</v>
      </c>
      <c r="P27" s="170">
        <f t="shared" si="15"/>
        <v>7.74514999999999</v>
      </c>
      <c r="Q27" s="170">
        <f>Q25-Q26</f>
        <v>8.8592999999999993</v>
      </c>
      <c r="R27" s="170">
        <f>R25-R26</f>
        <v>7.6757232579001444</v>
      </c>
      <c r="S27" s="170">
        <f t="shared" ref="S27:U27" si="16">S25-S26</f>
        <v>7.0274400833299273</v>
      </c>
      <c r="T27" s="170">
        <f t="shared" si="16"/>
        <v>6.7352965816500072</v>
      </c>
      <c r="U27" s="170">
        <f t="shared" si="16"/>
        <v>6.874657160009999</v>
      </c>
    </row>
    <row r="28" spans="1:21">
      <c r="A28" s="198" t="s">
        <v>173</v>
      </c>
      <c r="B28" s="199">
        <f t="shared" ref="B28:U28" si="17">B27-B41</f>
        <v>1.9513474206388515</v>
      </c>
      <c r="C28" s="199">
        <f t="shared" si="17"/>
        <v>2.515408784417271</v>
      </c>
      <c r="D28" s="199">
        <f t="shared" si="17"/>
        <v>2.8725034186036433</v>
      </c>
      <c r="E28" s="199">
        <f t="shared" si="17"/>
        <v>3.7348953260289806</v>
      </c>
      <c r="F28" s="199">
        <f t="shared" si="17"/>
        <v>5.3390000000000004</v>
      </c>
      <c r="G28" s="199">
        <f t="shared" si="17"/>
        <v>5.5410000000000039</v>
      </c>
      <c r="H28" s="199">
        <f t="shared" si="17"/>
        <v>5.2909999999999977</v>
      </c>
      <c r="I28" s="199">
        <f t="shared" si="17"/>
        <v>5.3930000000000051</v>
      </c>
      <c r="J28" s="199">
        <f t="shared" si="17"/>
        <v>5.1104999999999938</v>
      </c>
      <c r="K28" s="199">
        <f t="shared" si="17"/>
        <v>5.4382100000000015</v>
      </c>
      <c r="L28" s="199">
        <f t="shared" si="17"/>
        <v>6.1287000000000003</v>
      </c>
      <c r="M28" s="199">
        <f t="shared" si="17"/>
        <v>6.5380400000000041</v>
      </c>
      <c r="N28" s="199">
        <f t="shared" si="17"/>
        <v>5.305279999999998</v>
      </c>
      <c r="O28" s="199">
        <f t="shared" si="17"/>
        <v>3.3051000000000004</v>
      </c>
      <c r="P28" s="199">
        <f t="shared" si="17"/>
        <v>4.7003799999999902</v>
      </c>
      <c r="Q28" s="199">
        <f t="shared" si="17"/>
        <v>5.6003599999999993</v>
      </c>
      <c r="R28" s="199">
        <f t="shared" si="17"/>
        <v>4.1911172501901435</v>
      </c>
      <c r="S28" s="199">
        <f t="shared" si="17"/>
        <v>4.1672552735399275</v>
      </c>
      <c r="T28" s="199">
        <f t="shared" si="17"/>
        <v>3.7996323107200074</v>
      </c>
      <c r="U28" s="199">
        <f t="shared" si="17"/>
        <v>3.5554063702599992</v>
      </c>
    </row>
    <row r="29" spans="1:21">
      <c r="A29" s="176" t="s">
        <v>15</v>
      </c>
      <c r="B29" s="172">
        <v>12.134941772097866</v>
      </c>
      <c r="C29" s="173">
        <v>12.424594904848947</v>
      </c>
      <c r="D29" s="173">
        <v>12.684079851693022</v>
      </c>
      <c r="E29" s="173">
        <v>13.383128493325025</v>
      </c>
      <c r="F29" s="173">
        <v>12.484999999999999</v>
      </c>
      <c r="G29" s="173">
        <v>13.081</v>
      </c>
      <c r="H29" s="173">
        <v>13.08</v>
      </c>
      <c r="I29" s="172">
        <v>13.574999999999999</v>
      </c>
      <c r="J29" s="173">
        <v>14.290970000000002</v>
      </c>
      <c r="K29" s="174">
        <v>15.004</v>
      </c>
      <c r="L29" s="173">
        <v>16.129709999999999</v>
      </c>
      <c r="M29" s="173">
        <v>16.636659999999999</v>
      </c>
      <c r="N29" s="172">
        <v>16.762900000000002</v>
      </c>
      <c r="O29" s="173">
        <v>17.447560000000003</v>
      </c>
      <c r="P29" s="173">
        <v>15.517300000000001</v>
      </c>
      <c r="Q29" s="173">
        <v>15.25947</v>
      </c>
      <c r="R29" s="173">
        <v>15.35325600771</v>
      </c>
      <c r="S29" s="173">
        <v>14.81181480979</v>
      </c>
      <c r="T29" s="320">
        <v>14.2344433584</v>
      </c>
      <c r="U29" s="320">
        <v>14.265023349130001</v>
      </c>
    </row>
    <row r="30" spans="1:21" s="165" customFormat="1">
      <c r="A30" s="163" t="s">
        <v>107</v>
      </c>
      <c r="B30" s="175">
        <f t="shared" ref="B30:U30" si="18">B29-B41</f>
        <v>8.6591041790849097</v>
      </c>
      <c r="C30" s="175">
        <f t="shared" si="18"/>
        <v>8.6438592773611695</v>
      </c>
      <c r="D30" s="175">
        <f t="shared" si="18"/>
        <v>8.6673017218079842</v>
      </c>
      <c r="E30" s="175">
        <f t="shared" si="18"/>
        <v>9.3463840723462113</v>
      </c>
      <c r="F30" s="175">
        <f t="shared" si="18"/>
        <v>9.4689999999999994</v>
      </c>
      <c r="G30" s="175">
        <f t="shared" si="18"/>
        <v>10.398999999999999</v>
      </c>
      <c r="H30" s="175">
        <f t="shared" si="18"/>
        <v>10.497</v>
      </c>
      <c r="I30" s="175">
        <f t="shared" si="18"/>
        <v>10.907</v>
      </c>
      <c r="J30" s="175">
        <f t="shared" si="18"/>
        <v>11.728870000000001</v>
      </c>
      <c r="K30" s="175">
        <f t="shared" si="18"/>
        <v>12.129</v>
      </c>
      <c r="L30" s="175">
        <f t="shared" si="18"/>
        <v>12.925039999999999</v>
      </c>
      <c r="M30" s="175">
        <f t="shared" si="18"/>
        <v>14.206589999999998</v>
      </c>
      <c r="N30" s="175">
        <f t="shared" si="18"/>
        <v>14.358430000000002</v>
      </c>
      <c r="O30" s="175">
        <f t="shared" si="18"/>
        <v>14.504940000000003</v>
      </c>
      <c r="P30" s="175">
        <f t="shared" si="18"/>
        <v>12.472530000000001</v>
      </c>
      <c r="Q30" s="175">
        <f t="shared" si="18"/>
        <v>12.000530000000001</v>
      </c>
      <c r="R30" s="175">
        <f t="shared" si="18"/>
        <v>11.868649999999999</v>
      </c>
      <c r="S30" s="175">
        <f t="shared" si="18"/>
        <v>11.951630000000002</v>
      </c>
      <c r="T30" s="175">
        <f t="shared" si="18"/>
        <v>11.298779087470001</v>
      </c>
      <c r="U30" s="175">
        <f t="shared" si="18"/>
        <v>10.94577255938</v>
      </c>
    </row>
    <row r="31" spans="1:21">
      <c r="A31" s="176" t="s">
        <v>139</v>
      </c>
      <c r="B31" s="177">
        <v>3.2776538706043232</v>
      </c>
      <c r="C31" s="178">
        <v>3.1556946568143949</v>
      </c>
      <c r="D31" s="178">
        <v>2.9063407006694062</v>
      </c>
      <c r="E31" s="178">
        <v>3.4036722524479535</v>
      </c>
      <c r="F31" s="178">
        <v>3.5747563271845544</v>
      </c>
      <c r="G31" s="178">
        <v>3.9220000000000002</v>
      </c>
      <c r="H31" s="178">
        <v>3.7930000000000001</v>
      </c>
      <c r="I31" s="177">
        <v>3.879</v>
      </c>
      <c r="J31" s="178">
        <v>4.4159100000000002</v>
      </c>
      <c r="K31" s="179">
        <v>4.5216000000000003</v>
      </c>
      <c r="L31" s="178">
        <v>4.8092499999999996</v>
      </c>
      <c r="M31" s="178">
        <v>5.3828300000000002</v>
      </c>
      <c r="N31" s="177">
        <v>5.4974999999999996</v>
      </c>
      <c r="O31" s="178">
        <v>5.5263200000000001</v>
      </c>
      <c r="P31" s="178">
        <v>4.7386299999999997</v>
      </c>
      <c r="Q31" s="178">
        <v>4.6378999999999992</v>
      </c>
      <c r="R31" s="178">
        <v>4.6393800000000001</v>
      </c>
      <c r="S31" s="178">
        <v>4.6332606377200101</v>
      </c>
      <c r="T31" s="321">
        <v>4.2552580893299998</v>
      </c>
      <c r="U31" s="321">
        <v>3.9663828267599999</v>
      </c>
    </row>
    <row r="32" spans="1:21">
      <c r="A32" s="198" t="s">
        <v>140</v>
      </c>
      <c r="B32" s="177">
        <v>4.725919534359722</v>
      </c>
      <c r="C32" s="178">
        <v>4.7868991412546862</v>
      </c>
      <c r="D32" s="178">
        <v>5.0228909352305076</v>
      </c>
      <c r="E32" s="178">
        <v>5.1595683247758632</v>
      </c>
      <c r="F32" s="178">
        <v>5.4779999999999998</v>
      </c>
      <c r="G32" s="178">
        <v>6.0880000000000001</v>
      </c>
      <c r="H32" s="178">
        <v>6.3319999999999999</v>
      </c>
      <c r="I32" s="177">
        <v>6.6559999999999997</v>
      </c>
      <c r="J32" s="178">
        <v>6.8989700000000003</v>
      </c>
      <c r="K32" s="179">
        <v>7.2989100000000002</v>
      </c>
      <c r="L32" s="178">
        <v>7.7632899999999996</v>
      </c>
      <c r="M32" s="178">
        <v>8.3287099999999992</v>
      </c>
      <c r="N32" s="177">
        <v>8.5422999999999991</v>
      </c>
      <c r="O32" s="178">
        <v>8.5917600000000007</v>
      </c>
      <c r="P32" s="178">
        <v>7.44313</v>
      </c>
      <c r="Q32" s="178">
        <v>6.9724799999999991</v>
      </c>
      <c r="R32" s="178">
        <v>6.7585699999999997</v>
      </c>
      <c r="S32" s="178">
        <v>6.8718316611199999</v>
      </c>
      <c r="T32" s="322">
        <v>6.7260346456500004</v>
      </c>
      <c r="U32" s="322">
        <v>6.6066297842799999</v>
      </c>
    </row>
    <row r="33" spans="1:21">
      <c r="A33" s="176" t="s">
        <v>16</v>
      </c>
      <c r="B33" s="172">
        <v>6.8449608739597263</v>
      </c>
      <c r="C33" s="173">
        <v>6.4181036256949771</v>
      </c>
      <c r="D33" s="173">
        <v>5.9082188700844718</v>
      </c>
      <c r="E33" s="173">
        <v>5.8768983756343776</v>
      </c>
      <c r="F33" s="173">
        <v>4.2889999999999997</v>
      </c>
      <c r="G33" s="173">
        <v>4.5490000000000004</v>
      </c>
      <c r="H33" s="173">
        <v>5.4039999999999999</v>
      </c>
      <c r="I33" s="172">
        <v>6.0549999999999997</v>
      </c>
      <c r="J33" s="173">
        <v>6.1734799999999996</v>
      </c>
      <c r="K33" s="174">
        <v>6.8118600000000002</v>
      </c>
      <c r="L33" s="173">
        <v>7.3832100000000001</v>
      </c>
      <c r="M33" s="173">
        <v>7.056280000000001</v>
      </c>
      <c r="N33" s="172">
        <v>8.5660900000000009</v>
      </c>
      <c r="O33" s="173">
        <v>11.01839</v>
      </c>
      <c r="P33" s="173">
        <v>8.2034600000000015</v>
      </c>
      <c r="Q33" s="173">
        <v>7.1720199999999998</v>
      </c>
      <c r="R33" s="173">
        <v>7.375813796120001</v>
      </c>
      <c r="S33" s="173">
        <v>7.12601858819</v>
      </c>
      <c r="T33" s="320">
        <v>7.1315132130499999</v>
      </c>
      <c r="U33" s="320">
        <v>7.3390433121400003</v>
      </c>
    </row>
    <row r="34" spans="1:21" s="165" customFormat="1">
      <c r="A34" s="163" t="s">
        <v>108</v>
      </c>
      <c r="B34" s="175">
        <f t="shared" ref="B34:U34" si="19">B33-B42</f>
        <v>2.7440823102733871</v>
      </c>
      <c r="C34" s="175">
        <f t="shared" si="19"/>
        <v>2.9117762292345382</v>
      </c>
      <c r="D34" s="175">
        <f t="shared" si="19"/>
        <v>2.7997500742579162</v>
      </c>
      <c r="E34" s="175">
        <f t="shared" si="19"/>
        <v>2.8180060189417895</v>
      </c>
      <c r="F34" s="175">
        <f t="shared" si="19"/>
        <v>2.6269999999999998</v>
      </c>
      <c r="G34" s="175">
        <f t="shared" si="19"/>
        <v>2.6140000000000003</v>
      </c>
      <c r="H34" s="175">
        <f t="shared" si="19"/>
        <v>2.774</v>
      </c>
      <c r="I34" s="175">
        <f t="shared" si="19"/>
        <v>2.9269999999999996</v>
      </c>
      <c r="J34" s="175">
        <f t="shared" si="19"/>
        <v>2.8033099999999997</v>
      </c>
      <c r="K34" s="175">
        <f t="shared" si="19"/>
        <v>2.7828600000000003</v>
      </c>
      <c r="L34" s="175">
        <f t="shared" si="19"/>
        <v>3.2398400000000001</v>
      </c>
      <c r="M34" s="175">
        <f t="shared" si="19"/>
        <v>3.2118400000000009</v>
      </c>
      <c r="N34" s="175">
        <f t="shared" si="19"/>
        <v>3.2895000000000003</v>
      </c>
      <c r="O34" s="175">
        <f t="shared" si="19"/>
        <v>4.5937899999999994</v>
      </c>
      <c r="P34" s="175">
        <f t="shared" si="19"/>
        <v>3.3880700000000008</v>
      </c>
      <c r="Q34" s="175">
        <f t="shared" si="19"/>
        <v>3.2702800000000001</v>
      </c>
      <c r="R34" s="175">
        <f t="shared" si="19"/>
        <v>3.1698600000000008</v>
      </c>
      <c r="S34" s="175">
        <f t="shared" si="19"/>
        <v>3.2905799999999994</v>
      </c>
      <c r="T34" s="175">
        <f t="shared" si="19"/>
        <v>3.1567715974899997</v>
      </c>
      <c r="U34" s="175">
        <f t="shared" si="19"/>
        <v>3.4380154041400002</v>
      </c>
    </row>
    <row r="35" spans="1:21">
      <c r="A35" s="176" t="s">
        <v>141</v>
      </c>
      <c r="B35" s="177">
        <v>2.027571929257558</v>
      </c>
      <c r="C35" s="178">
        <v>2.1037964378762632</v>
      </c>
      <c r="D35" s="178">
        <v>2.0780000000000003</v>
      </c>
      <c r="E35" s="178">
        <v>2.0409999999999999</v>
      </c>
      <c r="F35" s="178">
        <v>2.0620000000000003</v>
      </c>
      <c r="G35" s="178">
        <v>2.0860000000000003</v>
      </c>
      <c r="H35" s="178">
        <v>2.11</v>
      </c>
      <c r="I35" s="177">
        <v>2.258</v>
      </c>
      <c r="J35" s="178">
        <v>2.2149999999999999</v>
      </c>
      <c r="K35" s="179">
        <v>2.3058000000000001</v>
      </c>
      <c r="L35" s="178">
        <v>2.5377700000000001</v>
      </c>
      <c r="M35" s="178">
        <v>2.6505700000000001</v>
      </c>
      <c r="N35" s="177">
        <v>2.8024199999999997</v>
      </c>
      <c r="O35" s="178">
        <v>4.0889000000000006</v>
      </c>
      <c r="P35" s="178">
        <v>2.8758300000000001</v>
      </c>
      <c r="Q35" s="178">
        <v>2.6283000000000003</v>
      </c>
      <c r="R35" s="178">
        <v>2.5611299999999999</v>
      </c>
      <c r="S35" s="178">
        <v>2.6185692509599998</v>
      </c>
      <c r="T35" s="322">
        <v>2.6098657387699999</v>
      </c>
      <c r="U35" s="322">
        <v>2.6069537899500004</v>
      </c>
    </row>
    <row r="36" spans="1:21" s="165" customFormat="1">
      <c r="A36" s="200" t="s">
        <v>17</v>
      </c>
      <c r="B36" s="201">
        <f t="shared" ref="B36:R36" si="20">B27+B34-B30</f>
        <v>-0.48783685515971342</v>
      </c>
      <c r="C36" s="201">
        <f t="shared" si="20"/>
        <v>0.56406136377841776</v>
      </c>
      <c r="D36" s="201">
        <f t="shared" si="20"/>
        <v>1.0217299009386132</v>
      </c>
      <c r="E36" s="201">
        <f t="shared" si="20"/>
        <v>1.2432616936033725</v>
      </c>
      <c r="F36" s="201">
        <f t="shared" si="20"/>
        <v>1.5129999999999999</v>
      </c>
      <c r="G36" s="201">
        <f t="shared" si="20"/>
        <v>0.43800000000000594</v>
      </c>
      <c r="H36" s="201">
        <f t="shared" si="20"/>
        <v>0.15099999999999802</v>
      </c>
      <c r="I36" s="201">
        <f t="shared" si="20"/>
        <v>8.1000000000004846E-2</v>
      </c>
      <c r="J36" s="201">
        <f t="shared" si="20"/>
        <v>-1.252960000000007</v>
      </c>
      <c r="K36" s="201">
        <f t="shared" si="20"/>
        <v>-1.0329299999999986</v>
      </c>
      <c r="L36" s="201">
        <f t="shared" si="20"/>
        <v>-0.35182999999999964</v>
      </c>
      <c r="M36" s="201">
        <f t="shared" si="20"/>
        <v>-2.0266399999999933</v>
      </c>
      <c r="N36" s="201">
        <f t="shared" si="20"/>
        <v>-3.3591800000000038</v>
      </c>
      <c r="O36" s="201">
        <f t="shared" si="20"/>
        <v>-3.6634300000000035</v>
      </c>
      <c r="P36" s="201">
        <f t="shared" si="20"/>
        <v>-1.33931000000001</v>
      </c>
      <c r="Q36" s="201">
        <f t="shared" si="20"/>
        <v>0.12904999999999767</v>
      </c>
      <c r="R36" s="201">
        <f t="shared" si="20"/>
        <v>-1.0230667420998536</v>
      </c>
      <c r="S36" s="201">
        <f t="shared" ref="S36:U36" si="21">S27+S34-S30</f>
        <v>-1.6336099166700748</v>
      </c>
      <c r="T36" s="201">
        <f t="shared" si="21"/>
        <v>-1.4067109083299929</v>
      </c>
      <c r="U36" s="201">
        <f t="shared" si="21"/>
        <v>-0.63309999523000116</v>
      </c>
    </row>
    <row r="37" spans="1:21" s="165" customFormat="1">
      <c r="A37" s="166" t="s">
        <v>18</v>
      </c>
      <c r="B37" s="202">
        <f>B7-B6</f>
        <v>0.13720411551366851</v>
      </c>
      <c r="C37" s="202">
        <f t="shared" ref="C37:P37" si="22">C7-C6</f>
        <v>0.28965313275107718</v>
      </c>
      <c r="D37" s="202">
        <f t="shared" si="22"/>
        <v>0.11342056688013002</v>
      </c>
      <c r="E37" s="202">
        <f t="shared" si="22"/>
        <v>0.26540962931714063</v>
      </c>
      <c r="F37" s="202">
        <f t="shared" si="22"/>
        <v>0.15900000000000603</v>
      </c>
      <c r="G37" s="202">
        <f t="shared" si="22"/>
        <v>-0.3089999999999975</v>
      </c>
      <c r="H37" s="202">
        <f t="shared" si="22"/>
        <v>0.1980000000000004</v>
      </c>
      <c r="I37" s="202">
        <f t="shared" si="22"/>
        <v>0.54100000000000392</v>
      </c>
      <c r="J37" s="202">
        <f t="shared" si="22"/>
        <v>-0.444890000000008</v>
      </c>
      <c r="K37" s="202">
        <f t="shared" si="22"/>
        <v>0.12107000000000312</v>
      </c>
      <c r="L37" s="202">
        <f t="shared" si="22"/>
        <v>0.58687000000000467</v>
      </c>
      <c r="M37" s="202">
        <f t="shared" si="22"/>
        <v>-0.61226999999999521</v>
      </c>
      <c r="N37" s="202">
        <f t="shared" si="22"/>
        <v>-0.4870599999999996</v>
      </c>
      <c r="O37" s="202">
        <f t="shared" si="22"/>
        <v>-0.18145000000001232</v>
      </c>
      <c r="P37" s="202">
        <f t="shared" si="22"/>
        <v>0.4313099999999821</v>
      </c>
      <c r="Q37" s="202">
        <f>Q7-Q6</f>
        <v>0.77185000000000059</v>
      </c>
      <c r="R37" s="202">
        <f>R7-R6</f>
        <v>-0.30171895368984281</v>
      </c>
      <c r="S37" s="202">
        <f t="shared" ref="S37:U37" si="23">S7-S6</f>
        <v>-0.65835613827007933</v>
      </c>
      <c r="T37" s="202">
        <f t="shared" si="23"/>
        <v>-0.36763356369999656</v>
      </c>
      <c r="U37" s="202">
        <f t="shared" si="23"/>
        <v>-5.1322876979995158E-2</v>
      </c>
    </row>
    <row r="38" spans="1:21">
      <c r="A38" s="171" t="s">
        <v>49</v>
      </c>
      <c r="B38" s="177" t="e">
        <f>'10.10 Dep transf'!#REF!/1000</f>
        <v>#REF!</v>
      </c>
      <c r="C38" s="177" t="e">
        <f>'10.10 Dep transf'!#REF!/1000</f>
        <v>#REF!</v>
      </c>
      <c r="D38" s="177" t="e">
        <f>'10.10 Dep transf'!#REF!/1000</f>
        <v>#REF!</v>
      </c>
      <c r="E38" s="177" t="e">
        <f>'10.10 Dep transf'!#REF!/1000</f>
        <v>#REF!</v>
      </c>
      <c r="F38" s="177" t="e">
        <f>'10.10 Dep transf'!#REF!/1000</f>
        <v>#REF!</v>
      </c>
      <c r="G38" s="177" t="e">
        <f>'10.10 Dep transf'!#REF!/1000</f>
        <v>#REF!</v>
      </c>
      <c r="H38" s="177" t="e">
        <f>'10.10 Dep transf'!#REF!/1000</f>
        <v>#REF!</v>
      </c>
      <c r="I38" s="177" t="e">
        <f>'10.10 Dep transf'!#REF!/1000</f>
        <v>#REF!</v>
      </c>
      <c r="J38" s="177" t="e">
        <f>'10.10 Dep transf'!#REF!/1000</f>
        <v>#REF!</v>
      </c>
      <c r="K38" s="177" t="e">
        <f>'10.10 Dep transf'!#REF!/1000</f>
        <v>#REF!</v>
      </c>
      <c r="L38" s="177" t="e">
        <f>'10.10 Dep transf'!#REF!/1000</f>
        <v>#REF!</v>
      </c>
      <c r="M38" s="177" t="e">
        <f>'10.10 Dep transf'!#REF!/1000</f>
        <v>#REF!</v>
      </c>
      <c r="N38" s="177" t="e">
        <f>'10.10 Dep transf'!#REF!/1000</f>
        <v>#REF!</v>
      </c>
      <c r="O38" s="177" t="e">
        <f>'10.10 Dep transf'!#REF!/1000</f>
        <v>#REF!</v>
      </c>
      <c r="P38" s="177" t="e">
        <f>'10.10 Dep transf'!#REF!/1000</f>
        <v>#REF!</v>
      </c>
      <c r="Q38" s="177" t="e">
        <f>'10.10 Dep transf'!#REF!/1000</f>
        <v>#REF!</v>
      </c>
      <c r="R38" s="177" t="e">
        <f>'10.10 Dep transf'!#REF!/1000</f>
        <v>#REF!</v>
      </c>
      <c r="S38" s="177" t="e">
        <f>'10.10 Dep transf'!#REF!/1000</f>
        <v>#REF!</v>
      </c>
      <c r="T38" s="177" t="e">
        <f>'10.10 Dep transf'!#REF!/1000</f>
        <v>#REF!</v>
      </c>
      <c r="U38" s="177" t="e">
        <f>'10.10 Dep transf'!#REF!/1000</f>
        <v>#REF!</v>
      </c>
    </row>
    <row r="39" spans="1:21">
      <c r="A39" s="198" t="s">
        <v>125</v>
      </c>
      <c r="B39" s="181" t="e">
        <f>'10.10 Dep transf'!#REF!/1000</f>
        <v>#REF!</v>
      </c>
      <c r="C39" s="181" t="e">
        <f>'10.10 Dep transf'!#REF!/1000</f>
        <v>#REF!</v>
      </c>
      <c r="D39" s="181" t="e">
        <f>'10.10 Dep transf'!#REF!/1000</f>
        <v>#REF!</v>
      </c>
      <c r="E39" s="181" t="e">
        <f>'10.10 Dep transf'!#REF!/1000</f>
        <v>#REF!</v>
      </c>
      <c r="F39" s="181" t="e">
        <f>'10.10 Dep transf'!#REF!/1000</f>
        <v>#REF!</v>
      </c>
      <c r="G39" s="181" t="e">
        <f>'10.10 Dep transf'!#REF!/1000</f>
        <v>#REF!</v>
      </c>
      <c r="H39" s="181" t="e">
        <f>'10.10 Dep transf'!#REF!/1000</f>
        <v>#REF!</v>
      </c>
      <c r="I39" s="181" t="e">
        <f>'10.10 Dep transf'!#REF!/1000</f>
        <v>#REF!</v>
      </c>
      <c r="J39" s="181" t="e">
        <f>'10.10 Dep transf'!#REF!/1000</f>
        <v>#REF!</v>
      </c>
      <c r="K39" s="181" t="e">
        <f>'10.10 Dep transf'!#REF!/1000</f>
        <v>#REF!</v>
      </c>
      <c r="L39" s="181" t="e">
        <f>'10.10 Dep transf'!#REF!/1000</f>
        <v>#REF!</v>
      </c>
      <c r="M39" s="181" t="e">
        <f>'10.10 Dep transf'!#REF!/1000</f>
        <v>#REF!</v>
      </c>
      <c r="N39" s="181" t="e">
        <f>'10.10 Dep transf'!#REF!/1000</f>
        <v>#REF!</v>
      </c>
      <c r="O39" s="181" t="e">
        <f>'10.10 Dep transf'!#REF!/1000</f>
        <v>#REF!</v>
      </c>
      <c r="P39" s="181" t="e">
        <f>'10.10 Dep transf'!#REF!/1000</f>
        <v>#REF!</v>
      </c>
      <c r="Q39" s="181" t="e">
        <f>'10.10 Dep transf'!#REF!/1000</f>
        <v>#REF!</v>
      </c>
      <c r="R39" s="181" t="e">
        <f>'10.10 Dep transf'!#REF!/1000</f>
        <v>#REF!</v>
      </c>
      <c r="S39" s="181" t="e">
        <f>'10.10 Dep transf'!#REF!/1000</f>
        <v>#REF!</v>
      </c>
      <c r="T39" s="181" t="e">
        <f>'10.10 Dep transf'!#REF!/1000</f>
        <v>#REF!</v>
      </c>
      <c r="U39" s="181" t="e">
        <f>'10.10 Dep transf'!#REF!/1000</f>
        <v>#REF!</v>
      </c>
    </row>
    <row r="40" spans="1:21">
      <c r="A40" s="163" t="s">
        <v>19</v>
      </c>
      <c r="B40" s="177"/>
      <c r="C40" s="178"/>
      <c r="D40" s="178"/>
      <c r="E40" s="178"/>
      <c r="F40" s="178"/>
      <c r="G40" s="178"/>
      <c r="H40" s="178"/>
      <c r="I40" s="177"/>
      <c r="J40" s="178"/>
      <c r="K40" s="179"/>
      <c r="L40" s="178"/>
      <c r="M40" s="178"/>
      <c r="N40" s="177"/>
      <c r="O40" s="178"/>
      <c r="P40" s="178"/>
      <c r="Q40" s="178"/>
      <c r="R40" s="178"/>
      <c r="S40" s="178"/>
      <c r="T40" s="321"/>
      <c r="U40" s="321"/>
    </row>
    <row r="41" spans="1:21">
      <c r="A41" s="176" t="s">
        <v>20</v>
      </c>
      <c r="B41" s="177">
        <v>3.4758375930129568</v>
      </c>
      <c r="C41" s="178">
        <v>3.7807356274877777</v>
      </c>
      <c r="D41" s="178">
        <v>4.0167781298850382</v>
      </c>
      <c r="E41" s="178">
        <v>4.0367444209788141</v>
      </c>
      <c r="F41" s="178">
        <v>3.016</v>
      </c>
      <c r="G41" s="178">
        <v>2.6819999999999999</v>
      </c>
      <c r="H41" s="178">
        <v>2.5830000000000002</v>
      </c>
      <c r="I41" s="177">
        <v>2.6680000000000001</v>
      </c>
      <c r="J41" s="178">
        <v>2.5621</v>
      </c>
      <c r="K41" s="179">
        <v>2.875</v>
      </c>
      <c r="L41" s="178">
        <v>3.2046700000000001</v>
      </c>
      <c r="M41" s="178">
        <v>2.4300700000000002</v>
      </c>
      <c r="N41" s="177">
        <v>2.4044699999999999</v>
      </c>
      <c r="O41" s="178">
        <v>2.9426199999999998</v>
      </c>
      <c r="P41" s="178">
        <v>3.0447700000000002</v>
      </c>
      <c r="Q41" s="178">
        <v>3.2589399999999999</v>
      </c>
      <c r="R41" s="178">
        <v>3.484606007710001</v>
      </c>
      <c r="S41" s="178">
        <v>2.8601848097899998</v>
      </c>
      <c r="T41" s="321">
        <v>2.9356642709299998</v>
      </c>
      <c r="U41" s="321">
        <v>3.3192507897499999</v>
      </c>
    </row>
    <row r="42" spans="1:21">
      <c r="A42" s="171" t="s">
        <v>21</v>
      </c>
      <c r="B42" s="177">
        <v>4.1008785636863392</v>
      </c>
      <c r="C42" s="178">
        <v>3.5063273964604389</v>
      </c>
      <c r="D42" s="178">
        <v>3.1084687958265556</v>
      </c>
      <c r="E42" s="178">
        <v>3.0588923566925881</v>
      </c>
      <c r="F42" s="178">
        <v>1.6619999999999999</v>
      </c>
      <c r="G42" s="178">
        <v>1.9350000000000001</v>
      </c>
      <c r="H42" s="178">
        <v>2.63</v>
      </c>
      <c r="I42" s="177">
        <v>3.1280000000000001</v>
      </c>
      <c r="J42" s="178">
        <v>3.3701699999999999</v>
      </c>
      <c r="K42" s="179">
        <v>4.0289999999999999</v>
      </c>
      <c r="L42" s="178">
        <v>4.14337</v>
      </c>
      <c r="M42" s="178">
        <v>3.8444400000000001</v>
      </c>
      <c r="N42" s="177">
        <v>5.2765900000000006</v>
      </c>
      <c r="O42" s="178">
        <v>6.4246000000000008</v>
      </c>
      <c r="P42" s="178">
        <v>4.8153900000000007</v>
      </c>
      <c r="Q42" s="178">
        <v>3.9017399999999998</v>
      </c>
      <c r="R42" s="178">
        <v>4.2059537961200002</v>
      </c>
      <c r="S42" s="178">
        <v>3.8354385881900006</v>
      </c>
      <c r="T42" s="321">
        <v>3.9747416155600002</v>
      </c>
      <c r="U42" s="321">
        <v>3.9010279080000001</v>
      </c>
    </row>
    <row r="43" spans="1:21">
      <c r="A43" s="171" t="s">
        <v>160</v>
      </c>
      <c r="B43" s="177">
        <f>B42-B41</f>
        <v>0.62504097067338238</v>
      </c>
      <c r="C43" s="177">
        <f t="shared" ref="C43:Q43" si="24">C42-C41</f>
        <v>-0.2744082310273388</v>
      </c>
      <c r="D43" s="177">
        <f t="shared" si="24"/>
        <v>-0.90830933405848269</v>
      </c>
      <c r="E43" s="177">
        <f t="shared" si="24"/>
        <v>-0.97785206428622606</v>
      </c>
      <c r="F43" s="177">
        <f t="shared" si="24"/>
        <v>-1.3540000000000001</v>
      </c>
      <c r="G43" s="177">
        <f t="shared" si="24"/>
        <v>-0.74699999999999989</v>
      </c>
      <c r="H43" s="177">
        <f t="shared" si="24"/>
        <v>4.6999999999999709E-2</v>
      </c>
      <c r="I43" s="177">
        <f t="shared" si="24"/>
        <v>0.45999999999999996</v>
      </c>
      <c r="J43" s="177">
        <f t="shared" si="24"/>
        <v>0.80806999999999984</v>
      </c>
      <c r="K43" s="177">
        <f t="shared" si="24"/>
        <v>1.1539999999999999</v>
      </c>
      <c r="L43" s="177">
        <f t="shared" si="24"/>
        <v>0.93869999999999987</v>
      </c>
      <c r="M43" s="177">
        <f t="shared" si="24"/>
        <v>1.4143699999999999</v>
      </c>
      <c r="N43" s="177">
        <f t="shared" si="24"/>
        <v>2.8721200000000007</v>
      </c>
      <c r="O43" s="177">
        <f t="shared" si="24"/>
        <v>3.481980000000001</v>
      </c>
      <c r="P43" s="177">
        <f t="shared" si="24"/>
        <v>1.7706200000000005</v>
      </c>
      <c r="Q43" s="177">
        <f t="shared" si="24"/>
        <v>0.64279999999999982</v>
      </c>
      <c r="R43" s="177">
        <f>R42-R41</f>
        <v>0.72134778840999925</v>
      </c>
      <c r="S43" s="177">
        <f t="shared" ref="S43:U43" si="25">S42-S41</f>
        <v>0.97525377840000083</v>
      </c>
      <c r="T43" s="177">
        <f t="shared" si="25"/>
        <v>1.0390773446300003</v>
      </c>
      <c r="U43" s="177">
        <f t="shared" si="25"/>
        <v>0.58177711825000022</v>
      </c>
    </row>
    <row r="44" spans="1:21" s="157" customFormat="1">
      <c r="A44" s="421" t="s">
        <v>22</v>
      </c>
      <c r="B44" s="422">
        <v>23.307320449358723</v>
      </c>
      <c r="C44" s="423">
        <v>22.608494154342434</v>
      </c>
      <c r="D44" s="423">
        <v>21.86225621496531</v>
      </c>
      <c r="E44" s="423">
        <v>20.676507758892733</v>
      </c>
      <c r="F44" s="423">
        <v>19.510000000000002</v>
      </c>
      <c r="G44" s="423">
        <v>18.672000000000001</v>
      </c>
      <c r="H44" s="423">
        <v>18.734000000000002</v>
      </c>
      <c r="I44" s="422">
        <v>17.356999999999999</v>
      </c>
      <c r="J44" s="423">
        <v>18.164549999999998</v>
      </c>
      <c r="K44" s="424">
        <v>19.259</v>
      </c>
      <c r="L44" s="423">
        <v>20.481999999999999</v>
      </c>
      <c r="M44" s="423">
        <v>21.896370000000001</v>
      </c>
      <c r="N44" s="422">
        <v>24.763037838999999</v>
      </c>
      <c r="O44" s="423">
        <v>28.251490862000001</v>
      </c>
      <c r="P44" s="423">
        <v>30.023109999999999</v>
      </c>
      <c r="Q44" s="423">
        <v>30.391361132960004</v>
      </c>
      <c r="R44" s="423">
        <v>31.051142200000001</v>
      </c>
      <c r="S44" s="423">
        <v>32.22800222</v>
      </c>
      <c r="T44" s="425">
        <v>33.635101692440003</v>
      </c>
      <c r="U44" s="425">
        <v>35.902273367040003</v>
      </c>
    </row>
    <row r="45" spans="1:21">
      <c r="A45" s="206"/>
      <c r="K45" s="216"/>
      <c r="N45" s="151"/>
      <c r="T45" s="326"/>
      <c r="U45" s="326"/>
    </row>
    <row r="46" spans="1:21">
      <c r="A46" s="207" t="s">
        <v>23</v>
      </c>
      <c r="K46" s="216"/>
      <c r="N46" s="151"/>
      <c r="T46" s="326"/>
      <c r="U46" s="326"/>
    </row>
    <row r="47" spans="1:21">
      <c r="A47" s="176" t="s">
        <v>174</v>
      </c>
      <c r="B47" s="208">
        <f>B25/B$15</f>
        <v>0.24375678610206292</v>
      </c>
      <c r="C47" s="208">
        <f t="shared" ref="C47:P47" si="26">C25/C$15</f>
        <v>0.25493250259605399</v>
      </c>
      <c r="D47" s="208">
        <f t="shared" si="26"/>
        <v>0.26165516847689768</v>
      </c>
      <c r="E47" s="208">
        <f t="shared" si="26"/>
        <v>0.27259743801603831</v>
      </c>
      <c r="F47" s="208">
        <f t="shared" si="26"/>
        <v>0.28889375136757217</v>
      </c>
      <c r="G47" s="208">
        <f t="shared" si="26"/>
        <v>0.28093346879714304</v>
      </c>
      <c r="H47" s="208">
        <f t="shared" si="26"/>
        <v>0.24594192958390484</v>
      </c>
      <c r="I47" s="208">
        <f t="shared" si="26"/>
        <v>0.23186909206450088</v>
      </c>
      <c r="J47" s="208">
        <f t="shared" si="26"/>
        <v>0.18674284624739063</v>
      </c>
      <c r="K47" s="208">
        <f t="shared" si="26"/>
        <v>0.18784778983694292</v>
      </c>
      <c r="L47" s="208">
        <f t="shared" si="26"/>
        <v>0.19499554701492872</v>
      </c>
      <c r="M47" s="208">
        <f t="shared" si="26"/>
        <v>0.17940551704388397</v>
      </c>
      <c r="N47" s="208">
        <f t="shared" si="26"/>
        <v>0.15263093810979406</v>
      </c>
      <c r="O47" s="208">
        <f t="shared" si="26"/>
        <v>0.12257659280404633</v>
      </c>
      <c r="P47" s="208">
        <f t="shared" si="26"/>
        <v>0.14101212806006463</v>
      </c>
      <c r="Q47" s="208">
        <f>Q25/Q$15</f>
        <v>0.15389143199824046</v>
      </c>
      <c r="R47" s="208">
        <f>R25/R$15</f>
        <v>0.13498104360245058</v>
      </c>
      <c r="S47" s="208">
        <f>S25/S$15</f>
        <v>0.12294391655549566</v>
      </c>
      <c r="T47" s="208">
        <f>T25/T$15</f>
        <v>0.1179563094169777</v>
      </c>
      <c r="U47" s="208">
        <f>U25/U$15</f>
        <v>0.11645536247736278</v>
      </c>
    </row>
    <row r="48" spans="1:21">
      <c r="A48" s="176" t="s">
        <v>175</v>
      </c>
      <c r="B48" s="208">
        <f>B27/B$15</f>
        <v>0.19326818675352872</v>
      </c>
      <c r="C48" s="208">
        <f t="shared" ref="C48:P48" si="27">C27/C$15</f>
        <v>0.21443406022845274</v>
      </c>
      <c r="D48" s="208">
        <f t="shared" si="27"/>
        <v>0.22584274986569702</v>
      </c>
      <c r="E48" s="208">
        <f t="shared" si="27"/>
        <v>0.24220463415754159</v>
      </c>
      <c r="F48" s="208">
        <f t="shared" si="27"/>
        <v>0.26116720327592136</v>
      </c>
      <c r="G48" s="208">
        <f t="shared" si="27"/>
        <v>0.25316338782672959</v>
      </c>
      <c r="H48" s="208">
        <f t="shared" si="27"/>
        <v>0.22502286236854133</v>
      </c>
      <c r="I48" s="208">
        <f t="shared" si="27"/>
        <v>0.21344030502819936</v>
      </c>
      <c r="J48" s="208">
        <f t="shared" si="27"/>
        <v>0.1701092698089634</v>
      </c>
      <c r="K48" s="208">
        <f t="shared" si="27"/>
        <v>0.17463193358230311</v>
      </c>
      <c r="L48" s="208">
        <f t="shared" si="27"/>
        <v>0.1810557929640314</v>
      </c>
      <c r="M48" s="208">
        <f t="shared" si="27"/>
        <v>0.1650502929754</v>
      </c>
      <c r="N48" s="208">
        <f t="shared" si="27"/>
        <v>0.13684147563557025</v>
      </c>
      <c r="O48" s="208">
        <f t="shared" si="27"/>
        <v>0.10906862081889974</v>
      </c>
      <c r="P48" s="208">
        <f t="shared" si="27"/>
        <v>0.12779392197808276</v>
      </c>
      <c r="Q48" s="208">
        <f>Q27/Q$15</f>
        <v>0.14018079371383452</v>
      </c>
      <c r="R48" s="208">
        <f>R27/R$15</f>
        <v>0.12014392997590929</v>
      </c>
      <c r="S48" s="208">
        <f>S27/S$15</f>
        <v>0.1085487680642561</v>
      </c>
      <c r="T48" s="208">
        <f>T27/T$15</f>
        <v>0.10181321898658804</v>
      </c>
      <c r="U48" s="208">
        <f>U27/U$15</f>
        <v>0.10102239519221408</v>
      </c>
    </row>
    <row r="49" spans="1:21">
      <c r="A49" s="176" t="s">
        <v>24</v>
      </c>
      <c r="B49" s="208">
        <f>B44/B$15</f>
        <v>0.83000000000000007</v>
      </c>
      <c r="C49" s="208">
        <f t="shared" ref="C49:P49" si="28">C44/C$15</f>
        <v>0.77</v>
      </c>
      <c r="D49" s="208">
        <f t="shared" si="28"/>
        <v>0.71668315877427413</v>
      </c>
      <c r="E49" s="208">
        <f t="shared" si="28"/>
        <v>0.64438730569392688</v>
      </c>
      <c r="F49" s="208">
        <f t="shared" si="28"/>
        <v>0.60985902285017668</v>
      </c>
      <c r="G49" s="208">
        <f t="shared" si="28"/>
        <v>0.57485914842523322</v>
      </c>
      <c r="H49" s="208">
        <f t="shared" si="28"/>
        <v>0.53537951531778705</v>
      </c>
      <c r="I49" s="208">
        <f t="shared" si="28"/>
        <v>0.45958111578891619</v>
      </c>
      <c r="J49" s="208">
        <f t="shared" si="28"/>
        <v>0.40272636875484297</v>
      </c>
      <c r="K49" s="208">
        <f t="shared" si="28"/>
        <v>0.40456531338214419</v>
      </c>
      <c r="L49" s="208">
        <f t="shared" si="28"/>
        <v>0.39732537673844398</v>
      </c>
      <c r="M49" s="208">
        <f t="shared" si="28"/>
        <v>0.40298371491850093</v>
      </c>
      <c r="N49" s="208">
        <f t="shared" si="28"/>
        <v>0.43952276521394645</v>
      </c>
      <c r="O49" s="208">
        <f t="shared" si="28"/>
        <v>0.49319610104103401</v>
      </c>
      <c r="P49" s="208">
        <f t="shared" si="28"/>
        <v>0.49537723309159937</v>
      </c>
      <c r="Q49" s="208">
        <f>Q44/Q$15</f>
        <v>0.4808828153084459</v>
      </c>
      <c r="R49" s="208">
        <f>R44/R$15</f>
        <v>0.48602667511613595</v>
      </c>
      <c r="S49" s="208">
        <f>S44/S$15</f>
        <v>0.49780715262896258</v>
      </c>
      <c r="T49" s="208">
        <f>T44/T$15</f>
        <v>0.50844056126324599</v>
      </c>
      <c r="U49" s="208">
        <f>U44/U$15</f>
        <v>0.52758029440099996</v>
      </c>
    </row>
    <row r="50" spans="1:21">
      <c r="A50" s="198" t="s">
        <v>25</v>
      </c>
      <c r="B50" s="209">
        <f t="shared" ref="B50:R50" si="29">(B26+B41)/B$15</f>
        <v>0.17426710097719872</v>
      </c>
      <c r="C50" s="209">
        <f t="shared" si="29"/>
        <v>0.16926272066458983</v>
      </c>
      <c r="D50" s="209">
        <f t="shared" si="29"/>
        <v>0.1674894609949068</v>
      </c>
      <c r="E50" s="209">
        <f t="shared" si="29"/>
        <v>0.15619871322879503</v>
      </c>
      <c r="F50" s="209">
        <f t="shared" si="29"/>
        <v>0.12200306336157045</v>
      </c>
      <c r="G50" s="209">
        <f t="shared" si="29"/>
        <v>0.11034143037468058</v>
      </c>
      <c r="H50" s="209">
        <f t="shared" si="29"/>
        <v>9.4735939643347075E-2</v>
      </c>
      <c r="I50" s="209">
        <f t="shared" si="29"/>
        <v>8.9072470675457399E-2</v>
      </c>
      <c r="J50" s="209">
        <f t="shared" si="29"/>
        <v>7.3437913974274988E-2</v>
      </c>
      <c r="K50" s="209">
        <f t="shared" si="29"/>
        <v>7.3609712424413151E-2</v>
      </c>
      <c r="L50" s="209">
        <f t="shared" si="29"/>
        <v>7.6106374257536746E-2</v>
      </c>
      <c r="M50" s="209">
        <f t="shared" si="29"/>
        <v>5.9078556571177429E-2</v>
      </c>
      <c r="N50" s="209">
        <f t="shared" si="29"/>
        <v>5.8466750702954914E-2</v>
      </c>
      <c r="O50" s="209">
        <f t="shared" si="29"/>
        <v>6.4878312684491429E-2</v>
      </c>
      <c r="P50" s="209">
        <f t="shared" si="29"/>
        <v>6.3456497118463753E-2</v>
      </c>
      <c r="Q50" s="209">
        <f t="shared" si="29"/>
        <v>6.5276878942896341E-2</v>
      </c>
      <c r="R50" s="209">
        <f t="shared" si="29"/>
        <v>6.9379760113052968E-2</v>
      </c>
      <c r="S50" s="209">
        <f t="shared" ref="S50:T50" si="30">(S26+S41)/S$15</f>
        <v>5.8574754984830363E-2</v>
      </c>
      <c r="T50" s="209">
        <f t="shared" si="30"/>
        <v>6.0519670683976165E-2</v>
      </c>
      <c r="U50" s="209">
        <f t="shared" ref="U50" si="31">(U26+U41)/U$15</f>
        <v>6.4209023635238088E-2</v>
      </c>
    </row>
    <row r="51" spans="1:21" s="157" customFormat="1">
      <c r="A51" s="288" t="s">
        <v>166</v>
      </c>
      <c r="B51" s="289"/>
      <c r="C51" s="290"/>
      <c r="D51" s="290"/>
      <c r="E51" s="290"/>
      <c r="F51" s="290"/>
      <c r="G51" s="290"/>
      <c r="H51" s="290"/>
      <c r="I51" s="289"/>
      <c r="J51" s="290"/>
      <c r="K51" s="290"/>
      <c r="L51" s="290"/>
      <c r="M51" s="290"/>
    </row>
    <row r="52" spans="1:21" s="157" customFormat="1">
      <c r="A52" s="291" t="s">
        <v>26</v>
      </c>
      <c r="B52" s="612"/>
      <c r="C52" s="612"/>
      <c r="D52" s="612"/>
      <c r="E52" s="612"/>
      <c r="F52" s="612"/>
      <c r="G52" s="612"/>
      <c r="H52" s="612"/>
      <c r="I52" s="612"/>
      <c r="J52" s="612"/>
      <c r="K52" s="612"/>
      <c r="L52" s="612"/>
      <c r="M52" s="612"/>
      <c r="N52" s="612"/>
      <c r="O52" s="612"/>
      <c r="P52" s="612"/>
      <c r="Q52" s="612"/>
      <c r="R52" s="612"/>
      <c r="S52" s="612"/>
      <c r="T52" s="612"/>
      <c r="U52" s="612"/>
    </row>
    <row r="53" spans="1:21" s="157" customFormat="1">
      <c r="A53" s="237" t="s">
        <v>231</v>
      </c>
      <c r="B53" s="293"/>
      <c r="F53" s="300"/>
      <c r="I53" s="293"/>
    </row>
    <row r="54" spans="1:21" s="157" customFormat="1">
      <c r="A54" s="237" t="s">
        <v>238</v>
      </c>
      <c r="B54" s="298"/>
      <c r="C54" s="294"/>
      <c r="I54" s="293"/>
    </row>
    <row r="55" spans="1:21" s="157" customFormat="1" ht="12" customHeight="1">
      <c r="A55" s="414" t="s">
        <v>235</v>
      </c>
      <c r="B55" s="293"/>
      <c r="I55" s="293"/>
    </row>
    <row r="56" spans="1:21" s="157" customFormat="1">
      <c r="A56" s="206" t="s">
        <v>239</v>
      </c>
      <c r="B56" s="415"/>
      <c r="C56" s="415"/>
      <c r="D56" s="415"/>
      <c r="E56" s="415"/>
      <c r="F56" s="415"/>
      <c r="G56" s="415"/>
      <c r="H56" s="415"/>
      <c r="I56" s="415"/>
      <c r="J56" s="415"/>
      <c r="K56" s="415"/>
      <c r="L56" s="415"/>
      <c r="M56" s="415"/>
      <c r="N56" s="415"/>
      <c r="O56" s="415"/>
    </row>
    <row r="57" spans="1:21" s="157" customFormat="1">
      <c r="A57" s="294" t="s">
        <v>153</v>
      </c>
      <c r="B57" s="293"/>
      <c r="I57" s="293"/>
    </row>
    <row r="58" spans="1:21">
      <c r="A58" s="210"/>
    </row>
  </sheetData>
  <phoneticPr fontId="54" type="noConversion"/>
  <pageMargins left="0.78740157499999996" right="0.78740157499999996" top="0.984251969" bottom="0.984251969" header="0.4921259845" footer="0.4921259845"/>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56"/>
  <sheetViews>
    <sheetView workbookViewId="0">
      <pane xSplit="2" ySplit="5" topLeftCell="C6" activePane="bottomRight" state="frozen"/>
      <selection pane="topRight" activeCell="C1" sqref="C1"/>
      <selection pane="bottomLeft" activeCell="A6" sqref="A6"/>
      <selection pane="bottomRight" activeCell="Q12" sqref="Q12"/>
    </sheetView>
  </sheetViews>
  <sheetFormatPr baseColWidth="10" defaultColWidth="11.42578125" defaultRowHeight="12.75"/>
  <cols>
    <col min="1" max="1" width="3.28515625" style="535" customWidth="1"/>
    <col min="2" max="2" width="48" style="535" customWidth="1"/>
    <col min="3" max="11" width="8.7109375" style="535" customWidth="1"/>
    <col min="12" max="14" width="9" style="535" customWidth="1"/>
    <col min="15" max="16384" width="11.42578125" style="535"/>
  </cols>
  <sheetData>
    <row r="1" spans="2:14" ht="18">
      <c r="B1" s="604" t="s">
        <v>103</v>
      </c>
      <c r="C1" s="555"/>
      <c r="D1" s="555"/>
      <c r="E1" s="555"/>
      <c r="F1" s="555"/>
    </row>
    <row r="3" spans="2:14" ht="18.75">
      <c r="B3" s="581" t="s">
        <v>325</v>
      </c>
    </row>
    <row r="4" spans="2:14">
      <c r="B4" s="157" t="s">
        <v>212</v>
      </c>
    </row>
    <row r="5" spans="2:14" ht="13.5">
      <c r="B5" s="836" t="s">
        <v>431</v>
      </c>
      <c r="C5" s="592">
        <v>2012</v>
      </c>
      <c r="D5" s="592">
        <v>2013</v>
      </c>
      <c r="E5" s="593">
        <v>2014</v>
      </c>
      <c r="F5" s="593" t="s">
        <v>425</v>
      </c>
      <c r="G5" s="593" t="s">
        <v>426</v>
      </c>
      <c r="H5" s="593">
        <v>2017</v>
      </c>
      <c r="I5" s="593" t="s">
        <v>428</v>
      </c>
      <c r="J5" s="593" t="s">
        <v>560</v>
      </c>
      <c r="K5" s="593">
        <v>2020</v>
      </c>
      <c r="L5" s="593">
        <v>2021</v>
      </c>
      <c r="M5" s="593">
        <v>2022</v>
      </c>
      <c r="N5" s="593">
        <v>2023</v>
      </c>
    </row>
    <row r="6" spans="2:14">
      <c r="B6" s="589" t="s">
        <v>286</v>
      </c>
      <c r="C6" s="545">
        <v>56.198702664000002</v>
      </c>
      <c r="D6" s="544">
        <v>57.696493461999999</v>
      </c>
      <c r="E6" s="544">
        <v>59.294996361000003</v>
      </c>
      <c r="F6" s="544">
        <v>59.147872857000003</v>
      </c>
      <c r="G6" s="544">
        <v>58.308307964000001</v>
      </c>
      <c r="H6" s="544">
        <v>58.186558402000003</v>
      </c>
      <c r="I6" s="544">
        <v>57.279889996000001</v>
      </c>
      <c r="J6" s="544">
        <v>56.008894472000001</v>
      </c>
      <c r="K6" s="544">
        <v>57.031232426000003</v>
      </c>
      <c r="L6" s="544">
        <v>57.835000000000001</v>
      </c>
      <c r="M6" s="544">
        <v>59.503248476000003</v>
      </c>
      <c r="N6" s="544">
        <v>63.333575744999997</v>
      </c>
    </row>
    <row r="7" spans="2:14">
      <c r="B7" s="543" t="s">
        <v>287</v>
      </c>
      <c r="C7" s="541">
        <v>5.6364998640000001</v>
      </c>
      <c r="D7" s="540">
        <v>5.6552390729999997</v>
      </c>
      <c r="E7" s="540">
        <v>5.5735899409999998</v>
      </c>
      <c r="F7" s="540">
        <v>5.3400069549999998</v>
      </c>
      <c r="G7" s="540">
        <v>5.0347508349999996</v>
      </c>
      <c r="H7" s="540">
        <v>4.489367873</v>
      </c>
      <c r="I7" s="540">
        <v>3.7325609219999998</v>
      </c>
      <c r="J7" s="540">
        <v>3.6877735989999998</v>
      </c>
      <c r="K7" s="540">
        <v>3.6935797140000002</v>
      </c>
      <c r="L7" s="540">
        <v>3.7320000000000002</v>
      </c>
      <c r="M7" s="540">
        <v>4.0394266170000002</v>
      </c>
      <c r="N7" s="540">
        <v>4.4277605549999999</v>
      </c>
    </row>
    <row r="8" spans="2:14">
      <c r="B8" s="543" t="s">
        <v>288</v>
      </c>
      <c r="C8" s="541">
        <v>11.537769137</v>
      </c>
      <c r="D8" s="540">
        <v>11.825795089</v>
      </c>
      <c r="E8" s="540">
        <v>12.148125701</v>
      </c>
      <c r="F8" s="540">
        <v>12.156726539999999</v>
      </c>
      <c r="G8" s="540">
        <v>11.906303575999999</v>
      </c>
      <c r="H8" s="540">
        <v>12.072915049000001</v>
      </c>
      <c r="I8" s="540">
        <v>11.919630851999999</v>
      </c>
      <c r="J8" s="540">
        <v>11.848654696000001</v>
      </c>
      <c r="K8" s="540">
        <v>12.035252694</v>
      </c>
      <c r="L8" s="540">
        <v>12.336</v>
      </c>
      <c r="M8" s="540">
        <v>12.95611038</v>
      </c>
      <c r="N8" s="540">
        <v>13.869413935000001</v>
      </c>
    </row>
    <row r="9" spans="2:14">
      <c r="B9" s="543" t="s">
        <v>289</v>
      </c>
      <c r="C9" s="541">
        <v>0.94113052200000002</v>
      </c>
      <c r="D9" s="540">
        <v>0.91930842400000001</v>
      </c>
      <c r="E9" s="540">
        <v>0.94897157300000001</v>
      </c>
      <c r="F9" s="540">
        <v>0.90574778600000005</v>
      </c>
      <c r="G9" s="540">
        <v>0.83951671699999997</v>
      </c>
      <c r="H9" s="540">
        <v>0.80562201</v>
      </c>
      <c r="I9" s="540">
        <v>0.73310714300000002</v>
      </c>
      <c r="J9" s="540">
        <v>0.68939263399999995</v>
      </c>
      <c r="K9" s="540">
        <v>0.63051600699999999</v>
      </c>
      <c r="L9" s="540">
        <v>0.57799999999999996</v>
      </c>
      <c r="M9" s="540">
        <v>0.57292960699999995</v>
      </c>
      <c r="N9" s="540">
        <v>0.74946294199999997</v>
      </c>
    </row>
    <row r="10" spans="2:14">
      <c r="B10" s="543" t="s">
        <v>290</v>
      </c>
      <c r="C10" s="541">
        <v>37.130850404999997</v>
      </c>
      <c r="D10" s="540">
        <v>38.309466419000003</v>
      </c>
      <c r="E10" s="540">
        <v>39.712691427000003</v>
      </c>
      <c r="F10" s="540">
        <v>39.852169830000001</v>
      </c>
      <c r="G10" s="540">
        <v>39.700293014000003</v>
      </c>
      <c r="H10" s="540">
        <v>39.967397855999998</v>
      </c>
      <c r="I10" s="540">
        <v>40.006197301</v>
      </c>
      <c r="J10" s="540">
        <v>39.055996843000003</v>
      </c>
      <c r="K10" s="540">
        <v>39.898481234999998</v>
      </c>
      <c r="L10" s="540">
        <v>40.42</v>
      </c>
      <c r="M10" s="540">
        <v>41.101321974000001</v>
      </c>
      <c r="N10" s="540">
        <v>43.394971619000003</v>
      </c>
    </row>
    <row r="11" spans="2:14">
      <c r="B11" s="543" t="s">
        <v>291</v>
      </c>
      <c r="C11" s="541">
        <v>0.95245273200000002</v>
      </c>
      <c r="D11" s="540">
        <v>0.98668445599999999</v>
      </c>
      <c r="E11" s="540">
        <v>0.91161771700000005</v>
      </c>
      <c r="F11" s="540">
        <v>0.89322174300000001</v>
      </c>
      <c r="G11" s="540">
        <v>0.82744382000000005</v>
      </c>
      <c r="H11" s="540">
        <v>0.85125561199999999</v>
      </c>
      <c r="I11" s="540">
        <v>0.88839377600000002</v>
      </c>
      <c r="J11" s="540">
        <v>0.72707669799999997</v>
      </c>
      <c r="K11" s="540">
        <v>0.77340277599999996</v>
      </c>
      <c r="L11" s="540">
        <v>0.76900000000000002</v>
      </c>
      <c r="M11" s="540">
        <v>0.83345989700000001</v>
      </c>
      <c r="N11" s="540">
        <v>0.89196669200000001</v>
      </c>
    </row>
    <row r="12" spans="2:14" s="542" customFormat="1">
      <c r="B12" s="539" t="s">
        <v>292</v>
      </c>
      <c r="C12" s="545">
        <v>63.804121311999999</v>
      </c>
      <c r="D12" s="544">
        <v>64.552791120999998</v>
      </c>
      <c r="E12" s="544">
        <v>65.991418347000007</v>
      </c>
      <c r="F12" s="544">
        <v>65.633462237000003</v>
      </c>
      <c r="G12" s="544">
        <v>66.079899670000003</v>
      </c>
      <c r="H12" s="544">
        <v>65.996877003999998</v>
      </c>
      <c r="I12" s="544">
        <v>65.062897629000005</v>
      </c>
      <c r="J12" s="544">
        <v>65.147502298000006</v>
      </c>
      <c r="K12" s="544">
        <v>64.884179461000002</v>
      </c>
      <c r="L12" s="544">
        <v>69.161000000000001</v>
      </c>
      <c r="M12" s="544">
        <v>71.408815793000002</v>
      </c>
      <c r="N12" s="544">
        <v>70.533678139000003</v>
      </c>
    </row>
    <row r="13" spans="2:14">
      <c r="B13" s="546" t="s">
        <v>293</v>
      </c>
      <c r="C13" s="541">
        <v>42.045311652999999</v>
      </c>
      <c r="D13" s="540">
        <v>42.527235666000003</v>
      </c>
      <c r="E13" s="540">
        <v>44.042095095999997</v>
      </c>
      <c r="F13" s="540">
        <v>45.264068514000002</v>
      </c>
      <c r="G13" s="540">
        <v>46.597650735999999</v>
      </c>
      <c r="H13" s="540">
        <v>47.237985283</v>
      </c>
      <c r="I13" s="540">
        <v>47.283314546</v>
      </c>
      <c r="J13" s="540">
        <v>47.668670446999997</v>
      </c>
      <c r="K13" s="540">
        <v>47.647787893999997</v>
      </c>
      <c r="L13" s="540">
        <v>51.552999999999997</v>
      </c>
      <c r="M13" s="540">
        <v>53.284452766999998</v>
      </c>
      <c r="N13" s="540">
        <v>51.538100303</v>
      </c>
    </row>
    <row r="14" spans="2:14">
      <c r="B14" s="582" t="s">
        <v>323</v>
      </c>
      <c r="C14" s="541">
        <v>19.420288661000001</v>
      </c>
      <c r="D14" s="540">
        <v>20.546139286999999</v>
      </c>
      <c r="E14" s="540">
        <v>21.366233513000001</v>
      </c>
      <c r="F14" s="540">
        <v>21.603424663999999</v>
      </c>
      <c r="G14" s="540">
        <v>22.472365283999999</v>
      </c>
      <c r="H14" s="540">
        <v>21.342525026000001</v>
      </c>
      <c r="I14" s="540">
        <v>21.088969389999999</v>
      </c>
      <c r="J14" s="540">
        <v>21.339866493999999</v>
      </c>
      <c r="K14" s="540">
        <v>21.617822397000001</v>
      </c>
      <c r="L14" s="540">
        <v>7.3259999999999996</v>
      </c>
      <c r="M14" s="540">
        <v>7.2016213520000001</v>
      </c>
      <c r="N14" s="540">
        <v>3.7185669780000001</v>
      </c>
    </row>
    <row r="15" spans="2:14">
      <c r="B15" s="582" t="s">
        <v>295</v>
      </c>
      <c r="C15" s="541">
        <v>22.625022991000002</v>
      </c>
      <c r="D15" s="540">
        <v>21.981096379</v>
      </c>
      <c r="E15" s="540">
        <v>22.675861582</v>
      </c>
      <c r="F15" s="540">
        <v>23.660643849</v>
      </c>
      <c r="G15" s="540">
        <v>24.125285452</v>
      </c>
      <c r="H15" s="540">
        <v>25.895460256</v>
      </c>
      <c r="I15" s="540">
        <v>26.194345155000001</v>
      </c>
      <c r="J15" s="540">
        <v>26.328803953000001</v>
      </c>
      <c r="K15" s="540">
        <v>26.029965495999999</v>
      </c>
      <c r="L15" s="540">
        <v>44.226999999999997</v>
      </c>
      <c r="M15" s="540">
        <v>46.082831415000001</v>
      </c>
      <c r="N15" s="540">
        <v>47.819533325000002</v>
      </c>
    </row>
    <row r="16" spans="2:14">
      <c r="B16" s="858" t="s">
        <v>556</v>
      </c>
      <c r="C16" s="541"/>
      <c r="D16" s="540"/>
      <c r="E16" s="540"/>
      <c r="F16" s="540"/>
      <c r="G16" s="540"/>
      <c r="H16" s="540"/>
      <c r="I16" s="540">
        <v>7.8376499999999996E-4</v>
      </c>
      <c r="J16" s="540">
        <v>8.3669099999999998E-4</v>
      </c>
      <c r="K16" s="540">
        <v>6.7962800000000005E-4</v>
      </c>
      <c r="L16" s="540">
        <v>14.699</v>
      </c>
      <c r="M16" s="540">
        <v>16.091272107000002</v>
      </c>
      <c r="N16" s="540">
        <v>20.383159750000001</v>
      </c>
    </row>
    <row r="17" spans="2:14">
      <c r="B17" s="858" t="s">
        <v>557</v>
      </c>
      <c r="C17" s="606">
        <v>7.9635841950000001</v>
      </c>
      <c r="D17" s="606">
        <v>7.1631612210000002</v>
      </c>
      <c r="E17" s="606">
        <v>7.8400580809999996</v>
      </c>
      <c r="F17" s="606">
        <v>8.8498753400000005</v>
      </c>
      <c r="G17" s="606">
        <v>9.5463600500000005</v>
      </c>
      <c r="H17" s="606">
        <v>11.146776191000001</v>
      </c>
      <c r="I17" s="606">
        <v>11.524972946</v>
      </c>
      <c r="J17" s="606">
        <v>11.495102409999999</v>
      </c>
      <c r="K17" s="606">
        <v>11.305705891000001</v>
      </c>
      <c r="L17" s="606">
        <v>14.355</v>
      </c>
      <c r="M17" s="606">
        <v>14.595104316</v>
      </c>
      <c r="N17" s="606">
        <v>11.401890579</v>
      </c>
    </row>
    <row r="18" spans="2:14">
      <c r="B18" s="858" t="s">
        <v>558</v>
      </c>
      <c r="C18" s="323">
        <v>6.5355447489999996</v>
      </c>
      <c r="D18" s="323">
        <v>6.4662523719999996</v>
      </c>
      <c r="E18" s="323">
        <v>6.4949267949999996</v>
      </c>
      <c r="F18" s="323">
        <v>6.3682788869999998</v>
      </c>
      <c r="G18" s="323">
        <v>6.1377022090000004</v>
      </c>
      <c r="H18" s="323">
        <v>6.1420344370000004</v>
      </c>
      <c r="I18" s="323">
        <v>6.0970700830000002</v>
      </c>
      <c r="J18" s="323">
        <v>5.8264716019999998</v>
      </c>
      <c r="K18" s="323">
        <v>5.3549188150000004</v>
      </c>
      <c r="L18" s="323">
        <v>5.4390000000000001</v>
      </c>
      <c r="M18" s="323">
        <v>5.1805340869999998</v>
      </c>
      <c r="N18" s="323">
        <v>5.1472475820000003</v>
      </c>
    </row>
    <row r="19" spans="2:14">
      <c r="B19" s="858" t="s">
        <v>559</v>
      </c>
      <c r="C19" s="607">
        <v>6.633414567</v>
      </c>
      <c r="D19" s="607">
        <v>6.6846768059999997</v>
      </c>
      <c r="E19" s="607">
        <v>6.7352600110000003</v>
      </c>
      <c r="F19" s="607">
        <v>6.7554043520000002</v>
      </c>
      <c r="G19" s="607">
        <v>6.8550015660000003</v>
      </c>
      <c r="H19" s="607">
        <v>6.9621679470000002</v>
      </c>
      <c r="I19" s="607">
        <v>7.1217968359999997</v>
      </c>
      <c r="J19" s="607">
        <v>7.2723830639999996</v>
      </c>
      <c r="K19" s="607">
        <v>7.5153211049999999</v>
      </c>
      <c r="L19" s="607">
        <v>7.9269999999999996</v>
      </c>
      <c r="M19" s="607">
        <v>8.3025329479999996</v>
      </c>
      <c r="N19" s="607">
        <v>8.907359799</v>
      </c>
    </row>
    <row r="20" spans="2:14" s="547" customFormat="1">
      <c r="B20" s="543" t="s">
        <v>296</v>
      </c>
      <c r="C20" s="541">
        <v>15.029034683000001</v>
      </c>
      <c r="D20" s="540">
        <v>14.936944094999999</v>
      </c>
      <c r="E20" s="540">
        <v>14.405485901</v>
      </c>
      <c r="F20" s="540">
        <v>13.033355138999999</v>
      </c>
      <c r="G20" s="540">
        <v>11.781863325</v>
      </c>
      <c r="H20" s="540">
        <v>10.495179717999999</v>
      </c>
      <c r="I20" s="540">
        <v>10.360936806</v>
      </c>
      <c r="J20" s="540">
        <v>10.434123202</v>
      </c>
      <c r="K20" s="540">
        <v>10.273161048</v>
      </c>
      <c r="L20" s="540">
        <v>10.214</v>
      </c>
      <c r="M20" s="540">
        <v>10.021574397</v>
      </c>
      <c r="N20" s="540">
        <v>9.9535789359999995</v>
      </c>
    </row>
    <row r="21" spans="2:14" s="547" customFormat="1">
      <c r="B21" s="582" t="s">
        <v>370</v>
      </c>
      <c r="C21" s="541">
        <v>12.235998286999999</v>
      </c>
      <c r="D21" s="540">
        <v>12.242784117999999</v>
      </c>
      <c r="E21" s="540">
        <v>11.79769581</v>
      </c>
      <c r="F21" s="540">
        <v>10.534369372</v>
      </c>
      <c r="G21" s="540">
        <v>9.3182394189999993</v>
      </c>
      <c r="H21" s="540">
        <v>8.2648102459999997</v>
      </c>
      <c r="I21" s="540">
        <v>8.1397515550000001</v>
      </c>
      <c r="J21" s="540">
        <v>8.1327771420000001</v>
      </c>
      <c r="K21" s="540">
        <v>8.0057906009999993</v>
      </c>
      <c r="L21" s="540">
        <v>7.976</v>
      </c>
      <c r="M21" s="540">
        <v>7.8063424899999996</v>
      </c>
      <c r="N21" s="540">
        <v>7.798945411</v>
      </c>
    </row>
    <row r="22" spans="2:14" s="547" customFormat="1">
      <c r="B22" s="582" t="s">
        <v>360</v>
      </c>
      <c r="C22" s="541">
        <v>0.43656587299999999</v>
      </c>
      <c r="D22" s="540">
        <v>0.43246517200000001</v>
      </c>
      <c r="E22" s="540">
        <v>0.42741777600000003</v>
      </c>
      <c r="F22" s="540">
        <v>0.42977777499999997</v>
      </c>
      <c r="G22" s="540">
        <v>0.41557588299999998</v>
      </c>
      <c r="H22" s="540">
        <v>0.46100176599999998</v>
      </c>
      <c r="I22" s="540">
        <v>0.462950582</v>
      </c>
      <c r="J22" s="540">
        <v>0.45653349700000001</v>
      </c>
      <c r="K22" s="540">
        <v>0.45618283199999998</v>
      </c>
      <c r="L22" s="540">
        <v>0.45800000000000002</v>
      </c>
      <c r="M22" s="540">
        <v>0.46558506100000002</v>
      </c>
      <c r="N22" s="540">
        <v>0.46095149499999999</v>
      </c>
    </row>
    <row r="23" spans="2:14" s="547" customFormat="1">
      <c r="B23" s="582" t="s">
        <v>371</v>
      </c>
      <c r="C23" s="541">
        <v>2.356470522</v>
      </c>
      <c r="D23" s="540">
        <v>2.2616948030000001</v>
      </c>
      <c r="E23" s="540">
        <v>2.1803723129999999</v>
      </c>
      <c r="F23" s="540">
        <v>2.0692079909999999</v>
      </c>
      <c r="G23" s="540">
        <v>2.0480480210000001</v>
      </c>
      <c r="H23" s="540">
        <v>1.7693677050000001</v>
      </c>
      <c r="I23" s="540">
        <v>1.7582346680000001</v>
      </c>
      <c r="J23" s="540">
        <v>1.844812562</v>
      </c>
      <c r="K23" s="540">
        <v>1.8111876140000001</v>
      </c>
      <c r="L23" s="540">
        <v>1.78</v>
      </c>
      <c r="M23" s="540">
        <v>1.7496468460000001</v>
      </c>
      <c r="N23" s="540">
        <v>1.693682028</v>
      </c>
    </row>
    <row r="24" spans="2:14" s="547" customFormat="1">
      <c r="B24" s="739" t="s">
        <v>358</v>
      </c>
      <c r="C24" s="541">
        <v>3.8938352630000002</v>
      </c>
      <c r="D24" s="540">
        <v>4.2542370070000004</v>
      </c>
      <c r="E24" s="540">
        <v>4.5210835879999998</v>
      </c>
      <c r="F24" s="540">
        <v>4.5113930519999998</v>
      </c>
      <c r="G24" s="540">
        <v>4.7494014450000002</v>
      </c>
      <c r="H24" s="540">
        <v>5.3078485669999997</v>
      </c>
      <c r="I24" s="540">
        <v>4.8092827720000004</v>
      </c>
      <c r="J24" s="540">
        <v>4.5966164139999997</v>
      </c>
      <c r="K24" s="540">
        <v>4.675769614</v>
      </c>
      <c r="L24" s="540">
        <v>4.9809999999999999</v>
      </c>
      <c r="M24" s="540">
        <v>5.587215982</v>
      </c>
      <c r="N24" s="540">
        <v>6.3960224160000001</v>
      </c>
    </row>
    <row r="25" spans="2:14" s="547" customFormat="1">
      <c r="B25" s="543" t="s">
        <v>359</v>
      </c>
      <c r="C25" s="541">
        <v>0.34726078300000002</v>
      </c>
      <c r="D25" s="540">
        <v>0.42831560899999999</v>
      </c>
      <c r="E25" s="540">
        <v>0.45425411599999999</v>
      </c>
      <c r="F25" s="540">
        <v>0.430220151</v>
      </c>
      <c r="G25" s="540">
        <v>0.46101519000000002</v>
      </c>
      <c r="H25" s="540">
        <v>0.59316985300000002</v>
      </c>
      <c r="I25" s="540">
        <v>0.434893737</v>
      </c>
      <c r="J25" s="540">
        <v>0.46508005899999999</v>
      </c>
      <c r="K25" s="540">
        <v>0.43237781800000002</v>
      </c>
      <c r="L25" s="540">
        <v>0.41799999999999998</v>
      </c>
      <c r="M25" s="540">
        <v>0.44879950000000002</v>
      </c>
      <c r="N25" s="540">
        <v>0.47106054600000002</v>
      </c>
    </row>
    <row r="26" spans="2:14" s="542" customFormat="1">
      <c r="B26" s="561" t="s">
        <v>297</v>
      </c>
      <c r="C26" s="541">
        <v>2.488678927</v>
      </c>
      <c r="D26" s="540">
        <v>2.4060587419999999</v>
      </c>
      <c r="E26" s="540">
        <v>2.568499643</v>
      </c>
      <c r="F26" s="540">
        <v>2.3944253799999999</v>
      </c>
      <c r="G26" s="540">
        <v>2.4899689719999998</v>
      </c>
      <c r="H26" s="540">
        <v>2.3626935809999998</v>
      </c>
      <c r="I26" s="540">
        <v>2.1744697660000001</v>
      </c>
      <c r="J26" s="540">
        <v>1.983012174</v>
      </c>
      <c r="K26" s="540">
        <v>1.855083085</v>
      </c>
      <c r="L26" s="540">
        <v>1.994</v>
      </c>
      <c r="M26" s="540">
        <v>2.066773145</v>
      </c>
      <c r="N26" s="540">
        <v>2.1749159360000001</v>
      </c>
    </row>
    <row r="27" spans="2:14" s="542" customFormat="1">
      <c r="B27" s="583" t="s">
        <v>298</v>
      </c>
      <c r="C27" s="551">
        <v>7.6054186479999997</v>
      </c>
      <c r="D27" s="574">
        <v>6.8562976579999999</v>
      </c>
      <c r="E27" s="574">
        <v>6.6964219849999997</v>
      </c>
      <c r="F27" s="574">
        <v>6.4855893800000004</v>
      </c>
      <c r="G27" s="574">
        <v>7.7715917049999996</v>
      </c>
      <c r="H27" s="574">
        <v>7.8103186019999997</v>
      </c>
      <c r="I27" s="574">
        <v>7.7830076330000004</v>
      </c>
      <c r="J27" s="574">
        <v>9.1386078249999994</v>
      </c>
      <c r="K27" s="574">
        <v>7.8529470339999996</v>
      </c>
      <c r="L27" s="574">
        <v>11.324999999999999</v>
      </c>
      <c r="M27" s="574">
        <v>11.905567316999999</v>
      </c>
      <c r="N27" s="574">
        <v>7.2001023929999999</v>
      </c>
    </row>
    <row r="28" spans="2:14">
      <c r="B28" s="584" t="s">
        <v>299</v>
      </c>
      <c r="C28" s="553">
        <v>4.4474213120000003</v>
      </c>
      <c r="D28" s="575">
        <v>4.0793856100000001</v>
      </c>
      <c r="E28" s="575">
        <v>3.8077195320000001</v>
      </c>
      <c r="F28" s="575">
        <v>3.4864035489999998</v>
      </c>
      <c r="G28" s="575">
        <v>4.6036351959999999</v>
      </c>
      <c r="H28" s="575">
        <v>4.5083929239999998</v>
      </c>
      <c r="I28" s="575">
        <v>4.5565050610000002</v>
      </c>
      <c r="J28" s="575">
        <v>5.7431583970000002</v>
      </c>
      <c r="K28" s="575">
        <v>4.5725806159999998</v>
      </c>
      <c r="L28" s="575">
        <v>7.806</v>
      </c>
      <c r="M28" s="575">
        <v>8.5857802569999997</v>
      </c>
      <c r="N28" s="575">
        <v>3.941943695</v>
      </c>
    </row>
    <row r="29" spans="2:14" s="542" customFormat="1" ht="24">
      <c r="B29" s="740" t="s">
        <v>300</v>
      </c>
      <c r="C29" s="545">
        <v>11.489332425000001</v>
      </c>
      <c r="D29" s="544">
        <v>11.201952211</v>
      </c>
      <c r="E29" s="544">
        <v>10.824806175999999</v>
      </c>
      <c r="F29" s="544">
        <v>9.7716662840000001</v>
      </c>
      <c r="G29" s="544">
        <v>9.1181390950000001</v>
      </c>
      <c r="H29" s="544">
        <v>9.0209425410000001</v>
      </c>
      <c r="I29" s="544">
        <v>9.2792336720000002</v>
      </c>
      <c r="J29" s="544">
        <v>10.310968151000001</v>
      </c>
      <c r="K29" s="544">
        <v>10.409473007000001</v>
      </c>
      <c r="L29" s="544">
        <v>11.388999999999999</v>
      </c>
      <c r="M29" s="544">
        <v>12.245590891999999</v>
      </c>
      <c r="N29" s="544">
        <v>12.544236529999999</v>
      </c>
    </row>
    <row r="30" spans="2:14">
      <c r="B30" s="561" t="s">
        <v>365</v>
      </c>
      <c r="C30" s="541">
        <v>6.5948274869999999</v>
      </c>
      <c r="D30" s="540">
        <v>6.589111902</v>
      </c>
      <c r="E30" s="540">
        <v>6.3916251109999997</v>
      </c>
      <c r="F30" s="540">
        <v>5.7794699019999998</v>
      </c>
      <c r="G30" s="540">
        <v>5.5150816560000004</v>
      </c>
      <c r="H30" s="540">
        <v>5.4205056909999998</v>
      </c>
      <c r="I30" s="540">
        <v>5.7734295099999997</v>
      </c>
      <c r="J30" s="540">
        <v>6.4078527479999998</v>
      </c>
      <c r="K30" s="540">
        <v>6.5049186280000004</v>
      </c>
      <c r="L30" s="540">
        <v>7.3849999999999998</v>
      </c>
      <c r="M30" s="540">
        <v>7.9909469580000003</v>
      </c>
      <c r="N30" s="540">
        <v>8.2057696409999998</v>
      </c>
    </row>
    <row r="31" spans="2:14">
      <c r="B31" s="561" t="s">
        <v>366</v>
      </c>
      <c r="C31" s="541">
        <v>4.5105125959999999</v>
      </c>
      <c r="D31" s="540">
        <v>4.3521425269999998</v>
      </c>
      <c r="E31" s="540">
        <v>4.1707155560000002</v>
      </c>
      <c r="F31" s="540">
        <v>3.739350398</v>
      </c>
      <c r="G31" s="540">
        <v>3.3887420389999998</v>
      </c>
      <c r="H31" s="540">
        <v>3.404286028</v>
      </c>
      <c r="I31" s="540">
        <v>3.2849073010000001</v>
      </c>
      <c r="J31" s="540">
        <v>3.6811121519999999</v>
      </c>
      <c r="K31" s="540">
        <v>3.6362101569999998</v>
      </c>
      <c r="L31" s="540">
        <v>3.734</v>
      </c>
      <c r="M31" s="540">
        <v>3.9311249300000002</v>
      </c>
      <c r="N31" s="540">
        <v>4.0264273770000001</v>
      </c>
    </row>
    <row r="32" spans="2:14">
      <c r="B32" s="561" t="s">
        <v>372</v>
      </c>
      <c r="C32" s="541">
        <v>0.38399234100000001</v>
      </c>
      <c r="D32" s="540">
        <v>0.26069778199999999</v>
      </c>
      <c r="E32" s="540">
        <v>0.26246550800000001</v>
      </c>
      <c r="F32" s="540">
        <v>0.252845983</v>
      </c>
      <c r="G32" s="540">
        <v>0.21431539899999999</v>
      </c>
      <c r="H32" s="540">
        <v>0.196150822</v>
      </c>
      <c r="I32" s="540">
        <v>0.22089686</v>
      </c>
      <c r="J32" s="540">
        <v>0.22200325100000001</v>
      </c>
      <c r="K32" s="540">
        <v>0.26834422099999999</v>
      </c>
      <c r="L32" s="540">
        <v>0.27</v>
      </c>
      <c r="M32" s="540">
        <v>0.323519002</v>
      </c>
      <c r="N32" s="540">
        <v>0.31203951099999999</v>
      </c>
    </row>
    <row r="33" spans="2:14" s="542" customFormat="1">
      <c r="B33" s="740" t="s">
        <v>301</v>
      </c>
      <c r="C33" s="545">
        <v>3.0590110799999999</v>
      </c>
      <c r="D33" s="544">
        <v>3.084141834</v>
      </c>
      <c r="E33" s="544">
        <v>2.9961194099999999</v>
      </c>
      <c r="F33" s="544">
        <v>3.015734181</v>
      </c>
      <c r="G33" s="544">
        <v>2.592824523</v>
      </c>
      <c r="H33" s="544">
        <v>2.4364799829999999</v>
      </c>
      <c r="I33" s="544">
        <v>2.4850864559999999</v>
      </c>
      <c r="J33" s="544">
        <v>2.531365283</v>
      </c>
      <c r="K33" s="544">
        <v>2.4434904880000001</v>
      </c>
      <c r="L33" s="544">
        <v>2.6269999999999998</v>
      </c>
      <c r="M33" s="544">
        <v>2.8579966959999998</v>
      </c>
      <c r="N33" s="544">
        <v>3.2164825769999998</v>
      </c>
    </row>
    <row r="34" spans="2:14" s="542" customFormat="1">
      <c r="B34" s="561" t="s">
        <v>361</v>
      </c>
      <c r="C34" s="545">
        <v>1.011082362</v>
      </c>
      <c r="D34" s="544">
        <v>0.95787414599999998</v>
      </c>
      <c r="E34" s="544">
        <v>0.98403540099999998</v>
      </c>
      <c r="F34" s="544">
        <v>0.94371805099999995</v>
      </c>
      <c r="G34" s="544">
        <v>0.884638959</v>
      </c>
      <c r="H34" s="544">
        <v>0.83434857299999998</v>
      </c>
      <c r="I34" s="544">
        <v>0.84010630900000005</v>
      </c>
      <c r="J34" s="544">
        <v>0.88541745599999999</v>
      </c>
      <c r="K34" s="544">
        <v>0.97848680499999996</v>
      </c>
      <c r="L34" s="544">
        <v>1.004</v>
      </c>
      <c r="M34" s="544">
        <v>1.0709381</v>
      </c>
      <c r="N34" s="544">
        <v>1.188197022</v>
      </c>
    </row>
    <row r="35" spans="2:14" s="542" customFormat="1">
      <c r="B35" s="561" t="s">
        <v>373</v>
      </c>
      <c r="C35" s="545">
        <v>1.557892767</v>
      </c>
      <c r="D35" s="544">
        <v>1.6243097070000001</v>
      </c>
      <c r="E35" s="544">
        <v>1.5475082739999999</v>
      </c>
      <c r="F35" s="544">
        <v>1.3777039090000001</v>
      </c>
      <c r="G35" s="544">
        <v>1.224393751</v>
      </c>
      <c r="H35" s="544">
        <v>1.203958989</v>
      </c>
      <c r="I35" s="544">
        <v>1.2113036660000001</v>
      </c>
      <c r="J35" s="544">
        <v>1.2209364579999999</v>
      </c>
      <c r="K35" s="544">
        <v>1.1327833869999999</v>
      </c>
      <c r="L35" s="544">
        <v>1.226</v>
      </c>
      <c r="M35" s="544">
        <v>1.421865076</v>
      </c>
      <c r="N35" s="544">
        <v>1.6968150230000001</v>
      </c>
    </row>
    <row r="36" spans="2:14">
      <c r="B36" s="561" t="s">
        <v>363</v>
      </c>
      <c r="C36" s="541">
        <v>0.49003595</v>
      </c>
      <c r="D36" s="540">
        <v>0.50195798000000003</v>
      </c>
      <c r="E36" s="540">
        <v>0.46457573400000002</v>
      </c>
      <c r="F36" s="540">
        <v>0.69431222100000001</v>
      </c>
      <c r="G36" s="540">
        <v>0.48379181199999999</v>
      </c>
      <c r="H36" s="540">
        <v>0.39817242000000003</v>
      </c>
      <c r="I36" s="540">
        <v>0.433676479</v>
      </c>
      <c r="J36" s="540">
        <v>0.425011368</v>
      </c>
      <c r="K36" s="540">
        <v>0.33222029400000003</v>
      </c>
      <c r="L36" s="540">
        <v>0.39700000000000002</v>
      </c>
      <c r="M36" s="540">
        <v>0.36519351999999999</v>
      </c>
      <c r="N36" s="540">
        <v>0.33147053100000001</v>
      </c>
    </row>
    <row r="37" spans="2:14">
      <c r="B37" s="556" t="s">
        <v>302</v>
      </c>
      <c r="C37" s="551">
        <v>67.688035088999996</v>
      </c>
      <c r="D37" s="574">
        <v>68.898445674000001</v>
      </c>
      <c r="E37" s="574">
        <v>70.119802538000002</v>
      </c>
      <c r="F37" s="574">
        <v>68.919539141000001</v>
      </c>
      <c r="G37" s="574">
        <v>67.426447060000001</v>
      </c>
      <c r="H37" s="574">
        <v>67.207500944000003</v>
      </c>
      <c r="I37" s="574">
        <v>66.559123669000002</v>
      </c>
      <c r="J37" s="574">
        <v>66.319862623999995</v>
      </c>
      <c r="K37" s="574">
        <v>67.440705433999995</v>
      </c>
      <c r="L37" s="574">
        <v>69.224999999999994</v>
      </c>
      <c r="M37" s="574">
        <v>71.748839368000006</v>
      </c>
      <c r="N37" s="574">
        <v>75.877812274999997</v>
      </c>
    </row>
    <row r="38" spans="2:14">
      <c r="B38" s="557" t="s">
        <v>303</v>
      </c>
      <c r="C38" s="545">
        <v>66.863132393000001</v>
      </c>
      <c r="D38" s="544">
        <v>67.636932955000006</v>
      </c>
      <c r="E38" s="544">
        <v>68.987537756999998</v>
      </c>
      <c r="F38" s="544">
        <v>68.649196419000006</v>
      </c>
      <c r="G38" s="544">
        <v>68.672724192999993</v>
      </c>
      <c r="H38" s="544">
        <v>68.433356988</v>
      </c>
      <c r="I38" s="544">
        <v>67.547984084999996</v>
      </c>
      <c r="J38" s="544">
        <v>67.678867581000006</v>
      </c>
      <c r="K38" s="544">
        <v>67.327669948999997</v>
      </c>
      <c r="L38" s="544">
        <v>71.787000000000006</v>
      </c>
      <c r="M38" s="544">
        <v>74.266812490000007</v>
      </c>
      <c r="N38" s="544">
        <v>73.750160717</v>
      </c>
    </row>
    <row r="39" spans="2:14" s="542" customFormat="1">
      <c r="B39" s="558" t="s">
        <v>304</v>
      </c>
      <c r="C39" s="559">
        <v>-0.82490269500000002</v>
      </c>
      <c r="D39" s="585">
        <v>-1.2615127189999999</v>
      </c>
      <c r="E39" s="585">
        <v>-1.1322647809999999</v>
      </c>
      <c r="F39" s="585">
        <v>-0.27034272100000001</v>
      </c>
      <c r="G39" s="585">
        <v>1.246277133</v>
      </c>
      <c r="H39" s="585">
        <v>1.2258560439999999</v>
      </c>
      <c r="I39" s="585">
        <v>0.98886041599999996</v>
      </c>
      <c r="J39" s="585">
        <v>1.359004957</v>
      </c>
      <c r="K39" s="585">
        <v>-0.11303548400000001</v>
      </c>
      <c r="L39" s="585">
        <v>2.5630000000000002</v>
      </c>
      <c r="M39" s="585">
        <v>2.5179731209999998</v>
      </c>
      <c r="N39" s="585">
        <v>-2.1276515580000002</v>
      </c>
    </row>
    <row r="40" spans="2:14" s="542" customFormat="1">
      <c r="B40" s="564" t="s">
        <v>305</v>
      </c>
      <c r="C40" s="541">
        <v>3.1579973350000001</v>
      </c>
      <c r="D40" s="540">
        <v>2.7769120470000002</v>
      </c>
      <c r="E40" s="540">
        <v>2.888702452</v>
      </c>
      <c r="F40" s="540">
        <v>2.9991858310000001</v>
      </c>
      <c r="G40" s="540">
        <v>3.1679565090000001</v>
      </c>
      <c r="H40" s="540">
        <v>3.3019256769999998</v>
      </c>
      <c r="I40" s="540">
        <v>3.2265025710000002</v>
      </c>
      <c r="J40" s="540">
        <v>3.395449428</v>
      </c>
      <c r="K40" s="540">
        <v>3.2803664179999998</v>
      </c>
      <c r="L40" s="540">
        <v>3.52</v>
      </c>
      <c r="M40" s="540">
        <v>3.3197870589999998</v>
      </c>
      <c r="N40" s="540">
        <v>3.2581586979999999</v>
      </c>
    </row>
    <row r="41" spans="2:14" s="542" customFormat="1">
      <c r="B41" s="564" t="s">
        <v>306</v>
      </c>
      <c r="C41" s="541">
        <v>3.884329267</v>
      </c>
      <c r="D41" s="540">
        <v>3.7472622200000001</v>
      </c>
      <c r="E41" s="540">
        <v>3.8779151019999998</v>
      </c>
      <c r="F41" s="540">
        <v>3.6262174150000002</v>
      </c>
      <c r="G41" s="540">
        <v>2.8291800249999999</v>
      </c>
      <c r="H41" s="540">
        <v>2.498997642</v>
      </c>
      <c r="I41" s="540">
        <v>2.494007533</v>
      </c>
      <c r="J41" s="540">
        <v>2.4390906960000001</v>
      </c>
      <c r="K41" s="540">
        <v>4.2035368609999999</v>
      </c>
      <c r="L41" s="540">
        <v>2.891</v>
      </c>
      <c r="M41" s="540">
        <v>2.3791583369999998</v>
      </c>
      <c r="N41" s="540">
        <v>2.9016505760000002</v>
      </c>
    </row>
    <row r="42" spans="2:14" s="542" customFormat="1">
      <c r="B42" s="561" t="s">
        <v>307</v>
      </c>
      <c r="C42" s="588">
        <v>0.72633193100000004</v>
      </c>
      <c r="D42" s="586">
        <v>0.97035017199999996</v>
      </c>
      <c r="E42" s="586">
        <v>0.98921264900000005</v>
      </c>
      <c r="F42" s="586">
        <v>0.62703158400000003</v>
      </c>
      <c r="G42" s="586">
        <v>-0.33877648300000002</v>
      </c>
      <c r="H42" s="586">
        <v>-0.80292803499999998</v>
      </c>
      <c r="I42" s="586">
        <v>-0.73249503699999996</v>
      </c>
      <c r="J42" s="586">
        <v>-0.95635873100000002</v>
      </c>
      <c r="K42" s="586">
        <v>0.92317044199999998</v>
      </c>
      <c r="L42" s="586">
        <v>-0.629</v>
      </c>
      <c r="M42" s="586">
        <v>-0.94062872200000003</v>
      </c>
      <c r="N42" s="586">
        <v>-0.35650812199999998</v>
      </c>
    </row>
    <row r="43" spans="2:14" s="542" customFormat="1">
      <c r="B43" s="556" t="s">
        <v>308</v>
      </c>
      <c r="C43" s="551">
        <v>70.846032424000001</v>
      </c>
      <c r="D43" s="574">
        <v>71.675357722000001</v>
      </c>
      <c r="E43" s="574">
        <v>73.008504990999995</v>
      </c>
      <c r="F43" s="574">
        <v>71.918724972000007</v>
      </c>
      <c r="G43" s="574">
        <v>70.594403568999994</v>
      </c>
      <c r="H43" s="574">
        <v>70.509426621000003</v>
      </c>
      <c r="I43" s="574">
        <v>69.785626239999999</v>
      </c>
      <c r="J43" s="574">
        <v>69.715312053000005</v>
      </c>
      <c r="K43" s="574">
        <v>70.721071852999998</v>
      </c>
      <c r="L43" s="574">
        <v>72.744</v>
      </c>
      <c r="M43" s="574">
        <v>75.068626428000002</v>
      </c>
      <c r="N43" s="574">
        <v>79.135970974000003</v>
      </c>
    </row>
    <row r="44" spans="2:14" s="542" customFormat="1">
      <c r="B44" s="557" t="s">
        <v>309</v>
      </c>
      <c r="C44" s="545">
        <v>70.747461659999999</v>
      </c>
      <c r="D44" s="544">
        <v>71.384195176000006</v>
      </c>
      <c r="E44" s="544">
        <v>72.865452859000001</v>
      </c>
      <c r="F44" s="544">
        <v>72.275413834000005</v>
      </c>
      <c r="G44" s="544">
        <v>71.501904218999996</v>
      </c>
      <c r="H44" s="544">
        <v>70.932354630000006</v>
      </c>
      <c r="I44" s="544">
        <v>70.041991619000001</v>
      </c>
      <c r="J44" s="544">
        <v>70.117958278000003</v>
      </c>
      <c r="K44" s="544">
        <v>71.53120681</v>
      </c>
      <c r="L44" s="544">
        <v>74.677999999999997</v>
      </c>
      <c r="M44" s="544">
        <v>76.645970828000003</v>
      </c>
      <c r="N44" s="544">
        <v>76.651811292999994</v>
      </c>
    </row>
    <row r="45" spans="2:14" s="542" customFormat="1">
      <c r="B45" s="649" t="s">
        <v>310</v>
      </c>
      <c r="C45" s="654">
        <v>-9.8570764000000005E-2</v>
      </c>
      <c r="D45" s="655">
        <v>-0.29116254600000002</v>
      </c>
      <c r="E45" s="655">
        <v>-0.143052131</v>
      </c>
      <c r="F45" s="655">
        <v>0.356688862</v>
      </c>
      <c r="G45" s="655">
        <v>0.90750064900000005</v>
      </c>
      <c r="H45" s="655">
        <v>0.42292800800000002</v>
      </c>
      <c r="I45" s="655">
        <v>0.25636537799999998</v>
      </c>
      <c r="J45" s="655">
        <v>0.40264622500000002</v>
      </c>
      <c r="K45" s="655">
        <v>0.81013495700000004</v>
      </c>
      <c r="L45" s="655">
        <v>1.9339999999999999</v>
      </c>
      <c r="M45" s="655">
        <v>1.577344399</v>
      </c>
      <c r="N45" s="655">
        <v>-2.484159681</v>
      </c>
    </row>
    <row r="46" spans="2:14" s="562" customFormat="1" ht="13.5">
      <c r="B46" s="650" t="s">
        <v>333</v>
      </c>
      <c r="C46" s="656">
        <v>31.188278257</v>
      </c>
      <c r="D46" s="656">
        <v>32.295821060999998</v>
      </c>
      <c r="E46" s="656">
        <v>33.635101691999999</v>
      </c>
      <c r="F46" s="656">
        <v>34.063583225999999</v>
      </c>
      <c r="G46" s="656">
        <v>33.678111438000002</v>
      </c>
      <c r="H46" s="656">
        <v>33.007745970000002</v>
      </c>
      <c r="I46" s="656">
        <v>32.218833494000002</v>
      </c>
      <c r="J46" s="656">
        <v>31.398977112000001</v>
      </c>
      <c r="K46" s="656">
        <v>32.402656436000001</v>
      </c>
      <c r="L46" s="656">
        <v>31.777999999999999</v>
      </c>
      <c r="M46" s="656">
        <v>30.811117361000001</v>
      </c>
      <c r="N46" s="656">
        <v>30.514983463</v>
      </c>
    </row>
    <row r="47" spans="2:14">
      <c r="B47" s="563" t="s">
        <v>23</v>
      </c>
      <c r="C47" s="555"/>
    </row>
    <row r="48" spans="2:14">
      <c r="B48" s="561" t="s">
        <v>314</v>
      </c>
      <c r="C48" s="565">
        <v>0.11919948886702411</v>
      </c>
      <c r="D48" s="565">
        <v>0.10621225726937689</v>
      </c>
      <c r="E48" s="565">
        <v>0.10147413334546736</v>
      </c>
      <c r="F48" s="565">
        <v>9.8815286577154451E-2</v>
      </c>
      <c r="G48" s="565">
        <v>0.11760901187518404</v>
      </c>
      <c r="H48" s="565">
        <v>0.11834376044076488</v>
      </c>
      <c r="I48" s="565">
        <v>0.11962282524488946</v>
      </c>
      <c r="J48" s="565">
        <v>0.14027564377215657</v>
      </c>
      <c r="K48" s="565">
        <v>0.12103022800373361</v>
      </c>
      <c r="L48" s="565">
        <v>0.16374835528693915</v>
      </c>
      <c r="M48" s="565">
        <v>0.16672405479334482</v>
      </c>
      <c r="N48" s="565">
        <v>0.10208034775686632</v>
      </c>
    </row>
    <row r="49" spans="2:14">
      <c r="B49" s="734" t="s">
        <v>364</v>
      </c>
      <c r="C49" s="565">
        <v>6.9704295279802694E-2</v>
      </c>
      <c r="D49" s="565">
        <v>6.3194565860885205E-2</v>
      </c>
      <c r="E49" s="565">
        <v>5.7700222655891746E-2</v>
      </c>
      <c r="F49" s="565">
        <v>5.3119299670810076E-2</v>
      </c>
      <c r="G49" s="565">
        <v>6.966770862229428E-2</v>
      </c>
      <c r="H49" s="565">
        <v>6.8312216102691517E-2</v>
      </c>
      <c r="I49" s="565">
        <v>7.0032310687759211E-2</v>
      </c>
      <c r="J49" s="565">
        <v>8.8156233077508361E-2</v>
      </c>
      <c r="K49" s="565">
        <v>7.0472966661286746E-2</v>
      </c>
      <c r="L49" s="565">
        <v>0.11285261925073378</v>
      </c>
      <c r="M49" s="565">
        <v>0.12023417783440737</v>
      </c>
      <c r="N49" s="565">
        <v>5.588739732573781E-2</v>
      </c>
    </row>
    <row r="50" spans="2:14">
      <c r="B50" s="561" t="s">
        <v>315</v>
      </c>
      <c r="C50" s="565">
        <v>0.48881291075995503</v>
      </c>
      <c r="D50" s="565">
        <v>0.50030092425381867</v>
      </c>
      <c r="E50" s="565">
        <v>0.50968902524776638</v>
      </c>
      <c r="F50" s="565">
        <v>0.5189972015036729</v>
      </c>
      <c r="G50" s="565">
        <v>0.50965742390934232</v>
      </c>
      <c r="H50" s="565">
        <v>0.5001410289156476</v>
      </c>
      <c r="I50" s="565">
        <v>0.49519518294001308</v>
      </c>
      <c r="J50" s="565">
        <v>0.48196747387756617</v>
      </c>
      <c r="K50" s="565">
        <v>0.4993922510105302</v>
      </c>
      <c r="L50" s="565">
        <v>0.45947860788594724</v>
      </c>
      <c r="M50" s="565">
        <v>0.43147497992846318</v>
      </c>
      <c r="N50" s="565">
        <v>0.43262997575235523</v>
      </c>
    </row>
    <row r="51" spans="2:14">
      <c r="B51" s="566" t="s">
        <v>413</v>
      </c>
      <c r="C51" s="599">
        <v>4.1007970370180207</v>
      </c>
      <c r="D51" s="599">
        <v>4.710387832027231</v>
      </c>
      <c r="E51" s="599">
        <v>5.0228467930101628</v>
      </c>
      <c r="F51" s="599">
        <v>5.2521954798809656</v>
      </c>
      <c r="G51" s="599">
        <v>4.3334895496803512</v>
      </c>
      <c r="H51" s="599">
        <v>4.2261715113065499</v>
      </c>
      <c r="I51" s="599">
        <v>4.1396379154752401</v>
      </c>
      <c r="J51" s="599">
        <v>3.435860003326054</v>
      </c>
      <c r="K51" s="599">
        <v>4.1261778916513707</v>
      </c>
      <c r="L51" s="599">
        <v>2.8060044150110377</v>
      </c>
      <c r="M51" s="599">
        <v>2.5879587709360732</v>
      </c>
      <c r="N51" s="599">
        <v>4.2381318761059461</v>
      </c>
    </row>
    <row r="52" spans="2:14" s="562" customFormat="1">
      <c r="B52" s="288" t="s">
        <v>414</v>
      </c>
      <c r="C52" s="576"/>
    </row>
    <row r="53" spans="2:14" s="562" customFormat="1">
      <c r="B53" s="237" t="s">
        <v>318</v>
      </c>
      <c r="C53" s="576"/>
    </row>
    <row r="54" spans="2:14" s="562" customFormat="1">
      <c r="B54" s="414" t="s">
        <v>423</v>
      </c>
      <c r="C54" s="576"/>
    </row>
    <row r="55" spans="2:14" s="562" customFormat="1">
      <c r="B55" s="571" t="s">
        <v>427</v>
      </c>
      <c r="C55" s="587"/>
    </row>
    <row r="56" spans="2:14" s="562" customFormat="1">
      <c r="C56" s="57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W58"/>
  <sheetViews>
    <sheetView zoomScaleSheetLayoutView="100" workbookViewId="0">
      <pane xSplit="1" topLeftCell="B1" activePane="topRight" state="frozen"/>
      <selection activeCell="M36" sqref="M36"/>
      <selection pane="topRight" activeCell="N31" sqref="N31"/>
    </sheetView>
  </sheetViews>
  <sheetFormatPr baseColWidth="10" defaultColWidth="11.42578125" defaultRowHeight="12.75"/>
  <cols>
    <col min="1" max="1" width="48.7109375" style="152" customWidth="1"/>
    <col min="2" max="2" width="9.7109375" style="151" customWidth="1"/>
    <col min="3" max="8" width="9.7109375" style="152" customWidth="1"/>
    <col min="9" max="9" width="9.7109375" style="151" customWidth="1"/>
    <col min="10" max="14" width="9.7109375" style="152" customWidth="1"/>
    <col min="15" max="16384" width="11.42578125" style="152"/>
  </cols>
  <sheetData>
    <row r="1" spans="1:23" ht="18">
      <c r="A1" s="245" t="s">
        <v>102</v>
      </c>
      <c r="R1" s="211"/>
      <c r="S1" s="211"/>
    </row>
    <row r="2" spans="1:23">
      <c r="R2" s="211"/>
      <c r="S2" s="211"/>
    </row>
    <row r="3" spans="1:23" ht="15.75">
      <c r="A3" s="246" t="s">
        <v>326</v>
      </c>
      <c r="B3" s="154"/>
      <c r="C3" s="154"/>
      <c r="D3" s="154"/>
      <c r="E3" s="154"/>
      <c r="F3" s="154"/>
      <c r="G3" s="155"/>
      <c r="H3" s="155"/>
      <c r="I3" s="156"/>
      <c r="J3" s="156"/>
      <c r="R3" s="211"/>
      <c r="S3" s="211"/>
    </row>
    <row r="4" spans="1:23">
      <c r="A4" s="157" t="s">
        <v>212</v>
      </c>
      <c r="B4" s="158"/>
      <c r="I4" s="158"/>
      <c r="R4" s="211"/>
      <c r="S4" s="211"/>
    </row>
    <row r="5" spans="1:23" ht="13.5">
      <c r="A5" s="160"/>
      <c r="B5" s="161">
        <v>1996</v>
      </c>
      <c r="C5" s="161">
        <v>1997</v>
      </c>
      <c r="D5" s="161">
        <v>1998</v>
      </c>
      <c r="E5" s="161">
        <v>1999</v>
      </c>
      <c r="F5" s="161">
        <v>2000</v>
      </c>
      <c r="G5" s="161">
        <v>2001</v>
      </c>
      <c r="H5" s="161">
        <v>2002</v>
      </c>
      <c r="I5" s="161">
        <v>2003</v>
      </c>
      <c r="J5" s="161">
        <v>2004</v>
      </c>
      <c r="K5" s="162">
        <v>2005</v>
      </c>
      <c r="L5" s="161">
        <v>2006</v>
      </c>
      <c r="M5" s="161">
        <v>2007</v>
      </c>
      <c r="N5" s="161">
        <v>2008</v>
      </c>
      <c r="O5" s="161">
        <v>2009</v>
      </c>
      <c r="P5" s="161">
        <v>2010</v>
      </c>
      <c r="Q5" s="161">
        <v>2011</v>
      </c>
      <c r="R5" s="161">
        <v>2012</v>
      </c>
      <c r="S5" s="318">
        <v>2013</v>
      </c>
      <c r="T5" s="161">
        <v>2014</v>
      </c>
      <c r="U5" s="162" t="s">
        <v>245</v>
      </c>
    </row>
    <row r="6" spans="1:23" s="165" customFormat="1">
      <c r="A6" s="163" t="s">
        <v>4</v>
      </c>
      <c r="B6" s="164">
        <f>B10+B28</f>
        <v>11.250737472120885</v>
      </c>
      <c r="C6" s="164">
        <f t="shared" ref="C6:P6" si="0">C10+C28</f>
        <v>11.921513147965491</v>
      </c>
      <c r="D6" s="164">
        <f t="shared" si="0"/>
        <v>11.712156474945765</v>
      </c>
      <c r="E6" s="164">
        <f t="shared" si="0"/>
        <v>12.341705657439435</v>
      </c>
      <c r="F6" s="164">
        <f t="shared" si="0"/>
        <v>12.28056346336726</v>
      </c>
      <c r="G6" s="164">
        <f t="shared" si="0"/>
        <v>12.68781891946119</v>
      </c>
      <c r="H6" s="164">
        <f t="shared" si="0"/>
        <v>14.975101</v>
      </c>
      <c r="I6" s="164">
        <f t="shared" si="0"/>
        <v>15.763</v>
      </c>
      <c r="J6" s="164">
        <f t="shared" si="0"/>
        <v>17.279</v>
      </c>
      <c r="K6" s="164">
        <f t="shared" si="0"/>
        <v>19.523969999999998</v>
      </c>
      <c r="L6" s="164">
        <f t="shared" si="0"/>
        <v>21.732329999999997</v>
      </c>
      <c r="M6" s="164">
        <f t="shared" si="0"/>
        <v>24.409039999999997</v>
      </c>
      <c r="N6" s="164">
        <f t="shared" si="0"/>
        <v>26.658349999999999</v>
      </c>
      <c r="O6" s="164">
        <f t="shared" si="0"/>
        <v>28.013359999999999</v>
      </c>
      <c r="P6" s="164">
        <f t="shared" si="0"/>
        <v>26.45778</v>
      </c>
      <c r="Q6" s="164">
        <f>Q10+Q28</f>
        <v>27.206372595449999</v>
      </c>
      <c r="R6" s="164">
        <f>R10+R28</f>
        <v>27.962964280039976</v>
      </c>
      <c r="S6" s="164">
        <f t="shared" ref="S6:U6" si="1">S10+S28</f>
        <v>28.71819516577002</v>
      </c>
      <c r="T6" s="164">
        <f t="shared" si="1"/>
        <v>29.279571797359999</v>
      </c>
      <c r="U6" s="164">
        <f t="shared" si="1"/>
        <v>30.479757455710001</v>
      </c>
      <c r="V6" s="247"/>
      <c r="W6" s="247"/>
    </row>
    <row r="7" spans="1:23" s="165" customFormat="1">
      <c r="A7" s="166" t="s">
        <v>5</v>
      </c>
      <c r="B7" s="164">
        <f t="shared" ref="B7:R7" si="2">B15+B32</f>
        <v>11.43367629280578</v>
      </c>
      <c r="C7" s="164">
        <f t="shared" si="2"/>
        <v>11.860533541070527</v>
      </c>
      <c r="D7" s="164">
        <f t="shared" si="2"/>
        <v>11.895539576458519</v>
      </c>
      <c r="E7" s="164">
        <f t="shared" si="2"/>
        <v>12.331430114033399</v>
      </c>
      <c r="F7" s="164">
        <f t="shared" si="2"/>
        <v>12.295713251071302</v>
      </c>
      <c r="G7" s="164">
        <f t="shared" si="2"/>
        <v>12.6960528018849</v>
      </c>
      <c r="H7" s="164">
        <f t="shared" si="2"/>
        <v>15.183207999999999</v>
      </c>
      <c r="I7" s="164">
        <f t="shared" si="2"/>
        <v>15.347</v>
      </c>
      <c r="J7" s="164">
        <f t="shared" si="2"/>
        <v>17.128999999999998</v>
      </c>
      <c r="K7" s="164">
        <f t="shared" si="2"/>
        <v>19.55838</v>
      </c>
      <c r="L7" s="164">
        <f t="shared" si="2"/>
        <v>21.565639999999998</v>
      </c>
      <c r="M7" s="164">
        <f t="shared" si="2"/>
        <v>24.323949999999996</v>
      </c>
      <c r="N7" s="164">
        <f t="shared" si="2"/>
        <v>26.17812</v>
      </c>
      <c r="O7" s="164">
        <f t="shared" si="2"/>
        <v>27.77881</v>
      </c>
      <c r="P7" s="164">
        <f t="shared" si="2"/>
        <v>26.69492553617</v>
      </c>
      <c r="Q7" s="164">
        <f t="shared" si="2"/>
        <v>27.232602595449997</v>
      </c>
      <c r="R7" s="164">
        <f t="shared" si="2"/>
        <v>27.866265087650014</v>
      </c>
      <c r="S7" s="164">
        <f t="shared" ref="S7:U7" si="3">S15+S32</f>
        <v>28.438083251400016</v>
      </c>
      <c r="T7" s="164">
        <f t="shared" si="3"/>
        <v>28.758034536740002</v>
      </c>
      <c r="U7" s="164">
        <f t="shared" si="3"/>
        <v>30.357852026069999</v>
      </c>
      <c r="V7" s="247"/>
      <c r="W7" s="247"/>
    </row>
    <row r="8" spans="1:23" s="165" customFormat="1">
      <c r="A8" s="167" t="s">
        <v>6</v>
      </c>
      <c r="B8" s="168">
        <f t="shared" ref="B8:R9" si="4">B6-B41</f>
        <v>10.259818860077718</v>
      </c>
      <c r="C8" s="168">
        <f t="shared" si="4"/>
        <v>10.900104732474842</v>
      </c>
      <c r="D8" s="168">
        <f t="shared" si="4"/>
        <v>10.799380474945764</v>
      </c>
      <c r="E8" s="168">
        <f t="shared" si="4"/>
        <v>11.034393657439436</v>
      </c>
      <c r="F8" s="168">
        <f t="shared" si="4"/>
        <v>11.225724463367261</v>
      </c>
      <c r="G8" s="168">
        <f t="shared" si="4"/>
        <v>11.69781191946119</v>
      </c>
      <c r="H8" s="168">
        <f t="shared" si="4"/>
        <v>13.908379</v>
      </c>
      <c r="I8" s="168">
        <f t="shared" si="4"/>
        <v>14.855</v>
      </c>
      <c r="J8" s="168">
        <f t="shared" si="4"/>
        <v>16.47</v>
      </c>
      <c r="K8" s="168">
        <f t="shared" si="4"/>
        <v>18.151</v>
      </c>
      <c r="L8" s="168">
        <f t="shared" si="4"/>
        <v>20.042319999999997</v>
      </c>
      <c r="M8" s="168">
        <f t="shared" si="4"/>
        <v>23.133449999999996</v>
      </c>
      <c r="N8" s="168">
        <f t="shared" si="4"/>
        <v>24.6907</v>
      </c>
      <c r="O8" s="168">
        <f t="shared" si="4"/>
        <v>26.05566</v>
      </c>
      <c r="P8" s="168">
        <f t="shared" si="4"/>
        <v>24.878250000000001</v>
      </c>
      <c r="Q8" s="168">
        <f t="shared" si="4"/>
        <v>25.464902595449999</v>
      </c>
      <c r="R8" s="168">
        <f t="shared" si="4"/>
        <v>25.962574304889976</v>
      </c>
      <c r="S8" s="168">
        <f t="shared" ref="S8:U8" si="5">S6-S41</f>
        <v>26.632370472630019</v>
      </c>
      <c r="T8" s="168">
        <f t="shared" si="5"/>
        <v>27.260133562779998</v>
      </c>
      <c r="U8" s="168">
        <f t="shared" si="5"/>
        <v>28.285062577449999</v>
      </c>
      <c r="V8" s="247"/>
      <c r="W8" s="247"/>
    </row>
    <row r="9" spans="1:23" s="165" customFormat="1">
      <c r="A9" s="169" t="s">
        <v>7</v>
      </c>
      <c r="B9" s="170">
        <f t="shared" si="4"/>
        <v>9.9701657273266395</v>
      </c>
      <c r="C9" s="170">
        <f t="shared" si="4"/>
        <v>10.549471992828797</v>
      </c>
      <c r="D9" s="170">
        <f t="shared" si="4"/>
        <v>10.98523757645852</v>
      </c>
      <c r="E9" s="170">
        <f t="shared" si="4"/>
        <v>11.553729114033398</v>
      </c>
      <c r="F9" s="170">
        <f t="shared" si="4"/>
        <v>11.614539251071301</v>
      </c>
      <c r="G9" s="170">
        <f t="shared" si="4"/>
        <v>11.944550801884899</v>
      </c>
      <c r="H9" s="170">
        <f t="shared" si="4"/>
        <v>13.953162999999998</v>
      </c>
      <c r="I9" s="170">
        <f t="shared" si="4"/>
        <v>13.904999999999999</v>
      </c>
      <c r="J9" s="170">
        <f t="shared" si="4"/>
        <v>15.101999999999997</v>
      </c>
      <c r="K9" s="170">
        <f t="shared" si="4"/>
        <v>17.451999999999998</v>
      </c>
      <c r="L9" s="170">
        <f t="shared" si="4"/>
        <v>18.818659999999998</v>
      </c>
      <c r="M9" s="170">
        <f t="shared" si="4"/>
        <v>21.498549999999994</v>
      </c>
      <c r="N9" s="170">
        <f t="shared" si="4"/>
        <v>22.88016</v>
      </c>
      <c r="O9" s="170">
        <f t="shared" si="4"/>
        <v>24.13336</v>
      </c>
      <c r="P9" s="170">
        <f t="shared" si="4"/>
        <v>23.96191553617</v>
      </c>
      <c r="Q9" s="170">
        <f t="shared" si="4"/>
        <v>24.399882595449998</v>
      </c>
      <c r="R9" s="170">
        <f t="shared" si="4"/>
        <v>24.778676642540013</v>
      </c>
      <c r="S9" s="170">
        <f t="shared" ref="S9:U9" si="6">S7-S42</f>
        <v>25.342562675270017</v>
      </c>
      <c r="T9" s="170">
        <f t="shared" si="6"/>
        <v>25.105640123590003</v>
      </c>
      <c r="U9" s="170">
        <f t="shared" si="6"/>
        <v>26.046810006019999</v>
      </c>
      <c r="V9" s="247"/>
      <c r="W9" s="247"/>
    </row>
    <row r="10" spans="1:23">
      <c r="A10" s="171" t="s">
        <v>8</v>
      </c>
      <c r="B10" s="172">
        <v>4.5887154188460526</v>
      </c>
      <c r="C10" s="173">
        <v>5.061307372282025</v>
      </c>
      <c r="D10" s="173">
        <v>5.3944084749457657</v>
      </c>
      <c r="E10" s="173">
        <v>5.6375646574394356</v>
      </c>
      <c r="F10" s="173">
        <v>5.7607434633672598</v>
      </c>
      <c r="G10" s="173">
        <v>6.1503499194611901</v>
      </c>
      <c r="H10" s="173">
        <v>7.5524610000000001</v>
      </c>
      <c r="I10" s="172">
        <v>7.9059999999999997</v>
      </c>
      <c r="J10" s="173">
        <v>9.0129999999999999</v>
      </c>
      <c r="K10" s="174">
        <v>10.446999999999999</v>
      </c>
      <c r="L10" s="173">
        <v>11.74841</v>
      </c>
      <c r="M10" s="173">
        <v>14.04045</v>
      </c>
      <c r="N10" s="172">
        <v>15.203110000000001</v>
      </c>
      <c r="O10" s="173">
        <v>15.991379999999999</v>
      </c>
      <c r="P10" s="172">
        <v>16.265560000000001</v>
      </c>
      <c r="Q10" s="172">
        <v>16.71208</v>
      </c>
      <c r="R10" s="172">
        <v>17.158674304889978</v>
      </c>
      <c r="S10" s="172">
        <v>17.576400472630024</v>
      </c>
      <c r="T10" s="172">
        <v>17.829831680009999</v>
      </c>
      <c r="U10" s="172">
        <v>18.413833904219999</v>
      </c>
      <c r="V10" s="247"/>
      <c r="W10" s="247"/>
    </row>
    <row r="11" spans="1:23" s="165" customFormat="1">
      <c r="A11" s="163" t="s">
        <v>9</v>
      </c>
      <c r="B11" s="175">
        <f>B10-B25</f>
        <v>3.9636744481726702</v>
      </c>
      <c r="C11" s="175">
        <f t="shared" ref="C11:P11" si="7">C10-C25</f>
        <v>4.4972460085036063</v>
      </c>
      <c r="D11" s="175">
        <f t="shared" si="7"/>
        <v>4.922159474945766</v>
      </c>
      <c r="E11" s="175">
        <f t="shared" si="7"/>
        <v>5.1958796574394359</v>
      </c>
      <c r="F11" s="175">
        <f t="shared" si="7"/>
        <v>5.3483364633672599</v>
      </c>
      <c r="G11" s="175">
        <f t="shared" si="7"/>
        <v>5.7508419194611902</v>
      </c>
      <c r="H11" s="175">
        <f t="shared" si="7"/>
        <v>7.2099380000000002</v>
      </c>
      <c r="I11" s="175">
        <f t="shared" si="7"/>
        <v>7.5960000000000001</v>
      </c>
      <c r="J11" s="175">
        <f t="shared" si="7"/>
        <v>8.7059999999999995</v>
      </c>
      <c r="K11" s="175">
        <f t="shared" si="7"/>
        <v>10.055999999999999</v>
      </c>
      <c r="L11" s="175">
        <f t="shared" si="7"/>
        <v>11.352169999999999</v>
      </c>
      <c r="M11" s="175">
        <f t="shared" si="7"/>
        <v>13.543939999999999</v>
      </c>
      <c r="N11" s="175">
        <f t="shared" si="7"/>
        <v>14.607760000000001</v>
      </c>
      <c r="O11" s="175">
        <f t="shared" si="7"/>
        <v>15.492759999999999</v>
      </c>
      <c r="P11" s="175">
        <f t="shared" si="7"/>
        <v>15.762890000000001</v>
      </c>
      <c r="Q11" s="175">
        <f>Q10-Q25</f>
        <v>16.145970000000002</v>
      </c>
      <c r="R11" s="175">
        <f>R10-R25</f>
        <v>16.560518533069978</v>
      </c>
      <c r="S11" s="175">
        <f t="shared" ref="S11:U11" si="8">S10-S25</f>
        <v>16.966875769970024</v>
      </c>
      <c r="T11" s="175">
        <f t="shared" si="8"/>
        <v>17.214089124689998</v>
      </c>
      <c r="U11" s="175">
        <f t="shared" si="8"/>
        <v>17.701566198399998</v>
      </c>
      <c r="V11" s="247"/>
      <c r="W11" s="247"/>
    </row>
    <row r="12" spans="1:23">
      <c r="A12" s="176" t="s">
        <v>134</v>
      </c>
      <c r="B12" s="177">
        <v>0.30489803447482078</v>
      </c>
      <c r="C12" s="178">
        <v>0.3658776413697849</v>
      </c>
      <c r="D12" s="178">
        <v>0.32852763214661934</v>
      </c>
      <c r="E12" s="178">
        <v>0.31078967263707818</v>
      </c>
      <c r="F12" s="178">
        <v>0.36283687946770904</v>
      </c>
      <c r="G12" s="178">
        <v>0.39373000000000002</v>
      </c>
      <c r="H12" s="178">
        <v>0.55900000000000005</v>
      </c>
      <c r="I12" s="177">
        <v>1.0109999999999999</v>
      </c>
      <c r="J12" s="178">
        <v>1.196</v>
      </c>
      <c r="K12" s="179">
        <v>1.1830000000000001</v>
      </c>
      <c r="L12" s="178">
        <v>1.4125399999999999</v>
      </c>
      <c r="M12" s="178">
        <v>1.4179200000000001</v>
      </c>
      <c r="N12" s="177">
        <v>1.44102</v>
      </c>
      <c r="O12" s="178">
        <v>1.50396</v>
      </c>
      <c r="P12" s="177">
        <v>1.6270199999999999</v>
      </c>
      <c r="Q12" s="177">
        <v>1.7907599999999999</v>
      </c>
      <c r="R12" s="177">
        <v>1.8784994547900016</v>
      </c>
      <c r="S12" s="177">
        <v>1.9988891862400009</v>
      </c>
      <c r="T12" s="177">
        <v>2.0393088695300001</v>
      </c>
      <c r="U12" s="177">
        <v>2.0788776472400001</v>
      </c>
      <c r="V12" s="247"/>
      <c r="W12" s="247"/>
    </row>
    <row r="13" spans="1:23">
      <c r="A13" s="176" t="s">
        <v>135</v>
      </c>
      <c r="B13" s="177">
        <v>0.28965313275107973</v>
      </c>
      <c r="C13" s="178">
        <v>0.32014293619856182</v>
      </c>
      <c r="D13" s="178">
        <v>0.33820099999999997</v>
      </c>
      <c r="E13" s="178">
        <v>0.36835600000000002</v>
      </c>
      <c r="F13" s="178">
        <v>0.39797500000000002</v>
      </c>
      <c r="G13" s="178">
        <v>0.42887799999999998</v>
      </c>
      <c r="H13" s="178">
        <v>0.47188200000000002</v>
      </c>
      <c r="I13" s="177">
        <v>0.52200000000000002</v>
      </c>
      <c r="J13" s="178">
        <v>0.57099999999999995</v>
      </c>
      <c r="K13" s="179">
        <v>0.61899999999999999</v>
      </c>
      <c r="L13" s="178">
        <v>0.78304999999999991</v>
      </c>
      <c r="M13" s="178">
        <v>1.59581</v>
      </c>
      <c r="N13" s="177">
        <v>2.34606</v>
      </c>
      <c r="O13" s="178">
        <v>2.67883</v>
      </c>
      <c r="P13" s="177">
        <v>2.7824899999999997</v>
      </c>
      <c r="Q13" s="177">
        <v>2.8616799999999998</v>
      </c>
      <c r="R13" s="177">
        <v>2.9699141319800026</v>
      </c>
      <c r="S13" s="177">
        <v>3.0640597377000027</v>
      </c>
      <c r="T13" s="177">
        <v>3.18570149028</v>
      </c>
      <c r="U13" s="177">
        <v>3.2723590014999999</v>
      </c>
      <c r="V13" s="247"/>
      <c r="W13" s="247"/>
    </row>
    <row r="14" spans="1:23">
      <c r="A14" s="180" t="s">
        <v>136</v>
      </c>
      <c r="B14" s="181">
        <v>3.186184460261877</v>
      </c>
      <c r="C14" s="182">
        <v>3.6130417085266258</v>
      </c>
      <c r="D14" s="182">
        <v>3.9866292367014902</v>
      </c>
      <c r="E14" s="182">
        <v>4.2135018243726332</v>
      </c>
      <c r="F14" s="182">
        <v>4.3375487005764111</v>
      </c>
      <c r="G14" s="182">
        <v>4.6683988591996126</v>
      </c>
      <c r="H14" s="182">
        <v>5.9260054145699996</v>
      </c>
      <c r="I14" s="181">
        <v>5.9459999999999997</v>
      </c>
      <c r="J14" s="182">
        <v>6.774</v>
      </c>
      <c r="K14" s="183">
        <v>8.0990000000000002</v>
      </c>
      <c r="L14" s="182">
        <v>9.0007199999999994</v>
      </c>
      <c r="M14" s="182">
        <v>10.35777</v>
      </c>
      <c r="N14" s="181">
        <v>10.640409999999999</v>
      </c>
      <c r="O14" s="182">
        <v>11.11407</v>
      </c>
      <c r="P14" s="181">
        <v>11.16089</v>
      </c>
      <c r="Q14" s="181">
        <v>11.30721</v>
      </c>
      <c r="R14" s="181">
        <v>11.487464099659997</v>
      </c>
      <c r="S14" s="181">
        <v>11.648000473890002</v>
      </c>
      <c r="T14" s="181">
        <v>11.66659172606</v>
      </c>
      <c r="U14" s="181">
        <v>12.12060697003</v>
      </c>
      <c r="V14" s="247"/>
      <c r="W14" s="247"/>
    </row>
    <row r="15" spans="1:23" s="165" customFormat="1">
      <c r="A15" s="163" t="s">
        <v>10</v>
      </c>
      <c r="B15" s="168">
        <v>8.5523898670187233</v>
      </c>
      <c r="C15" s="184">
        <v>9.2384104445870694</v>
      </c>
      <c r="D15" s="184">
        <v>9.5675285764585194</v>
      </c>
      <c r="E15" s="184">
        <v>10.128136114033399</v>
      </c>
      <c r="F15" s="184">
        <v>10.176952251071301</v>
      </c>
      <c r="G15" s="184">
        <v>10.4908268018849</v>
      </c>
      <c r="H15" s="184">
        <v>12.263999999999999</v>
      </c>
      <c r="I15" s="168">
        <v>12.532</v>
      </c>
      <c r="J15" s="184">
        <v>13.584</v>
      </c>
      <c r="K15" s="185">
        <v>15.776999999999999</v>
      </c>
      <c r="L15" s="184">
        <v>17.218859999999999</v>
      </c>
      <c r="M15" s="184">
        <v>19.613869999999999</v>
      </c>
      <c r="N15" s="168">
        <v>20.95091</v>
      </c>
      <c r="O15" s="184">
        <v>21.46425</v>
      </c>
      <c r="P15" s="168">
        <v>21.777405536170001</v>
      </c>
      <c r="Q15" s="168">
        <v>22.171490448999997</v>
      </c>
      <c r="R15" s="168">
        <v>22.504096642540013</v>
      </c>
      <c r="S15" s="168">
        <v>22.871356669370016</v>
      </c>
      <c r="T15" s="168">
        <v>22.594774091080001</v>
      </c>
      <c r="U15" s="168">
        <v>23.05069059205</v>
      </c>
      <c r="V15" s="247"/>
      <c r="W15" s="247"/>
    </row>
    <row r="16" spans="1:23">
      <c r="A16" s="176" t="s">
        <v>137</v>
      </c>
      <c r="B16" s="177">
        <v>6.0979606894964151</v>
      </c>
      <c r="C16" s="178">
        <v>6.3418791170762718</v>
      </c>
      <c r="D16" s="178">
        <f>D17+D18</f>
        <v>6.3330038512112807</v>
      </c>
      <c r="E16" s="178">
        <f t="shared" ref="E16:P16" si="9">E17+E18</f>
        <v>6.0081183587872395</v>
      </c>
      <c r="F16" s="178">
        <f t="shared" si="9"/>
        <v>6.0877068883234697</v>
      </c>
      <c r="G16" s="178">
        <f t="shared" si="9"/>
        <v>5.2608472105580102</v>
      </c>
      <c r="H16" s="178">
        <f t="shared" si="9"/>
        <v>5.0896150000000002</v>
      </c>
      <c r="I16" s="178">
        <f t="shared" si="9"/>
        <v>5.0289999999999999</v>
      </c>
      <c r="J16" s="178">
        <f t="shared" si="9"/>
        <v>5.25</v>
      </c>
      <c r="K16" s="178">
        <f t="shared" si="9"/>
        <v>6.9289999999999994</v>
      </c>
      <c r="L16" s="178">
        <f t="shared" si="9"/>
        <v>8.3490599999999997</v>
      </c>
      <c r="M16" s="178">
        <f t="shared" si="9"/>
        <v>10.537799999999999</v>
      </c>
      <c r="N16" s="178">
        <f t="shared" si="9"/>
        <v>11.70171</v>
      </c>
      <c r="O16" s="178">
        <f t="shared" si="9"/>
        <v>12.17126</v>
      </c>
      <c r="P16" s="178">
        <f t="shared" si="9"/>
        <v>12.380715536170001</v>
      </c>
      <c r="Q16" s="178">
        <f>Q17+Q18</f>
        <v>12.147150449</v>
      </c>
      <c r="R16" s="178">
        <f>R17+R18</f>
        <v>12.300697326689999</v>
      </c>
      <c r="S16" s="178">
        <f t="shared" ref="S16:U16" si="10">S17+S18</f>
        <v>12.579940612549997</v>
      </c>
      <c r="T16" s="178">
        <f t="shared" si="10"/>
        <v>13.646594887840001</v>
      </c>
      <c r="U16" s="178">
        <f t="shared" si="10"/>
        <v>14.98769088884</v>
      </c>
      <c r="V16" s="247"/>
      <c r="W16" s="247"/>
    </row>
    <row r="17" spans="1:23" ht="13.5">
      <c r="A17" s="186" t="s">
        <v>232</v>
      </c>
      <c r="B17" s="177">
        <v>3.5673070033554026</v>
      </c>
      <c r="C17" s="178">
        <v>3.6740213154215904</v>
      </c>
      <c r="D17" s="178">
        <v>3.7783646305931602</v>
      </c>
      <c r="E17" s="178">
        <v>3.80004335878724</v>
      </c>
      <c r="F17" s="178">
        <v>3.9481848883234698</v>
      </c>
      <c r="G17" s="178">
        <v>3.09051521055801</v>
      </c>
      <c r="H17" s="178">
        <v>3.0169429999999999</v>
      </c>
      <c r="I17" s="177">
        <v>3.0659999999999998</v>
      </c>
      <c r="J17" s="178">
        <v>3.218</v>
      </c>
      <c r="K17" s="179">
        <v>4.0039999999999996</v>
      </c>
      <c r="L17" s="178">
        <v>4.43452</v>
      </c>
      <c r="M17" s="178">
        <v>4.4183999999999992</v>
      </c>
      <c r="N17" s="177">
        <v>4.6267100000000001</v>
      </c>
      <c r="O17" s="178">
        <v>4.9026499999999995</v>
      </c>
      <c r="P17" s="177">
        <v>5.0757985661000005</v>
      </c>
      <c r="Q17" s="177">
        <v>4.3888500000000006</v>
      </c>
      <c r="R17" s="177">
        <v>4.4753688309799999</v>
      </c>
      <c r="S17" s="177">
        <v>4.7561258930000001</v>
      </c>
      <c r="T17" s="177">
        <v>4.6408760710700001</v>
      </c>
      <c r="U17" s="177">
        <v>4.8124831951799996</v>
      </c>
      <c r="V17" s="247"/>
      <c r="W17" s="247"/>
    </row>
    <row r="18" spans="1:23">
      <c r="A18" s="190" t="s">
        <v>11</v>
      </c>
      <c r="B18" s="177">
        <v>2.2714903568374147</v>
      </c>
      <c r="C18" s="178">
        <v>2.4239393740748252</v>
      </c>
      <c r="D18" s="178">
        <v>2.5546392206181201</v>
      </c>
      <c r="E18" s="178">
        <v>2.208075</v>
      </c>
      <c r="F18" s="178">
        <v>2.1395219999999999</v>
      </c>
      <c r="G18" s="178">
        <v>2.1703320000000001</v>
      </c>
      <c r="H18" s="178">
        <v>2.0726719999999998</v>
      </c>
      <c r="I18" s="177">
        <v>1.9630000000000001</v>
      </c>
      <c r="J18" s="178">
        <v>2.032</v>
      </c>
      <c r="K18" s="179">
        <v>2.9249999999999998</v>
      </c>
      <c r="L18" s="178">
        <v>3.9145400000000001</v>
      </c>
      <c r="M18" s="178">
        <v>6.1193999999999997</v>
      </c>
      <c r="N18" s="177">
        <v>7.0750000000000002</v>
      </c>
      <c r="O18" s="178">
        <v>7.2686099999999998</v>
      </c>
      <c r="P18" s="177">
        <v>7.3049169700699998</v>
      </c>
      <c r="Q18" s="177">
        <v>7.7583004489999992</v>
      </c>
      <c r="R18" s="177">
        <v>7.8253284957099991</v>
      </c>
      <c r="S18" s="177">
        <v>7.823814719549997</v>
      </c>
      <c r="T18" s="177">
        <v>9.0057188167700009</v>
      </c>
      <c r="U18" s="177">
        <v>10.175207693660001</v>
      </c>
      <c r="V18" s="247"/>
      <c r="W18" s="247"/>
    </row>
    <row r="19" spans="1:23" s="157" customFormat="1">
      <c r="A19" s="237" t="s">
        <v>32</v>
      </c>
      <c r="B19" s="248" t="s">
        <v>30</v>
      </c>
      <c r="C19" s="248" t="s">
        <v>30</v>
      </c>
      <c r="D19" s="248" t="s">
        <v>30</v>
      </c>
      <c r="E19" s="248" t="s">
        <v>30</v>
      </c>
      <c r="F19" s="238">
        <v>1.372625</v>
      </c>
      <c r="G19" s="238">
        <v>1.4124190000000001</v>
      </c>
      <c r="H19" s="238">
        <v>1.503182</v>
      </c>
      <c r="I19" s="238">
        <v>1.4271</v>
      </c>
      <c r="J19" s="238">
        <v>1.4786090000000001</v>
      </c>
      <c r="K19" s="217">
        <v>1.6234000000000002</v>
      </c>
      <c r="L19" s="238">
        <v>1.8320832099999997</v>
      </c>
      <c r="M19" s="238">
        <v>1.9393732619999999</v>
      </c>
      <c r="N19" s="238">
        <v>1.9682791789999994</v>
      </c>
      <c r="O19" s="238">
        <v>1.9167332710000002</v>
      </c>
      <c r="P19" s="238">
        <v>1.917325374</v>
      </c>
      <c r="Q19" s="238">
        <v>2.0799607980000001</v>
      </c>
      <c r="R19" s="249">
        <v>2.1141995980000003</v>
      </c>
      <c r="S19" s="249">
        <v>2.04161042435</v>
      </c>
      <c r="T19" s="249">
        <v>2.0768074466000002</v>
      </c>
      <c r="U19" s="249">
        <v>2.08633779559</v>
      </c>
      <c r="V19" s="247"/>
      <c r="W19" s="247"/>
    </row>
    <row r="20" spans="1:23" s="157" customFormat="1">
      <c r="A20" s="237" t="s">
        <v>162</v>
      </c>
      <c r="B20" s="248" t="s">
        <v>30</v>
      </c>
      <c r="C20" s="248" t="s">
        <v>30</v>
      </c>
      <c r="D20" s="248" t="s">
        <v>30</v>
      </c>
      <c r="E20" s="248" t="s">
        <v>30</v>
      </c>
      <c r="F20" s="248" t="s">
        <v>30</v>
      </c>
      <c r="G20" s="248" t="s">
        <v>30</v>
      </c>
      <c r="H20" s="248" t="s">
        <v>30</v>
      </c>
      <c r="I20" s="248" t="s">
        <v>30</v>
      </c>
      <c r="J20" s="248" t="s">
        <v>30</v>
      </c>
      <c r="K20" s="250">
        <v>0.43419999999999997</v>
      </c>
      <c r="L20" s="249">
        <v>1.0235962299999997</v>
      </c>
      <c r="M20" s="249">
        <v>2.831549463</v>
      </c>
      <c r="N20" s="249">
        <v>3.635722312</v>
      </c>
      <c r="O20" s="249">
        <v>3.8646736570000009</v>
      </c>
      <c r="P20" s="249">
        <v>3.882021698</v>
      </c>
      <c r="Q20" s="249">
        <v>4.1211879730000005</v>
      </c>
      <c r="R20" s="249">
        <v>4.1405194960000005</v>
      </c>
      <c r="S20" s="249">
        <v>4.1764415113600002</v>
      </c>
      <c r="T20" s="249">
        <v>4.6685589509800005</v>
      </c>
      <c r="U20" s="249">
        <v>5.2333445704399999</v>
      </c>
      <c r="V20" s="247"/>
      <c r="W20" s="247"/>
    </row>
    <row r="21" spans="1:23" s="189" customFormat="1" ht="13.5">
      <c r="A21" s="171" t="s">
        <v>234</v>
      </c>
      <c r="B21" s="177">
        <v>2.3019801602848968</v>
      </c>
      <c r="C21" s="178">
        <v>2.7288374085496456</v>
      </c>
      <c r="D21" s="178">
        <v>2.8123270000000002</v>
      </c>
      <c r="E21" s="178">
        <v>2.9917949999999998</v>
      </c>
      <c r="F21" s="178">
        <v>2.8269899999999999</v>
      </c>
      <c r="G21" s="178">
        <v>2.8934100000000003</v>
      </c>
      <c r="H21" s="178">
        <v>4.2382380000000008</v>
      </c>
      <c r="I21" s="177">
        <v>4.6349999999999998</v>
      </c>
      <c r="J21" s="178">
        <v>7.0439999999999996</v>
      </c>
      <c r="K21" s="179">
        <v>8.0220000000000002</v>
      </c>
      <c r="L21" s="179">
        <v>8.2568099999999998</v>
      </c>
      <c r="M21" s="179">
        <v>8.2855799999999995</v>
      </c>
      <c r="N21" s="179">
        <v>8.3875200000000003</v>
      </c>
      <c r="O21" s="179">
        <v>8.5127399999999991</v>
      </c>
      <c r="P21" s="179">
        <v>8.6172800000000009</v>
      </c>
      <c r="Q21" s="179">
        <v>9.2753199999999989</v>
      </c>
      <c r="R21" s="179">
        <v>9.3412174712499993</v>
      </c>
      <c r="S21" s="179">
        <v>9.3469699183900001</v>
      </c>
      <c r="T21" s="179">
        <v>7.9536225360300001</v>
      </c>
      <c r="U21" s="179">
        <v>6.5923151368599999</v>
      </c>
      <c r="V21" s="247"/>
      <c r="W21" s="247"/>
    </row>
    <row r="22" spans="1:23" s="189" customFormat="1">
      <c r="A22" s="190" t="s">
        <v>119</v>
      </c>
      <c r="B22" s="191">
        <v>2.1037964378762632</v>
      </c>
      <c r="C22" s="192">
        <v>2.4544291775223073</v>
      </c>
      <c r="D22" s="192">
        <v>2.5453600000000001</v>
      </c>
      <c r="E22" s="192">
        <v>2.7102009999999996</v>
      </c>
      <c r="F22" s="192">
        <v>2.632565</v>
      </c>
      <c r="G22" s="192">
        <v>2.7570959999999998</v>
      </c>
      <c r="H22" s="192">
        <v>3.9739359999999997</v>
      </c>
      <c r="I22" s="191">
        <v>3.3820000000000001</v>
      </c>
      <c r="J22" s="178">
        <v>4.8360000000000003</v>
      </c>
      <c r="K22" s="179">
        <v>4.9470000000000001</v>
      </c>
      <c r="L22" s="179">
        <v>5.1073000000000004</v>
      </c>
      <c r="M22" s="179">
        <v>5.2050799999999997</v>
      </c>
      <c r="N22" s="179">
        <v>5.2732099999999997</v>
      </c>
      <c r="O22" s="179">
        <v>5.4164899999999996</v>
      </c>
      <c r="P22" s="179">
        <v>5.4491099999999992</v>
      </c>
      <c r="Q22" s="179">
        <v>5.4487800000000002</v>
      </c>
      <c r="R22" s="179">
        <v>5.4487613251800004</v>
      </c>
      <c r="S22" s="179">
        <v>5.4590084985699994</v>
      </c>
      <c r="T22" s="179">
        <v>5.2747842628099999</v>
      </c>
      <c r="U22" s="179">
        <v>4.82466531716</v>
      </c>
      <c r="V22" s="247"/>
      <c r="W22" s="247"/>
    </row>
    <row r="23" spans="1:23" s="189" customFormat="1" ht="13.5">
      <c r="A23" s="193" t="s">
        <v>237</v>
      </c>
      <c r="B23" s="194" t="s">
        <v>46</v>
      </c>
      <c r="C23" s="194" t="s">
        <v>46</v>
      </c>
      <c r="D23" s="194" t="s">
        <v>46</v>
      </c>
      <c r="E23" s="194" t="s">
        <v>46</v>
      </c>
      <c r="F23" s="194" t="s">
        <v>46</v>
      </c>
      <c r="G23" s="194" t="s">
        <v>46</v>
      </c>
      <c r="H23" s="194" t="s">
        <v>46</v>
      </c>
      <c r="I23" s="194" t="s">
        <v>46</v>
      </c>
      <c r="J23" s="192">
        <v>0.223</v>
      </c>
      <c r="K23" s="195">
        <v>0.23799999999999999</v>
      </c>
      <c r="L23" s="195">
        <v>0.23091999999999999</v>
      </c>
      <c r="M23" s="195">
        <v>0.23809</v>
      </c>
      <c r="N23" s="195">
        <v>0.21612999999999999</v>
      </c>
      <c r="O23" s="195">
        <v>0.19950000000000001</v>
      </c>
      <c r="P23" s="195">
        <v>0.19662000000000002</v>
      </c>
      <c r="Q23" s="195">
        <v>0.85787000000000002</v>
      </c>
      <c r="R23" s="195">
        <v>0.86498398599999993</v>
      </c>
      <c r="S23" s="195">
        <v>0.83599169482000002</v>
      </c>
      <c r="T23" s="195">
        <v>0.82398786300000004</v>
      </c>
      <c r="U23" s="195">
        <v>0.80620128999999996</v>
      </c>
      <c r="V23" s="247"/>
      <c r="W23" s="247"/>
    </row>
    <row r="24" spans="1:23" s="165" customFormat="1">
      <c r="A24" s="163" t="s">
        <v>12</v>
      </c>
      <c r="B24" s="168">
        <f>B15-B11</f>
        <v>4.5887154188460535</v>
      </c>
      <c r="C24" s="168">
        <f t="shared" ref="C24:P24" si="11">C15-C11</f>
        <v>4.7411644360834631</v>
      </c>
      <c r="D24" s="168">
        <f t="shared" si="11"/>
        <v>4.6453691015127534</v>
      </c>
      <c r="E24" s="168">
        <f t="shared" si="11"/>
        <v>4.9322564565939633</v>
      </c>
      <c r="F24" s="168">
        <f t="shared" si="11"/>
        <v>4.8286157877040408</v>
      </c>
      <c r="G24" s="168">
        <f t="shared" si="11"/>
        <v>4.7399848824237099</v>
      </c>
      <c r="H24" s="168">
        <f t="shared" si="11"/>
        <v>5.0540619999999992</v>
      </c>
      <c r="I24" s="168">
        <f t="shared" si="11"/>
        <v>4.9359999999999999</v>
      </c>
      <c r="J24" s="168">
        <f t="shared" si="11"/>
        <v>4.8780000000000001</v>
      </c>
      <c r="K24" s="168">
        <f t="shared" si="11"/>
        <v>5.7210000000000001</v>
      </c>
      <c r="L24" s="168">
        <f t="shared" si="11"/>
        <v>5.8666900000000002</v>
      </c>
      <c r="M24" s="168">
        <f t="shared" si="11"/>
        <v>6.0699299999999994</v>
      </c>
      <c r="N24" s="168">
        <f t="shared" si="11"/>
        <v>6.3431499999999996</v>
      </c>
      <c r="O24" s="168">
        <f t="shared" si="11"/>
        <v>5.9714900000000011</v>
      </c>
      <c r="P24" s="168">
        <f t="shared" si="11"/>
        <v>6.0145155361700002</v>
      </c>
      <c r="Q24" s="168">
        <f>Q15-Q11</f>
        <v>6.0255204489999947</v>
      </c>
      <c r="R24" s="168">
        <f>R15-R11</f>
        <v>5.9435781094700353</v>
      </c>
      <c r="S24" s="168">
        <f t="shared" ref="S24:U24" si="12">S15-S11</f>
        <v>5.9044808993999922</v>
      </c>
      <c r="T24" s="168">
        <f t="shared" si="12"/>
        <v>5.3806849663900032</v>
      </c>
      <c r="U24" s="168">
        <f t="shared" si="12"/>
        <v>5.3491243936500013</v>
      </c>
      <c r="V24" s="247"/>
      <c r="W24" s="247"/>
    </row>
    <row r="25" spans="1:23">
      <c r="A25" s="197" t="s">
        <v>13</v>
      </c>
      <c r="B25" s="177">
        <v>0.62504097067338249</v>
      </c>
      <c r="C25" s="178">
        <v>0.56406136377841842</v>
      </c>
      <c r="D25" s="178">
        <v>0.47224899999999997</v>
      </c>
      <c r="E25" s="178">
        <v>0.44168499999999999</v>
      </c>
      <c r="F25" s="178">
        <v>0.41240700000000002</v>
      </c>
      <c r="G25" s="178">
        <v>0.39950799999999997</v>
      </c>
      <c r="H25" s="178">
        <v>0.34252300000000002</v>
      </c>
      <c r="I25" s="177">
        <v>0.31</v>
      </c>
      <c r="J25" s="178">
        <v>0.307</v>
      </c>
      <c r="K25" s="179">
        <v>0.39100000000000001</v>
      </c>
      <c r="L25" s="178">
        <v>0.39624000000000004</v>
      </c>
      <c r="M25" s="178">
        <v>0.49651000000000001</v>
      </c>
      <c r="N25" s="177">
        <v>0.59535000000000005</v>
      </c>
      <c r="O25" s="178">
        <v>0.49862000000000001</v>
      </c>
      <c r="P25" s="177">
        <v>0.50267000000000006</v>
      </c>
      <c r="Q25" s="177">
        <v>0.56611</v>
      </c>
      <c r="R25" s="177">
        <v>0.59815577181999979</v>
      </c>
      <c r="S25" s="177">
        <v>0.60952470265999992</v>
      </c>
      <c r="T25" s="177">
        <v>0.61574255532</v>
      </c>
      <c r="U25" s="177">
        <v>0.71226770581999999</v>
      </c>
      <c r="V25" s="247"/>
      <c r="W25" s="247"/>
    </row>
    <row r="26" spans="1:23" s="165" customFormat="1">
      <c r="A26" s="166" t="s">
        <v>14</v>
      </c>
      <c r="B26" s="170">
        <f>B24-B25</f>
        <v>3.9636744481726711</v>
      </c>
      <c r="C26" s="170">
        <f t="shared" ref="C26:P26" si="13">C24-C25</f>
        <v>4.1771030723050444</v>
      </c>
      <c r="D26" s="170">
        <f t="shared" si="13"/>
        <v>4.1731201015127537</v>
      </c>
      <c r="E26" s="170">
        <f t="shared" si="13"/>
        <v>4.4905714565939636</v>
      </c>
      <c r="F26" s="170">
        <f t="shared" si="13"/>
        <v>4.4162087877040408</v>
      </c>
      <c r="G26" s="170">
        <f t="shared" si="13"/>
        <v>4.3404768824237099</v>
      </c>
      <c r="H26" s="170">
        <f t="shared" si="13"/>
        <v>4.7115389999999993</v>
      </c>
      <c r="I26" s="170">
        <f t="shared" si="13"/>
        <v>4.6260000000000003</v>
      </c>
      <c r="J26" s="170">
        <f t="shared" si="13"/>
        <v>4.5709999999999997</v>
      </c>
      <c r="K26" s="170">
        <f t="shared" si="13"/>
        <v>5.33</v>
      </c>
      <c r="L26" s="170">
        <f t="shared" si="13"/>
        <v>5.4704500000000005</v>
      </c>
      <c r="M26" s="170">
        <f t="shared" si="13"/>
        <v>5.5734199999999996</v>
      </c>
      <c r="N26" s="170">
        <f t="shared" si="13"/>
        <v>5.7477999999999998</v>
      </c>
      <c r="O26" s="170">
        <f t="shared" si="13"/>
        <v>5.4728700000000012</v>
      </c>
      <c r="P26" s="170">
        <f t="shared" si="13"/>
        <v>5.5118455361700001</v>
      </c>
      <c r="Q26" s="170">
        <f>Q24-Q25</f>
        <v>5.4594104489999946</v>
      </c>
      <c r="R26" s="170">
        <f>R24-R25</f>
        <v>5.3454223376500352</v>
      </c>
      <c r="S26" s="170">
        <f t="shared" ref="S26:U26" si="14">S24-S25</f>
        <v>5.2949561967399923</v>
      </c>
      <c r="T26" s="170">
        <f t="shared" si="14"/>
        <v>4.7649424110700034</v>
      </c>
      <c r="U26" s="170">
        <f t="shared" si="14"/>
        <v>4.6368566878300008</v>
      </c>
      <c r="V26" s="247"/>
      <c r="W26" s="247"/>
    </row>
    <row r="27" spans="1:23">
      <c r="A27" s="198" t="s">
        <v>173</v>
      </c>
      <c r="B27" s="199">
        <f t="shared" ref="B27:U27" si="15">B26-B41</f>
        <v>2.9727558361295037</v>
      </c>
      <c r="C27" s="199">
        <f t="shared" si="15"/>
        <v>3.1556946568143949</v>
      </c>
      <c r="D27" s="199">
        <f t="shared" si="15"/>
        <v>3.2603441015127537</v>
      </c>
      <c r="E27" s="199">
        <f t="shared" si="15"/>
        <v>3.1832594565939636</v>
      </c>
      <c r="F27" s="199">
        <f t="shared" si="15"/>
        <v>3.3613697877040405</v>
      </c>
      <c r="G27" s="199">
        <f t="shared" si="15"/>
        <v>3.35046988242371</v>
      </c>
      <c r="H27" s="199">
        <f t="shared" si="15"/>
        <v>3.6448169999999993</v>
      </c>
      <c r="I27" s="199">
        <f t="shared" si="15"/>
        <v>3.7180000000000004</v>
      </c>
      <c r="J27" s="199">
        <f t="shared" si="15"/>
        <v>3.7619999999999996</v>
      </c>
      <c r="K27" s="199">
        <f t="shared" si="15"/>
        <v>3.95703</v>
      </c>
      <c r="L27" s="199">
        <f t="shared" si="15"/>
        <v>3.7804400000000005</v>
      </c>
      <c r="M27" s="199">
        <f t="shared" si="15"/>
        <v>4.2978299999999994</v>
      </c>
      <c r="N27" s="199">
        <f t="shared" si="15"/>
        <v>3.7801499999999999</v>
      </c>
      <c r="O27" s="199">
        <f t="shared" si="15"/>
        <v>3.5151700000000012</v>
      </c>
      <c r="P27" s="199">
        <f t="shared" si="15"/>
        <v>3.93231553617</v>
      </c>
      <c r="Q27" s="199">
        <f t="shared" si="15"/>
        <v>3.7179404489999945</v>
      </c>
      <c r="R27" s="199">
        <f t="shared" si="15"/>
        <v>3.3450323625000355</v>
      </c>
      <c r="S27" s="199">
        <f t="shared" si="15"/>
        <v>3.2091315035999926</v>
      </c>
      <c r="T27" s="199">
        <f t="shared" si="15"/>
        <v>2.7455041764900034</v>
      </c>
      <c r="U27" s="199">
        <f t="shared" si="15"/>
        <v>2.4421618095700008</v>
      </c>
      <c r="V27" s="247"/>
      <c r="W27" s="247"/>
    </row>
    <row r="28" spans="1:23">
      <c r="A28" s="176" t="s">
        <v>15</v>
      </c>
      <c r="B28" s="172">
        <v>6.6620220532748338</v>
      </c>
      <c r="C28" s="173">
        <v>6.8602057756834665</v>
      </c>
      <c r="D28" s="173">
        <v>6.3177479999999999</v>
      </c>
      <c r="E28" s="173">
        <v>6.7041409999999999</v>
      </c>
      <c r="F28" s="173">
        <v>6.5198200000000002</v>
      </c>
      <c r="G28" s="173">
        <v>6.5374689999999998</v>
      </c>
      <c r="H28" s="173">
        <v>7.4226400000000003</v>
      </c>
      <c r="I28" s="172">
        <v>7.8570000000000002</v>
      </c>
      <c r="J28" s="173">
        <v>8.266</v>
      </c>
      <c r="K28" s="174">
        <v>9.0769699999999993</v>
      </c>
      <c r="L28" s="173">
        <v>9.9839199999999995</v>
      </c>
      <c r="M28" s="173">
        <v>10.368589999999999</v>
      </c>
      <c r="N28" s="172">
        <v>11.45524</v>
      </c>
      <c r="O28" s="173">
        <v>12.021979999999999</v>
      </c>
      <c r="P28" s="172">
        <v>10.192220000000001</v>
      </c>
      <c r="Q28" s="172">
        <v>10.49429259545</v>
      </c>
      <c r="R28" s="172">
        <v>10.804289975150001</v>
      </c>
      <c r="S28" s="172">
        <v>11.141794693139998</v>
      </c>
      <c r="T28" s="172">
        <v>11.44974011735</v>
      </c>
      <c r="U28" s="172">
        <v>12.06592355149</v>
      </c>
      <c r="V28" s="247"/>
      <c r="W28" s="247"/>
    </row>
    <row r="29" spans="1:23" s="165" customFormat="1">
      <c r="A29" s="163" t="s">
        <v>107</v>
      </c>
      <c r="B29" s="175">
        <f t="shared" ref="B29:U29" si="16">B28-B41</f>
        <v>5.6711034412316668</v>
      </c>
      <c r="C29" s="175">
        <f t="shared" si="16"/>
        <v>5.8387973601928174</v>
      </c>
      <c r="D29" s="175">
        <f t="shared" si="16"/>
        <v>5.4049719999999999</v>
      </c>
      <c r="E29" s="175">
        <f t="shared" si="16"/>
        <v>5.3968290000000003</v>
      </c>
      <c r="F29" s="175">
        <f t="shared" si="16"/>
        <v>5.4649809999999999</v>
      </c>
      <c r="G29" s="175">
        <f t="shared" si="16"/>
        <v>5.5474619999999994</v>
      </c>
      <c r="H29" s="175">
        <f t="shared" si="16"/>
        <v>6.3559180000000008</v>
      </c>
      <c r="I29" s="175">
        <f t="shared" si="16"/>
        <v>6.9489999999999998</v>
      </c>
      <c r="J29" s="175">
        <f t="shared" si="16"/>
        <v>7.4569999999999999</v>
      </c>
      <c r="K29" s="175">
        <f t="shared" si="16"/>
        <v>7.7039999999999988</v>
      </c>
      <c r="L29" s="175">
        <f t="shared" si="16"/>
        <v>8.2939100000000003</v>
      </c>
      <c r="M29" s="175">
        <f t="shared" si="16"/>
        <v>9.093</v>
      </c>
      <c r="N29" s="175">
        <f t="shared" si="16"/>
        <v>9.4875899999999991</v>
      </c>
      <c r="O29" s="175">
        <f t="shared" si="16"/>
        <v>10.06428</v>
      </c>
      <c r="P29" s="175">
        <f t="shared" si="16"/>
        <v>8.6126900000000006</v>
      </c>
      <c r="Q29" s="175">
        <f t="shared" si="16"/>
        <v>8.7528225954500005</v>
      </c>
      <c r="R29" s="175">
        <f t="shared" si="16"/>
        <v>8.8039000000000005</v>
      </c>
      <c r="S29" s="175">
        <f t="shared" si="16"/>
        <v>9.0559699999999985</v>
      </c>
      <c r="T29" s="175">
        <f t="shared" si="16"/>
        <v>9.4303018827699994</v>
      </c>
      <c r="U29" s="175">
        <f t="shared" si="16"/>
        <v>9.8712286732300001</v>
      </c>
      <c r="V29" s="247"/>
      <c r="W29" s="247"/>
    </row>
    <row r="30" spans="1:23">
      <c r="A30" s="176" t="s">
        <v>139</v>
      </c>
      <c r="B30" s="177">
        <v>2.9880007378532438</v>
      </c>
      <c r="C30" s="178">
        <v>3.0794701481956896</v>
      </c>
      <c r="D30" s="178">
        <v>3.0387249999999999</v>
      </c>
      <c r="E30" s="178">
        <v>3.0240610000000001</v>
      </c>
      <c r="F30" s="178">
        <v>3.1097169999999998</v>
      </c>
      <c r="G30" s="178">
        <v>3.1985380000000001</v>
      </c>
      <c r="H30" s="178">
        <v>3.805936</v>
      </c>
      <c r="I30" s="177">
        <v>4.1390000000000002</v>
      </c>
      <c r="J30" s="178">
        <v>4.3310000000000004</v>
      </c>
      <c r="K30" s="179">
        <v>4.5910000000000002</v>
      </c>
      <c r="L30" s="178">
        <v>4.9289700000000005</v>
      </c>
      <c r="M30" s="178">
        <v>5.3505500000000001</v>
      </c>
      <c r="N30" s="177">
        <v>5.4105299999999996</v>
      </c>
      <c r="O30" s="178">
        <v>5.7359600000000004</v>
      </c>
      <c r="P30" s="177">
        <v>5.1016499999999994</v>
      </c>
      <c r="Q30" s="177">
        <v>5.3365</v>
      </c>
      <c r="R30" s="177">
        <v>5.3709399999999992</v>
      </c>
      <c r="S30" s="177">
        <v>5.8110553222799979</v>
      </c>
      <c r="T30" s="177">
        <v>6.00678591459</v>
      </c>
      <c r="U30" s="177">
        <v>5.9993737995899998</v>
      </c>
      <c r="V30" s="247"/>
      <c r="W30" s="247"/>
    </row>
    <row r="31" spans="1:23">
      <c r="A31" s="198" t="s">
        <v>140</v>
      </c>
      <c r="B31" s="177">
        <v>2.3934495706273431</v>
      </c>
      <c r="C31" s="178">
        <v>2.4391842757985662</v>
      </c>
      <c r="D31" s="178">
        <v>2.1373389999999999</v>
      </c>
      <c r="E31" s="178">
        <v>2.1256370000000002</v>
      </c>
      <c r="F31" s="178">
        <v>2.1310120000000001</v>
      </c>
      <c r="G31" s="178">
        <v>2.151643</v>
      </c>
      <c r="H31" s="178">
        <v>2.279938</v>
      </c>
      <c r="I31" s="177">
        <v>2.4369999999999998</v>
      </c>
      <c r="J31" s="178">
        <v>2.6829999999999998</v>
      </c>
      <c r="K31" s="179">
        <v>2.5819999999999999</v>
      </c>
      <c r="L31" s="178">
        <v>3.09992</v>
      </c>
      <c r="M31" s="178">
        <v>3.4363000000000001</v>
      </c>
      <c r="N31" s="177">
        <v>3.7576499999999999</v>
      </c>
      <c r="O31" s="178">
        <v>3.8168600000000001</v>
      </c>
      <c r="P31" s="177">
        <v>3.1436500000000001</v>
      </c>
      <c r="Q31" s="177">
        <v>2.9641100000000002</v>
      </c>
      <c r="R31" s="177">
        <v>2.8338400000000004</v>
      </c>
      <c r="S31" s="177">
        <v>2.78407962003</v>
      </c>
      <c r="T31" s="177">
        <v>2.9500925659499999</v>
      </c>
      <c r="U31" s="177">
        <v>3.1400956136699998</v>
      </c>
      <c r="V31" s="247"/>
      <c r="W31" s="247"/>
    </row>
    <row r="32" spans="1:23">
      <c r="A32" s="176" t="s">
        <v>16</v>
      </c>
      <c r="B32" s="172">
        <v>2.8812864257870565</v>
      </c>
      <c r="C32" s="173">
        <v>2.6221230964834583</v>
      </c>
      <c r="D32" s="173">
        <v>2.3280110000000001</v>
      </c>
      <c r="E32" s="173">
        <v>2.2032940000000001</v>
      </c>
      <c r="F32" s="173">
        <v>2.1187610000000001</v>
      </c>
      <c r="G32" s="173">
        <v>2.2052260000000001</v>
      </c>
      <c r="H32" s="173">
        <v>2.9192079999999998</v>
      </c>
      <c r="I32" s="172">
        <v>2.8149999999999999</v>
      </c>
      <c r="J32" s="173">
        <v>3.5449999999999999</v>
      </c>
      <c r="K32" s="174">
        <v>3.78138</v>
      </c>
      <c r="L32" s="173">
        <v>4.3467799999999999</v>
      </c>
      <c r="M32" s="173">
        <v>4.7100799999999996</v>
      </c>
      <c r="N32" s="172">
        <v>5.2272100000000004</v>
      </c>
      <c r="O32" s="173">
        <v>6.3145600000000002</v>
      </c>
      <c r="P32" s="172">
        <v>4.9175200000000006</v>
      </c>
      <c r="Q32" s="172">
        <v>5.0611121464500002</v>
      </c>
      <c r="R32" s="172">
        <v>5.3621684451099991</v>
      </c>
      <c r="S32" s="172">
        <v>5.5667265820300003</v>
      </c>
      <c r="T32" s="172">
        <v>6.1632604456599998</v>
      </c>
      <c r="U32" s="172">
        <v>7.3071614340200002</v>
      </c>
      <c r="V32" s="247"/>
      <c r="W32" s="247"/>
    </row>
    <row r="33" spans="1:23" s="165" customFormat="1">
      <c r="A33" s="163" t="s">
        <v>108</v>
      </c>
      <c r="B33" s="175">
        <f t="shared" ref="B33:U33" si="17">B32-B42</f>
        <v>1.4177758603079169</v>
      </c>
      <c r="C33" s="175">
        <f t="shared" si="17"/>
        <v>1.3110615482417292</v>
      </c>
      <c r="D33" s="175">
        <f t="shared" si="17"/>
        <v>1.4177090000000001</v>
      </c>
      <c r="E33" s="175">
        <f t="shared" si="17"/>
        <v>1.4255930000000001</v>
      </c>
      <c r="F33" s="175">
        <f t="shared" si="17"/>
        <v>1.4375870000000002</v>
      </c>
      <c r="G33" s="175">
        <f t="shared" si="17"/>
        <v>1.4537240000000002</v>
      </c>
      <c r="H33" s="175">
        <f t="shared" si="17"/>
        <v>1.6891629999999997</v>
      </c>
      <c r="I33" s="175">
        <f t="shared" si="17"/>
        <v>1.373</v>
      </c>
      <c r="J33" s="175">
        <f t="shared" si="17"/>
        <v>1.5179999999999998</v>
      </c>
      <c r="K33" s="175">
        <f t="shared" si="17"/>
        <v>1.6749999999999998</v>
      </c>
      <c r="L33" s="175">
        <f t="shared" si="17"/>
        <v>1.5997999999999997</v>
      </c>
      <c r="M33" s="175">
        <f t="shared" si="17"/>
        <v>1.8846799999999995</v>
      </c>
      <c r="N33" s="175">
        <f t="shared" si="17"/>
        <v>1.9292500000000001</v>
      </c>
      <c r="O33" s="175">
        <f t="shared" si="17"/>
        <v>2.6691100000000003</v>
      </c>
      <c r="P33" s="175">
        <f t="shared" si="17"/>
        <v>2.1845100000000004</v>
      </c>
      <c r="Q33" s="175">
        <f t="shared" si="17"/>
        <v>2.2283921464500005</v>
      </c>
      <c r="R33" s="175">
        <f t="shared" si="17"/>
        <v>2.2745799999999994</v>
      </c>
      <c r="S33" s="175">
        <f t="shared" si="17"/>
        <v>2.4712060059000001</v>
      </c>
      <c r="T33" s="175">
        <f t="shared" si="17"/>
        <v>2.5108660325099996</v>
      </c>
      <c r="U33" s="175">
        <f t="shared" si="17"/>
        <v>2.9961194139699998</v>
      </c>
      <c r="V33" s="247"/>
      <c r="W33" s="247"/>
    </row>
    <row r="34" spans="1:23">
      <c r="A34" s="176" t="s">
        <v>141</v>
      </c>
      <c r="B34" s="177">
        <v>1.189102334451801</v>
      </c>
      <c r="C34" s="178">
        <v>1.189102334451801</v>
      </c>
      <c r="D34" s="178">
        <v>1.188982</v>
      </c>
      <c r="E34" s="178">
        <v>1.235198</v>
      </c>
      <c r="F34" s="178">
        <v>1.2467869999999999</v>
      </c>
      <c r="G34" s="178">
        <v>1.258956</v>
      </c>
      <c r="H34" s="178">
        <v>1.4377709999999999</v>
      </c>
      <c r="I34" s="177">
        <v>1.1579999999999999</v>
      </c>
      <c r="J34" s="178">
        <v>1.125</v>
      </c>
      <c r="K34" s="179">
        <v>1.4259999999999999</v>
      </c>
      <c r="L34" s="178">
        <v>1.484</v>
      </c>
      <c r="M34" s="178">
        <v>1.5903999999999998</v>
      </c>
      <c r="N34" s="177">
        <v>1.6450300000000002</v>
      </c>
      <c r="O34" s="178">
        <v>2.3380700000000001</v>
      </c>
      <c r="P34" s="177">
        <v>1.95475</v>
      </c>
      <c r="Q34" s="177">
        <v>1.8871121464500002</v>
      </c>
      <c r="R34" s="177">
        <v>2.0025300000000001</v>
      </c>
      <c r="S34" s="177">
        <v>2.1064260132199992</v>
      </c>
      <c r="T34" s="177">
        <v>2.09612519091</v>
      </c>
      <c r="U34" s="177">
        <v>2.34710371727</v>
      </c>
      <c r="V34" s="247"/>
      <c r="W34" s="247"/>
    </row>
    <row r="35" spans="1:23" s="165" customFormat="1">
      <c r="A35" s="200" t="s">
        <v>17</v>
      </c>
      <c r="B35" s="201">
        <f t="shared" ref="B35:R35" si="18">B26+B33-B29</f>
        <v>-0.28965313275107896</v>
      </c>
      <c r="C35" s="201">
        <f t="shared" si="18"/>
        <v>-0.35063273964604402</v>
      </c>
      <c r="D35" s="201">
        <f t="shared" si="18"/>
        <v>0.18585710151275414</v>
      </c>
      <c r="E35" s="201">
        <f t="shared" si="18"/>
        <v>0.51933545659396341</v>
      </c>
      <c r="F35" s="201">
        <f t="shared" si="18"/>
        <v>0.38881478770404065</v>
      </c>
      <c r="G35" s="201">
        <f t="shared" si="18"/>
        <v>0.24673888242371067</v>
      </c>
      <c r="H35" s="201">
        <f t="shared" si="18"/>
        <v>4.4783999999998159E-2</v>
      </c>
      <c r="I35" s="201">
        <f t="shared" si="18"/>
        <v>-0.94999999999999929</v>
      </c>
      <c r="J35" s="201">
        <f t="shared" si="18"/>
        <v>-1.3680000000000003</v>
      </c>
      <c r="K35" s="201">
        <f t="shared" si="18"/>
        <v>-0.69899999999999896</v>
      </c>
      <c r="L35" s="201">
        <f t="shared" si="18"/>
        <v>-1.2236600000000006</v>
      </c>
      <c r="M35" s="201">
        <f t="shared" si="18"/>
        <v>-1.6349000000000009</v>
      </c>
      <c r="N35" s="201">
        <f t="shared" si="18"/>
        <v>-1.8105399999999996</v>
      </c>
      <c r="O35" s="201">
        <f t="shared" si="18"/>
        <v>-1.9222999999999981</v>
      </c>
      <c r="P35" s="201">
        <f t="shared" si="18"/>
        <v>-0.91633446383000017</v>
      </c>
      <c r="Q35" s="201">
        <f t="shared" si="18"/>
        <v>-1.0650200000000059</v>
      </c>
      <c r="R35" s="201">
        <f t="shared" si="18"/>
        <v>-1.183897662349966</v>
      </c>
      <c r="S35" s="201">
        <f t="shared" ref="S35:U35" si="19">S26+S33-S29</f>
        <v>-1.2898077973600062</v>
      </c>
      <c r="T35" s="201">
        <f t="shared" si="19"/>
        <v>-2.1544934391899968</v>
      </c>
      <c r="U35" s="201">
        <f t="shared" si="19"/>
        <v>-2.2382525714299994</v>
      </c>
      <c r="V35" s="247"/>
      <c r="W35" s="247"/>
    </row>
    <row r="36" spans="1:23" s="165" customFormat="1">
      <c r="A36" s="166" t="s">
        <v>18</v>
      </c>
      <c r="B36" s="202">
        <f>B7-B6</f>
        <v>0.18293882068489431</v>
      </c>
      <c r="C36" s="202">
        <f t="shared" ref="C36:P36" si="20">C7-C6</f>
        <v>-6.0979606894964178E-2</v>
      </c>
      <c r="D36" s="202">
        <f t="shared" si="20"/>
        <v>0.18338310151275472</v>
      </c>
      <c r="E36" s="202">
        <f t="shared" si="20"/>
        <v>-1.0275543406036647E-2</v>
      </c>
      <c r="F36" s="202">
        <f t="shared" si="20"/>
        <v>1.5149787704041628E-2</v>
      </c>
      <c r="G36" s="202">
        <f t="shared" si="20"/>
        <v>8.2338824237098152E-3</v>
      </c>
      <c r="H36" s="202">
        <f t="shared" si="20"/>
        <v>0.20810699999999827</v>
      </c>
      <c r="I36" s="202">
        <f t="shared" si="20"/>
        <v>-0.41600000000000037</v>
      </c>
      <c r="J36" s="202">
        <f t="shared" si="20"/>
        <v>-0.15000000000000213</v>
      </c>
      <c r="K36" s="202">
        <f t="shared" si="20"/>
        <v>3.4410000000001162E-2</v>
      </c>
      <c r="L36" s="202">
        <f t="shared" si="20"/>
        <v>-0.16668999999999912</v>
      </c>
      <c r="M36" s="202">
        <f t="shared" si="20"/>
        <v>-8.5090000000000998E-2</v>
      </c>
      <c r="N36" s="202">
        <f t="shared" si="20"/>
        <v>-0.48022999999999882</v>
      </c>
      <c r="O36" s="202">
        <f t="shared" si="20"/>
        <v>-0.2345499999999987</v>
      </c>
      <c r="P36" s="202">
        <f t="shared" si="20"/>
        <v>0.23714553617000078</v>
      </c>
      <c r="Q36" s="202">
        <f>Q7-Q6</f>
        <v>2.6229999999998199E-2</v>
      </c>
      <c r="R36" s="202">
        <f>R7-R6</f>
        <v>-9.6699192389962718E-2</v>
      </c>
      <c r="S36" s="202">
        <f t="shared" ref="S36:U36" si="21">S7-S6</f>
        <v>-0.28011191437000349</v>
      </c>
      <c r="T36" s="202">
        <f t="shared" si="21"/>
        <v>-0.52153726061999706</v>
      </c>
      <c r="U36" s="202">
        <f t="shared" si="21"/>
        <v>-0.12190542964000173</v>
      </c>
      <c r="V36" s="247"/>
      <c r="W36" s="247"/>
    </row>
    <row r="37" spans="1:23">
      <c r="A37" s="158" t="s">
        <v>123</v>
      </c>
      <c r="B37" s="172" t="e">
        <f>'10.10 Dep transf'!#REF!/1000</f>
        <v>#REF!</v>
      </c>
      <c r="C37" s="172" t="e">
        <f>'10.10 Dep transf'!#REF!/1000</f>
        <v>#REF!</v>
      </c>
      <c r="D37" s="172" t="e">
        <f>'10.10 Dep transf'!#REF!/1000</f>
        <v>#REF!</v>
      </c>
      <c r="E37" s="172" t="e">
        <f>'10.10 Dep transf'!#REF!/1000</f>
        <v>#REF!</v>
      </c>
      <c r="F37" s="172" t="e">
        <f>'10.10 Dep transf'!#REF!/1000</f>
        <v>#REF!</v>
      </c>
      <c r="G37" s="172" t="e">
        <f>'10.10 Dep transf'!#REF!/1000</f>
        <v>#REF!</v>
      </c>
      <c r="H37" s="172" t="e">
        <f>'10.10 Dep transf'!#REF!/1000</f>
        <v>#REF!</v>
      </c>
      <c r="I37" s="172" t="e">
        <f>'10.10 Dep transf'!#REF!/1000</f>
        <v>#REF!</v>
      </c>
      <c r="J37" s="172" t="e">
        <f>'10.10 Dep transf'!#REF!/1000</f>
        <v>#REF!</v>
      </c>
      <c r="K37" s="172" t="e">
        <f>'10.10 Dep transf'!#REF!/1000</f>
        <v>#REF!</v>
      </c>
      <c r="L37" s="172" t="e">
        <f>'10.10 Dep transf'!#REF!/1000</f>
        <v>#REF!</v>
      </c>
      <c r="M37" s="172" t="e">
        <f>'10.10 Dep transf'!#REF!/1000</f>
        <v>#REF!</v>
      </c>
      <c r="N37" s="172" t="e">
        <f>'10.10 Dep transf'!#REF!/1000</f>
        <v>#REF!</v>
      </c>
      <c r="O37" s="172" t="e">
        <f>'10.10 Dep transf'!#REF!/1000</f>
        <v>#REF!</v>
      </c>
      <c r="P37" s="172" t="e">
        <f>'10.10 Dep transf'!#REF!/1000</f>
        <v>#REF!</v>
      </c>
      <c r="Q37" s="172" t="e">
        <f>'10.10 Dep transf'!#REF!/1000</f>
        <v>#REF!</v>
      </c>
      <c r="R37" s="172" t="e">
        <f>'10.10 Dep transf'!#REF!/1000</f>
        <v>#REF!</v>
      </c>
      <c r="S37" s="172" t="e">
        <f>'10.10 Dep transf'!#REF!/1000</f>
        <v>#REF!</v>
      </c>
      <c r="T37" s="172" t="e">
        <f>'10.10 Dep transf'!#REF!/1000</f>
        <v>#REF!</v>
      </c>
      <c r="U37" s="172" t="e">
        <f>'10.10 Dep transf'!#REF!/1000</f>
        <v>#REF!</v>
      </c>
      <c r="V37" s="247"/>
    </row>
    <row r="38" spans="1:23">
      <c r="A38" s="158" t="s">
        <v>124</v>
      </c>
      <c r="B38" s="177" t="e">
        <f>'10.10 Dep transf'!#REF!/1000</f>
        <v>#REF!</v>
      </c>
      <c r="C38" s="177" t="e">
        <f>'10.10 Dep transf'!#REF!/1000</f>
        <v>#REF!</v>
      </c>
      <c r="D38" s="177" t="e">
        <f>'10.10 Dep transf'!#REF!/1000</f>
        <v>#REF!</v>
      </c>
      <c r="E38" s="177" t="e">
        <f>'10.10 Dep transf'!#REF!/1000</f>
        <v>#REF!</v>
      </c>
      <c r="F38" s="177" t="e">
        <f>'10.10 Dep transf'!#REF!/1000</f>
        <v>#REF!</v>
      </c>
      <c r="G38" s="177" t="e">
        <f>'10.10 Dep transf'!#REF!/1000</f>
        <v>#REF!</v>
      </c>
      <c r="H38" s="177" t="e">
        <f>'10.10 Dep transf'!#REF!/1000</f>
        <v>#REF!</v>
      </c>
      <c r="I38" s="177" t="e">
        <f>'10.10 Dep transf'!#REF!/1000</f>
        <v>#REF!</v>
      </c>
      <c r="J38" s="177" t="e">
        <f>'10.10 Dep transf'!#REF!/1000</f>
        <v>#REF!</v>
      </c>
      <c r="K38" s="177" t="e">
        <f>'10.10 Dep transf'!#REF!/1000</f>
        <v>#REF!</v>
      </c>
      <c r="L38" s="177" t="e">
        <f>'10.10 Dep transf'!#REF!/1000</f>
        <v>#REF!</v>
      </c>
      <c r="M38" s="177" t="e">
        <f>'10.10 Dep transf'!#REF!/1000</f>
        <v>#REF!</v>
      </c>
      <c r="N38" s="177" t="e">
        <f>'10.10 Dep transf'!#REF!/1000</f>
        <v>#REF!</v>
      </c>
      <c r="O38" s="177" t="e">
        <f>'10.10 Dep transf'!#REF!/1000</f>
        <v>#REF!</v>
      </c>
      <c r="P38" s="177" t="e">
        <f>'10.10 Dep transf'!#REF!/1000</f>
        <v>#REF!</v>
      </c>
      <c r="Q38" s="177" t="e">
        <f>'10.10 Dep transf'!#REF!/1000</f>
        <v>#REF!</v>
      </c>
      <c r="R38" s="177" t="e">
        <f>'10.10 Dep transf'!#REF!/1000</f>
        <v>#REF!</v>
      </c>
      <c r="S38" s="177" t="e">
        <f>'10.10 Dep transf'!#REF!/1000</f>
        <v>#REF!</v>
      </c>
      <c r="T38" s="177" t="e">
        <f>'10.10 Dep transf'!#REF!/1000</f>
        <v>#REF!</v>
      </c>
      <c r="U38" s="177" t="e">
        <f>'10.10 Dep transf'!#REF!/1000</f>
        <v>#REF!</v>
      </c>
      <c r="V38" s="247"/>
    </row>
    <row r="39" spans="1:23">
      <c r="A39" s="180" t="s">
        <v>164</v>
      </c>
      <c r="B39" s="276" t="s">
        <v>30</v>
      </c>
      <c r="C39" s="181" t="e">
        <f>'10.10 Dep transf'!#REF!/1000</f>
        <v>#REF!</v>
      </c>
      <c r="D39" s="181" t="e">
        <f>'10.10 Dep transf'!#REF!/1000</f>
        <v>#REF!</v>
      </c>
      <c r="E39" s="181" t="e">
        <f>'10.10 Dep transf'!#REF!/1000</f>
        <v>#REF!</v>
      </c>
      <c r="F39" s="181" t="e">
        <f>'10.10 Dep transf'!#REF!/1000</f>
        <v>#REF!</v>
      </c>
      <c r="G39" s="181" t="e">
        <f>'10.10 Dep transf'!#REF!/1000</f>
        <v>#REF!</v>
      </c>
      <c r="H39" s="181" t="e">
        <f>'10.10 Dep transf'!#REF!/1000</f>
        <v>#REF!</v>
      </c>
      <c r="I39" s="181" t="e">
        <f>'10.10 Dep transf'!#REF!/1000</f>
        <v>#REF!</v>
      </c>
      <c r="J39" s="181" t="e">
        <f>'10.10 Dep transf'!#REF!/1000</f>
        <v>#REF!</v>
      </c>
      <c r="K39" s="181" t="e">
        <f>'10.10 Dep transf'!#REF!/1000</f>
        <v>#REF!</v>
      </c>
      <c r="L39" s="181" t="e">
        <f>'10.10 Dep transf'!#REF!/1000</f>
        <v>#REF!</v>
      </c>
      <c r="M39" s="181" t="e">
        <f>'10.10 Dep transf'!#REF!/1000</f>
        <v>#REF!</v>
      </c>
      <c r="N39" s="181" t="e">
        <f>'10.10 Dep transf'!#REF!/1000</f>
        <v>#REF!</v>
      </c>
      <c r="O39" s="181" t="e">
        <f>'10.10 Dep transf'!#REF!/1000</f>
        <v>#REF!</v>
      </c>
      <c r="P39" s="181" t="e">
        <f>'10.10 Dep transf'!#REF!/1000</f>
        <v>#REF!</v>
      </c>
      <c r="Q39" s="181" t="e">
        <f>'10.10 Dep transf'!#REF!/1000</f>
        <v>#REF!</v>
      </c>
      <c r="R39" s="181" t="e">
        <f>'10.10 Dep transf'!#REF!/1000</f>
        <v>#REF!</v>
      </c>
      <c r="S39" s="181" t="e">
        <f>'10.10 Dep transf'!#REF!/1000</f>
        <v>#REF!</v>
      </c>
      <c r="T39" s="181" t="e">
        <f>'10.10 Dep transf'!#REF!/1000</f>
        <v>#REF!</v>
      </c>
      <c r="U39" s="181" t="e">
        <f>'10.10 Dep transf'!#REF!/1000</f>
        <v>#REF!</v>
      </c>
      <c r="V39" s="247"/>
    </row>
    <row r="40" spans="1:23">
      <c r="A40" s="163" t="s">
        <v>19</v>
      </c>
      <c r="B40" s="172"/>
      <c r="C40" s="173"/>
      <c r="D40" s="173"/>
      <c r="E40" s="173"/>
      <c r="F40" s="173"/>
      <c r="G40" s="178"/>
      <c r="H40" s="178"/>
      <c r="I40" s="177"/>
      <c r="J40" s="178"/>
      <c r="K40" s="179"/>
      <c r="L40" s="178"/>
      <c r="M40" s="178"/>
      <c r="N40" s="177"/>
      <c r="O40" s="178"/>
      <c r="P40" s="177"/>
      <c r="Q40" s="177"/>
      <c r="R40" s="177"/>
      <c r="S40" s="177"/>
      <c r="T40" s="177"/>
      <c r="U40" s="177"/>
      <c r="V40" s="247"/>
      <c r="W40" s="247"/>
    </row>
    <row r="41" spans="1:23">
      <c r="A41" s="176" t="s">
        <v>20</v>
      </c>
      <c r="B41" s="177">
        <v>0.99091861204316745</v>
      </c>
      <c r="C41" s="178">
        <v>1.0214084154906495</v>
      </c>
      <c r="D41" s="178">
        <v>0.91277600000000003</v>
      </c>
      <c r="E41" s="178">
        <v>1.307312</v>
      </c>
      <c r="F41" s="178">
        <v>1.0548390000000001</v>
      </c>
      <c r="G41" s="178">
        <v>0.99000699999999997</v>
      </c>
      <c r="H41" s="178">
        <v>1.0667219999999999</v>
      </c>
      <c r="I41" s="177">
        <v>0.90800000000000003</v>
      </c>
      <c r="J41" s="178">
        <v>0.80900000000000005</v>
      </c>
      <c r="K41" s="179">
        <v>1.37297</v>
      </c>
      <c r="L41" s="178">
        <v>1.69001</v>
      </c>
      <c r="M41" s="178">
        <v>1.27559</v>
      </c>
      <c r="N41" s="177">
        <v>1.9676500000000001</v>
      </c>
      <c r="O41" s="178">
        <v>1.9577</v>
      </c>
      <c r="P41" s="177">
        <v>1.5795299999999999</v>
      </c>
      <c r="Q41" s="177">
        <v>1.7414700000000001</v>
      </c>
      <c r="R41" s="177">
        <v>2.0003899751499996</v>
      </c>
      <c r="S41" s="177">
        <v>2.0858246931399997</v>
      </c>
      <c r="T41" s="177">
        <v>2.0194382345799999</v>
      </c>
      <c r="U41" s="177">
        <v>2.19469487826</v>
      </c>
      <c r="V41" s="247"/>
      <c r="W41" s="247"/>
    </row>
    <row r="42" spans="1:23">
      <c r="A42" s="171" t="s">
        <v>21</v>
      </c>
      <c r="B42" s="177">
        <v>1.4635105654791396</v>
      </c>
      <c r="C42" s="178">
        <v>1.3110615482417292</v>
      </c>
      <c r="D42" s="178">
        <v>0.91030199999999994</v>
      </c>
      <c r="E42" s="178">
        <v>0.77770099999999998</v>
      </c>
      <c r="F42" s="178">
        <v>0.68117399999999995</v>
      </c>
      <c r="G42" s="178">
        <v>0.751502</v>
      </c>
      <c r="H42" s="178">
        <v>1.2300450000000001</v>
      </c>
      <c r="I42" s="177">
        <v>1.4419999999999999</v>
      </c>
      <c r="J42" s="178">
        <v>2.0270000000000001</v>
      </c>
      <c r="K42" s="179">
        <v>2.1063800000000001</v>
      </c>
      <c r="L42" s="178">
        <v>2.7469800000000002</v>
      </c>
      <c r="M42" s="178">
        <v>2.8254000000000001</v>
      </c>
      <c r="N42" s="177">
        <v>3.2979600000000002</v>
      </c>
      <c r="O42" s="178">
        <v>3.6454499999999999</v>
      </c>
      <c r="P42" s="177">
        <v>2.7330100000000002</v>
      </c>
      <c r="Q42" s="177">
        <v>2.8327199999999997</v>
      </c>
      <c r="R42" s="177">
        <v>3.0875884451099997</v>
      </c>
      <c r="S42" s="177">
        <v>3.0955205761300002</v>
      </c>
      <c r="T42" s="177">
        <v>3.6523944131500001</v>
      </c>
      <c r="U42" s="177">
        <v>4.3110420200500004</v>
      </c>
      <c r="V42" s="247"/>
      <c r="W42" s="247"/>
    </row>
    <row r="43" spans="1:23">
      <c r="A43" s="171" t="s">
        <v>160</v>
      </c>
      <c r="B43" s="177">
        <f>B42-B41</f>
        <v>0.47259195343597216</v>
      </c>
      <c r="C43" s="177">
        <f t="shared" ref="C43:P43" si="22">C42-C41</f>
        <v>0.28965313275107962</v>
      </c>
      <c r="D43" s="177">
        <f t="shared" si="22"/>
        <v>-2.4740000000000872E-3</v>
      </c>
      <c r="E43" s="177">
        <f t="shared" si="22"/>
        <v>-0.52961100000000005</v>
      </c>
      <c r="F43" s="177">
        <f t="shared" si="22"/>
        <v>-0.37366500000000014</v>
      </c>
      <c r="G43" s="177">
        <f t="shared" si="22"/>
        <v>-0.23850499999999997</v>
      </c>
      <c r="H43" s="177">
        <f t="shared" si="22"/>
        <v>0.16332300000000011</v>
      </c>
      <c r="I43" s="177">
        <f t="shared" si="22"/>
        <v>0.53399999999999992</v>
      </c>
      <c r="J43" s="177">
        <f t="shared" si="22"/>
        <v>1.218</v>
      </c>
      <c r="K43" s="177">
        <f t="shared" si="22"/>
        <v>0.73341000000000012</v>
      </c>
      <c r="L43" s="177">
        <f t="shared" si="22"/>
        <v>1.0569700000000002</v>
      </c>
      <c r="M43" s="177">
        <f t="shared" si="22"/>
        <v>1.5498100000000001</v>
      </c>
      <c r="N43" s="177">
        <f t="shared" si="22"/>
        <v>1.3303100000000001</v>
      </c>
      <c r="O43" s="177">
        <f t="shared" si="22"/>
        <v>1.6877499999999999</v>
      </c>
      <c r="P43" s="177">
        <f t="shared" si="22"/>
        <v>1.1534800000000003</v>
      </c>
      <c r="Q43" s="177">
        <f>Q42-Q41</f>
        <v>1.0912499999999996</v>
      </c>
      <c r="R43" s="177">
        <f>R42-R41</f>
        <v>1.0871984699600001</v>
      </c>
      <c r="S43" s="177">
        <f t="shared" ref="S43:U43" si="23">S42-S41</f>
        <v>1.0096958829900005</v>
      </c>
      <c r="T43" s="177">
        <f t="shared" si="23"/>
        <v>1.6329561785700002</v>
      </c>
      <c r="U43" s="177">
        <f t="shared" si="23"/>
        <v>2.1163471417900004</v>
      </c>
    </row>
    <row r="44" spans="1:23" s="157" customFormat="1">
      <c r="A44" s="421" t="s">
        <v>22</v>
      </c>
      <c r="B44" s="426">
        <v>8.4668659683485359</v>
      </c>
      <c r="C44" s="427">
        <v>8.7764899223577153</v>
      </c>
      <c r="D44" s="427">
        <v>8.8540580982335797</v>
      </c>
      <c r="E44" s="427">
        <v>8.297304651795768</v>
      </c>
      <c r="F44" s="427">
        <v>7.8996937913811411</v>
      </c>
      <c r="G44" s="427">
        <v>7.656160108889754</v>
      </c>
      <c r="H44" s="427">
        <v>7.819</v>
      </c>
      <c r="I44" s="426">
        <v>8.4172150000000006</v>
      </c>
      <c r="J44" s="422">
        <v>9.4150545410000017</v>
      </c>
      <c r="K44" s="424">
        <v>10.144154412710002</v>
      </c>
      <c r="L44" s="422">
        <v>11.107343541000001</v>
      </c>
      <c r="M44" s="422">
        <v>12.769707392000001</v>
      </c>
      <c r="N44" s="422">
        <v>13.982801632000001</v>
      </c>
      <c r="O44" s="422">
        <v>15.703455100629998</v>
      </c>
      <c r="P44" s="422">
        <v>16.852157435630001</v>
      </c>
      <c r="Q44" s="422">
        <v>17.974375935789997</v>
      </c>
      <c r="R44" s="428">
        <v>19.114240633489999</v>
      </c>
      <c r="S44" s="428">
        <v>20.28910074142</v>
      </c>
      <c r="T44" s="428">
        <v>22.011436786320001</v>
      </c>
      <c r="U44" s="428">
        <v>24.044502679970002</v>
      </c>
    </row>
    <row r="45" spans="1:23" ht="7.5" customHeight="1">
      <c r="A45" s="206"/>
      <c r="K45" s="216"/>
      <c r="N45" s="151"/>
      <c r="P45" s="151"/>
      <c r="Q45" s="151"/>
      <c r="R45" s="151"/>
      <c r="S45" s="151"/>
      <c r="T45" s="151"/>
      <c r="U45" s="151"/>
    </row>
    <row r="46" spans="1:23">
      <c r="A46" s="207" t="s">
        <v>23</v>
      </c>
      <c r="K46" s="216"/>
      <c r="N46" s="151"/>
      <c r="P46" s="151"/>
      <c r="Q46" s="151"/>
      <c r="R46" s="151"/>
      <c r="S46" s="151"/>
      <c r="T46" s="151"/>
      <c r="U46" s="151"/>
    </row>
    <row r="47" spans="1:23">
      <c r="A47" s="176" t="s">
        <v>174</v>
      </c>
      <c r="B47" s="208">
        <f>B24/B$15</f>
        <v>0.53654188948306603</v>
      </c>
      <c r="C47" s="208">
        <f t="shared" ref="C47:P47" si="24">C24/C$15</f>
        <v>0.51320132013201325</v>
      </c>
      <c r="D47" s="208">
        <f t="shared" si="24"/>
        <v>0.48553490740994115</v>
      </c>
      <c r="E47" s="208">
        <f t="shared" si="24"/>
        <v>0.48698560140398389</v>
      </c>
      <c r="F47" s="208">
        <f t="shared" si="24"/>
        <v>0.47446579964013735</v>
      </c>
      <c r="G47" s="208">
        <f t="shared" si="24"/>
        <v>0.45182186036777111</v>
      </c>
      <c r="H47" s="208">
        <f t="shared" si="24"/>
        <v>0.4121055120678408</v>
      </c>
      <c r="I47" s="208">
        <f t="shared" si="24"/>
        <v>0.39387168847749759</v>
      </c>
      <c r="J47" s="208">
        <f t="shared" si="24"/>
        <v>0.35909893992932862</v>
      </c>
      <c r="K47" s="208">
        <f t="shared" si="24"/>
        <v>0.36261646700893707</v>
      </c>
      <c r="L47" s="208">
        <f t="shared" si="24"/>
        <v>0.34071303210549364</v>
      </c>
      <c r="M47" s="208">
        <f t="shared" si="24"/>
        <v>0.30947130780412024</v>
      </c>
      <c r="N47" s="208">
        <f t="shared" si="24"/>
        <v>0.30276250530406551</v>
      </c>
      <c r="O47" s="208">
        <f t="shared" si="24"/>
        <v>0.27820631981084831</v>
      </c>
      <c r="P47" s="208">
        <f t="shared" si="24"/>
        <v>0.27618145449789766</v>
      </c>
      <c r="Q47" s="208">
        <f>Q24/Q$15</f>
        <v>0.27176884940866775</v>
      </c>
      <c r="R47" s="208">
        <f>R24/R$15</f>
        <v>0.26411093961597876</v>
      </c>
      <c r="S47" s="208">
        <f t="shared" ref="S47:U47" si="25">S24/S$15</f>
        <v>0.25816050113491712</v>
      </c>
      <c r="T47" s="208">
        <f t="shared" si="25"/>
        <v>0.23813847152002277</v>
      </c>
      <c r="U47" s="208">
        <f t="shared" si="25"/>
        <v>0.23205918158022007</v>
      </c>
    </row>
    <row r="48" spans="1:23">
      <c r="A48" s="176" t="s">
        <v>175</v>
      </c>
      <c r="B48" s="208">
        <f>B26/B$15</f>
        <v>0.46345811051693414</v>
      </c>
      <c r="C48" s="208">
        <f t="shared" ref="C48:P48" si="26">C26/C$15</f>
        <v>0.45214521452145212</v>
      </c>
      <c r="D48" s="208">
        <f t="shared" si="26"/>
        <v>0.43617534749579606</v>
      </c>
      <c r="E48" s="208">
        <f t="shared" si="26"/>
        <v>0.44337589918167597</v>
      </c>
      <c r="F48" s="208">
        <f t="shared" si="26"/>
        <v>0.43394217431246751</v>
      </c>
      <c r="G48" s="208">
        <f t="shared" si="26"/>
        <v>0.41374020984159715</v>
      </c>
      <c r="H48" s="208">
        <f t="shared" si="26"/>
        <v>0.38417636986301368</v>
      </c>
      <c r="I48" s="208">
        <f t="shared" si="26"/>
        <v>0.36913501436323015</v>
      </c>
      <c r="J48" s="208">
        <f t="shared" si="26"/>
        <v>0.33649882214369847</v>
      </c>
      <c r="K48" s="208">
        <f t="shared" si="26"/>
        <v>0.33783355517525515</v>
      </c>
      <c r="L48" s="208">
        <f t="shared" si="26"/>
        <v>0.31770105570287466</v>
      </c>
      <c r="M48" s="208">
        <f t="shared" si="26"/>
        <v>0.28415707863873879</v>
      </c>
      <c r="N48" s="208">
        <f t="shared" si="26"/>
        <v>0.27434607852355813</v>
      </c>
      <c r="O48" s="208">
        <f t="shared" si="26"/>
        <v>0.25497606485202146</v>
      </c>
      <c r="P48" s="208">
        <f t="shared" si="26"/>
        <v>0.25309927424620893</v>
      </c>
      <c r="Q48" s="208">
        <f>Q26/Q$15</f>
        <v>0.24623560881294884</v>
      </c>
      <c r="R48" s="208">
        <f>R26/R$15</f>
        <v>0.23753107812137014</v>
      </c>
      <c r="S48" s="208">
        <f t="shared" ref="S48:U48" si="27">S26/S$15</f>
        <v>0.23151036789309273</v>
      </c>
      <c r="T48" s="208">
        <f t="shared" si="27"/>
        <v>0.21088692420036695</v>
      </c>
      <c r="U48" s="208">
        <f t="shared" si="27"/>
        <v>0.20115912229671834</v>
      </c>
    </row>
    <row r="49" spans="1:21">
      <c r="A49" s="176" t="s">
        <v>24</v>
      </c>
      <c r="B49" s="208">
        <f>B44/B$15</f>
        <v>0.99</v>
      </c>
      <c r="C49" s="208">
        <f t="shared" ref="C49:P49" si="28">C44/C$15</f>
        <v>0.95</v>
      </c>
      <c r="D49" s="208">
        <f t="shared" si="28"/>
        <v>0.92542792294548493</v>
      </c>
      <c r="E49" s="208">
        <f t="shared" si="28"/>
        <v>0.81923313020044652</v>
      </c>
      <c r="F49" s="208">
        <f t="shared" si="28"/>
        <v>0.77623374822747759</v>
      </c>
      <c r="G49" s="208">
        <f t="shared" si="28"/>
        <v>0.72979568278776297</v>
      </c>
      <c r="H49" s="208">
        <f t="shared" si="28"/>
        <v>0.63755707762557079</v>
      </c>
      <c r="I49" s="208">
        <f t="shared" si="28"/>
        <v>0.6716577561442707</v>
      </c>
      <c r="J49" s="208">
        <f t="shared" si="28"/>
        <v>0.69309883252355731</v>
      </c>
      <c r="K49" s="208">
        <f t="shared" si="28"/>
        <v>0.64297105994232129</v>
      </c>
      <c r="L49" s="208">
        <f t="shared" si="28"/>
        <v>0.64506846219784586</v>
      </c>
      <c r="M49" s="208">
        <f t="shared" si="28"/>
        <v>0.65105496222825998</v>
      </c>
      <c r="N49" s="208">
        <f t="shared" si="28"/>
        <v>0.6674078420460019</v>
      </c>
      <c r="O49" s="208">
        <f t="shared" si="28"/>
        <v>0.73160977442165454</v>
      </c>
      <c r="P49" s="208">
        <f t="shared" si="28"/>
        <v>0.77383678269848644</v>
      </c>
      <c r="Q49" s="208">
        <f>Q44/Q$15</f>
        <v>0.81069768300582146</v>
      </c>
      <c r="R49" s="208">
        <f>R44/R$15</f>
        <v>0.84936715910461869</v>
      </c>
      <c r="S49" s="208">
        <f t="shared" ref="S49:U49" si="29">S44/S$15</f>
        <v>0.88709651266956768</v>
      </c>
      <c r="T49" s="208">
        <f t="shared" si="29"/>
        <v>0.97418264495991169</v>
      </c>
      <c r="U49" s="208">
        <f t="shared" si="29"/>
        <v>1.0431142001560143</v>
      </c>
    </row>
    <row r="50" spans="1:21">
      <c r="A50" s="198" t="s">
        <v>25</v>
      </c>
      <c r="B50" s="209">
        <f t="shared" ref="B50:R50" si="30">(B25+B41)/B$15</f>
        <v>0.18894830659536538</v>
      </c>
      <c r="C50" s="209">
        <f t="shared" si="30"/>
        <v>0.17161716171617161</v>
      </c>
      <c r="D50" s="209">
        <f t="shared" si="30"/>
        <v>0.14476308995908696</v>
      </c>
      <c r="E50" s="209">
        <f t="shared" si="30"/>
        <v>0.17268695644567958</v>
      </c>
      <c r="F50" s="209">
        <f t="shared" si="30"/>
        <v>0.14417341889813298</v>
      </c>
      <c r="G50" s="209">
        <f t="shared" si="30"/>
        <v>0.1324504756622561</v>
      </c>
      <c r="H50" s="209">
        <f t="shared" si="30"/>
        <v>0.11490908349641225</v>
      </c>
      <c r="I50" s="209">
        <f t="shared" si="30"/>
        <v>9.7191190552186404E-2</v>
      </c>
      <c r="J50" s="209">
        <f t="shared" si="30"/>
        <v>8.2155477031802135E-2</v>
      </c>
      <c r="K50" s="209">
        <f t="shared" si="30"/>
        <v>0.11180642707739115</v>
      </c>
      <c r="L50" s="209">
        <f t="shared" si="30"/>
        <v>0.12116075047941618</v>
      </c>
      <c r="M50" s="209">
        <f t="shared" si="30"/>
        <v>9.034932932664487E-2</v>
      </c>
      <c r="N50" s="209">
        <f t="shared" si="30"/>
        <v>0.12233358837396563</v>
      </c>
      <c r="O50" s="209">
        <f t="shared" si="30"/>
        <v>0.11443772784979675</v>
      </c>
      <c r="P50" s="209">
        <f t="shared" si="30"/>
        <v>9.5612858774277887E-2</v>
      </c>
      <c r="Q50" s="209">
        <f t="shared" si="30"/>
        <v>0.10407870437524326</v>
      </c>
      <c r="R50" s="209">
        <f t="shared" si="30"/>
        <v>0.11546989813658676</v>
      </c>
      <c r="S50" s="209">
        <f t="shared" ref="S50:U50" si="31">(S25+S41)/S$15</f>
        <v>0.11784825162600387</v>
      </c>
      <c r="T50" s="209">
        <f t="shared" si="31"/>
        <v>0.11662788834610745</v>
      </c>
      <c r="U50" s="209">
        <f t="shared" si="31"/>
        <v>0.12611173502465858</v>
      </c>
    </row>
    <row r="51" spans="1:21" s="157" customFormat="1">
      <c r="A51" s="288" t="s">
        <v>166</v>
      </c>
      <c r="B51" s="289"/>
      <c r="C51" s="290"/>
      <c r="D51" s="290"/>
      <c r="E51" s="290"/>
      <c r="F51" s="290"/>
      <c r="G51" s="290"/>
      <c r="H51" s="290"/>
      <c r="I51" s="301"/>
      <c r="J51" s="301"/>
      <c r="K51" s="301"/>
      <c r="L51" s="301"/>
      <c r="M51" s="301"/>
      <c r="N51" s="301"/>
      <c r="O51" s="301"/>
      <c r="P51" s="301"/>
      <c r="Q51" s="301"/>
      <c r="R51" s="301"/>
      <c r="S51" s="301"/>
    </row>
    <row r="52" spans="1:21" s="157" customFormat="1">
      <c r="A52" s="291" t="s">
        <v>26</v>
      </c>
      <c r="B52" s="611"/>
      <c r="C52" s="611"/>
      <c r="D52" s="611"/>
      <c r="E52" s="611"/>
      <c r="F52" s="611"/>
      <c r="G52" s="611"/>
      <c r="H52" s="611"/>
      <c r="I52" s="611"/>
      <c r="J52" s="611"/>
      <c r="K52" s="611"/>
      <c r="L52" s="611"/>
      <c r="M52" s="611"/>
      <c r="N52" s="611"/>
      <c r="O52" s="611"/>
      <c r="P52" s="611"/>
      <c r="Q52" s="611"/>
      <c r="R52" s="611"/>
      <c r="S52" s="611"/>
      <c r="T52" s="611"/>
      <c r="U52" s="611"/>
    </row>
    <row r="53" spans="1:21" s="157" customFormat="1">
      <c r="A53" s="237" t="s">
        <v>231</v>
      </c>
      <c r="B53" s="302"/>
      <c r="C53" s="302"/>
      <c r="D53" s="302"/>
      <c r="E53" s="302"/>
      <c r="F53" s="302"/>
      <c r="G53" s="302"/>
      <c r="H53" s="302"/>
      <c r="I53" s="302"/>
      <c r="J53" s="302"/>
      <c r="K53" s="302"/>
      <c r="L53" s="302"/>
      <c r="M53" s="302"/>
      <c r="N53" s="302"/>
      <c r="O53" s="302"/>
      <c r="P53" s="302"/>
      <c r="Q53" s="302"/>
      <c r="R53" s="302"/>
      <c r="S53" s="302"/>
    </row>
    <row r="54" spans="1:21" s="157" customFormat="1">
      <c r="A54" s="237" t="s">
        <v>238</v>
      </c>
      <c r="B54" s="302"/>
      <c r="C54" s="302"/>
      <c r="D54" s="302"/>
      <c r="E54" s="302"/>
      <c r="F54" s="302"/>
      <c r="G54" s="302"/>
      <c r="H54" s="302"/>
      <c r="I54" s="302"/>
      <c r="J54" s="302"/>
      <c r="K54" s="302"/>
      <c r="L54" s="302"/>
      <c r="M54" s="302"/>
      <c r="N54" s="302"/>
      <c r="O54" s="302"/>
      <c r="P54" s="302"/>
      <c r="Q54" s="302"/>
      <c r="R54" s="302"/>
      <c r="S54" s="302"/>
    </row>
    <row r="55" spans="1:21" s="157" customFormat="1" ht="12" customHeight="1">
      <c r="A55" s="414" t="s">
        <v>235</v>
      </c>
      <c r="B55" s="293"/>
      <c r="I55" s="293"/>
    </row>
    <row r="56" spans="1:21" s="157" customFormat="1">
      <c r="A56" s="206" t="s">
        <v>239</v>
      </c>
      <c r="B56" s="303"/>
      <c r="C56" s="304"/>
      <c r="D56" s="304"/>
      <c r="E56" s="304"/>
      <c r="F56" s="304"/>
      <c r="G56" s="304"/>
      <c r="H56" s="304"/>
      <c r="I56" s="303"/>
      <c r="J56" s="304"/>
      <c r="K56" s="304"/>
    </row>
    <row r="57" spans="1:21" s="157" customFormat="1">
      <c r="A57" s="294" t="s">
        <v>153</v>
      </c>
      <c r="B57" s="293"/>
      <c r="I57" s="293"/>
    </row>
    <row r="58" spans="1:21">
      <c r="A58" s="210"/>
    </row>
  </sheetData>
  <phoneticPr fontId="54" type="noConversion"/>
  <pageMargins left="0.78740157499999996" right="0.78740157499999996" top="0.984251969" bottom="0.984251969" header="0.4921259845" footer="0.4921259845"/>
  <pageSetup paperSize="8"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54"/>
  <sheetViews>
    <sheetView workbookViewId="0">
      <pane xSplit="2" ySplit="5" topLeftCell="C6" activePane="bottomRight" state="frozen"/>
      <selection pane="topRight" activeCell="C1" sqref="C1"/>
      <selection pane="bottomLeft" activeCell="A6" sqref="A6"/>
      <selection pane="bottomRight" activeCell="O19" sqref="O19"/>
    </sheetView>
  </sheetViews>
  <sheetFormatPr baseColWidth="10" defaultColWidth="11.42578125" defaultRowHeight="12.75"/>
  <cols>
    <col min="1" max="1" width="4" style="535" customWidth="1"/>
    <col min="2" max="2" width="48.7109375" style="535" customWidth="1"/>
    <col min="3" max="11" width="8" style="535" customWidth="1"/>
    <col min="12" max="14" width="9.28515625" style="535" customWidth="1"/>
    <col min="15" max="16384" width="11.42578125" style="535"/>
  </cols>
  <sheetData>
    <row r="1" spans="2:14" ht="18">
      <c r="B1" s="590" t="s">
        <v>347</v>
      </c>
    </row>
    <row r="3" spans="2:14" ht="18.75">
      <c r="B3" s="591" t="s">
        <v>348</v>
      </c>
    </row>
    <row r="4" spans="2:14">
      <c r="B4" s="157" t="s">
        <v>212</v>
      </c>
    </row>
    <row r="5" spans="2:14" ht="13.5">
      <c r="B5" s="836" t="s">
        <v>431</v>
      </c>
      <c r="C5" s="592">
        <v>2012</v>
      </c>
      <c r="D5" s="592">
        <v>2013</v>
      </c>
      <c r="E5" s="593">
        <v>2014</v>
      </c>
      <c r="F5" s="593">
        <v>2015</v>
      </c>
      <c r="G5" s="593" t="s">
        <v>426</v>
      </c>
      <c r="H5" s="593">
        <v>2017</v>
      </c>
      <c r="I5" s="593" t="s">
        <v>428</v>
      </c>
      <c r="J5" s="593">
        <v>2019</v>
      </c>
      <c r="K5" s="593">
        <v>2020</v>
      </c>
      <c r="L5" s="593">
        <v>2021</v>
      </c>
      <c r="M5" s="593">
        <v>2022</v>
      </c>
      <c r="N5" s="593">
        <v>2023</v>
      </c>
    </row>
    <row r="6" spans="2:14">
      <c r="B6" s="589" t="s">
        <v>286</v>
      </c>
      <c r="C6" s="551">
        <v>17.155601191999999</v>
      </c>
      <c r="D6" s="574">
        <v>17.569993341</v>
      </c>
      <c r="E6" s="544">
        <v>17.829142058999999</v>
      </c>
      <c r="F6" s="544">
        <v>18.328414991999999</v>
      </c>
      <c r="G6" s="544">
        <v>19.149652073999999</v>
      </c>
      <c r="H6" s="544">
        <v>21.126128209000001</v>
      </c>
      <c r="I6" s="544">
        <v>22.260469858</v>
      </c>
      <c r="J6" s="544">
        <v>22.537411261999999</v>
      </c>
      <c r="K6" s="544">
        <v>21.809636233999999</v>
      </c>
      <c r="L6" s="544">
        <v>22.562854448</v>
      </c>
      <c r="M6" s="544">
        <v>23.238868230000001</v>
      </c>
      <c r="N6" s="544">
        <v>24.378480925000002</v>
      </c>
    </row>
    <row r="7" spans="2:14">
      <c r="B7" s="543" t="s">
        <v>287</v>
      </c>
      <c r="C7" s="541">
        <v>1.878499454</v>
      </c>
      <c r="D7" s="540">
        <v>1.998889186</v>
      </c>
      <c r="E7" s="540">
        <v>2.0393088690000001</v>
      </c>
      <c r="F7" s="540">
        <v>2.0788776470000001</v>
      </c>
      <c r="G7" s="540">
        <v>2.187487757</v>
      </c>
      <c r="H7" s="540">
        <v>2.9979117899999999</v>
      </c>
      <c r="I7" s="540">
        <v>3.582666551</v>
      </c>
      <c r="J7" s="540">
        <v>3.722077654</v>
      </c>
      <c r="K7" s="540">
        <v>3.8311748900000002</v>
      </c>
      <c r="L7" s="540">
        <v>4.1518297049999999</v>
      </c>
      <c r="M7" s="540">
        <v>4.3358675619999998</v>
      </c>
      <c r="N7" s="540">
        <v>4.9876444639999997</v>
      </c>
    </row>
    <row r="8" spans="2:14">
      <c r="B8" s="543" t="s">
        <v>288</v>
      </c>
      <c r="C8" s="541">
        <v>2.9699141309999999</v>
      </c>
      <c r="D8" s="540">
        <v>3.064059737</v>
      </c>
      <c r="E8" s="540">
        <v>3.18570149</v>
      </c>
      <c r="F8" s="540">
        <v>3.2723590009999999</v>
      </c>
      <c r="G8" s="540">
        <v>3.5623850629999998</v>
      </c>
      <c r="H8" s="540">
        <v>3.685993796</v>
      </c>
      <c r="I8" s="540">
        <v>3.953895535</v>
      </c>
      <c r="J8" s="540">
        <v>4.0465452380000002</v>
      </c>
      <c r="K8" s="540">
        <v>4.1221661330000003</v>
      </c>
      <c r="L8" s="540">
        <v>4.2764984569999998</v>
      </c>
      <c r="M8" s="540">
        <v>4.4280494910000003</v>
      </c>
      <c r="N8" s="540">
        <v>4.6060474830000002</v>
      </c>
    </row>
    <row r="9" spans="2:14">
      <c r="B9" s="543" t="s">
        <v>289</v>
      </c>
      <c r="C9" s="541">
        <v>0.59514922299999995</v>
      </c>
      <c r="D9" s="540">
        <v>0.60815936400000004</v>
      </c>
      <c r="E9" s="540">
        <v>0.61505942499999999</v>
      </c>
      <c r="F9" s="540">
        <v>0.62754793499999995</v>
      </c>
      <c r="G9" s="540">
        <v>0.61254741899999998</v>
      </c>
      <c r="H9" s="540">
        <v>0.597987202</v>
      </c>
      <c r="I9" s="540">
        <v>0.60058498999999999</v>
      </c>
      <c r="J9" s="540">
        <v>0.58654557500000004</v>
      </c>
      <c r="K9" s="540">
        <v>0.56442702099999997</v>
      </c>
      <c r="L9" s="540">
        <v>0.56019651299999995</v>
      </c>
      <c r="M9" s="540">
        <v>0.56060905500000002</v>
      </c>
      <c r="N9" s="540">
        <v>0.85735821599999995</v>
      </c>
    </row>
    <row r="10" spans="2:14">
      <c r="B10" s="543" t="s">
        <v>290</v>
      </c>
      <c r="C10" s="541">
        <v>11.487464099</v>
      </c>
      <c r="D10" s="540">
        <v>11.648000473</v>
      </c>
      <c r="E10" s="540">
        <v>11.666591726</v>
      </c>
      <c r="F10" s="540">
        <v>12.120606970000001</v>
      </c>
      <c r="G10" s="540">
        <v>12.540402540000001</v>
      </c>
      <c r="H10" s="540">
        <v>13.621800439999999</v>
      </c>
      <c r="I10" s="540">
        <v>13.864780645</v>
      </c>
      <c r="J10" s="540">
        <v>13.957108754</v>
      </c>
      <c r="K10" s="540">
        <v>12.912480520000001</v>
      </c>
      <c r="L10" s="540">
        <v>12.957967449</v>
      </c>
      <c r="M10" s="540">
        <v>13.499557593</v>
      </c>
      <c r="N10" s="540">
        <v>13.499173011</v>
      </c>
    </row>
    <row r="11" spans="2:14">
      <c r="B11" s="543" t="s">
        <v>291</v>
      </c>
      <c r="C11" s="541">
        <v>0.22457428300000001</v>
      </c>
      <c r="D11" s="541">
        <v>0.25088457800000002</v>
      </c>
      <c r="E11" s="541">
        <v>0.32248054799999998</v>
      </c>
      <c r="F11" s="541">
        <v>0.229023437</v>
      </c>
      <c r="G11" s="541">
        <v>0.24682929200000001</v>
      </c>
      <c r="H11" s="541">
        <v>0.22243498</v>
      </c>
      <c r="I11" s="541">
        <v>0.25854213399999998</v>
      </c>
      <c r="J11" s="541">
        <v>0.22513403800000001</v>
      </c>
      <c r="K11" s="541">
        <v>0.37938766800000001</v>
      </c>
      <c r="L11" s="541">
        <v>0.61636232199999996</v>
      </c>
      <c r="M11" s="541">
        <v>0.41478452700000001</v>
      </c>
      <c r="N11" s="541">
        <v>0.42825774900000002</v>
      </c>
    </row>
    <row r="12" spans="2:14" s="542" customFormat="1">
      <c r="B12" s="539" t="s">
        <v>292</v>
      </c>
      <c r="C12" s="594">
        <v>22.498149081000001</v>
      </c>
      <c r="D12" s="594">
        <v>22.862743643999998</v>
      </c>
      <c r="E12" s="594">
        <v>22.587311976999999</v>
      </c>
      <c r="F12" s="594">
        <v>22.934164332999998</v>
      </c>
      <c r="G12" s="594">
        <v>23.923668462999998</v>
      </c>
      <c r="H12" s="594">
        <v>26.447086862999999</v>
      </c>
      <c r="I12" s="594">
        <v>27.998650076000001</v>
      </c>
      <c r="J12" s="594">
        <v>28.980543073</v>
      </c>
      <c r="K12" s="594">
        <v>26.862924308</v>
      </c>
      <c r="L12" s="594">
        <v>28.319745706999999</v>
      </c>
      <c r="M12" s="594">
        <v>29.463487522000001</v>
      </c>
      <c r="N12" s="594">
        <v>30.234767771000001</v>
      </c>
    </row>
    <row r="13" spans="2:14">
      <c r="B13" s="546" t="s">
        <v>293</v>
      </c>
      <c r="C13" s="595">
        <v>12.299279585000001</v>
      </c>
      <c r="D13" s="595">
        <v>12.579255723999999</v>
      </c>
      <c r="E13" s="595">
        <v>13.648907554000001</v>
      </c>
      <c r="F13" s="595">
        <v>14.988677409999999</v>
      </c>
      <c r="G13" s="595">
        <v>16.089001973999999</v>
      </c>
      <c r="H13" s="595">
        <v>18.277110558</v>
      </c>
      <c r="I13" s="595">
        <v>23.803635534000001</v>
      </c>
      <c r="J13" s="595">
        <v>24.434323921000001</v>
      </c>
      <c r="K13" s="595">
        <v>22.043502397000001</v>
      </c>
      <c r="L13" s="595">
        <v>22.637481266999998</v>
      </c>
      <c r="M13" s="595">
        <v>23.883444322999999</v>
      </c>
      <c r="N13" s="595">
        <v>24.458284578000001</v>
      </c>
    </row>
    <row r="14" spans="2:14">
      <c r="B14" s="582" t="s">
        <v>323</v>
      </c>
      <c r="C14" s="595">
        <v>4.4753688299999999</v>
      </c>
      <c r="D14" s="595">
        <v>4.7558319649999996</v>
      </c>
      <c r="E14" s="595">
        <v>4.643553893</v>
      </c>
      <c r="F14" s="595">
        <v>4.8137549079999999</v>
      </c>
      <c r="G14" s="595">
        <v>5.0537080149999998</v>
      </c>
      <c r="H14" s="595">
        <v>7.1334949620000003</v>
      </c>
      <c r="I14" s="595">
        <v>7.9669932919999997</v>
      </c>
      <c r="J14" s="595">
        <v>8.5164229900000006</v>
      </c>
      <c r="K14" s="595">
        <v>8.7390077270000006</v>
      </c>
      <c r="L14" s="595">
        <v>-1.2791054070000001</v>
      </c>
      <c r="M14" s="595">
        <v>-1.1813049609999999</v>
      </c>
      <c r="N14" s="595">
        <v>-1.1744023370000001</v>
      </c>
    </row>
    <row r="15" spans="2:14">
      <c r="B15" s="582" t="s">
        <v>295</v>
      </c>
      <c r="C15" s="595">
        <v>7.8239107539999999</v>
      </c>
      <c r="D15" s="595">
        <v>7.8234237579999997</v>
      </c>
      <c r="E15" s="595">
        <v>9.0053536609999991</v>
      </c>
      <c r="F15" s="595">
        <v>10.174922501999999</v>
      </c>
      <c r="G15" s="595">
        <v>11.035293959000001</v>
      </c>
      <c r="H15" s="595">
        <v>11.143615595</v>
      </c>
      <c r="I15" s="595">
        <v>15.836642242</v>
      </c>
      <c r="J15" s="595">
        <v>15.91790093</v>
      </c>
      <c r="K15" s="595">
        <v>13.30449467</v>
      </c>
      <c r="L15" s="595">
        <v>23.916586674000001</v>
      </c>
      <c r="M15" s="595">
        <v>25.064749284000001</v>
      </c>
      <c r="N15" s="595">
        <v>25.632686916000001</v>
      </c>
    </row>
    <row r="16" spans="2:14">
      <c r="B16" s="859" t="s">
        <v>561</v>
      </c>
      <c r="C16" s="595"/>
      <c r="D16" s="595"/>
      <c r="E16" s="595"/>
      <c r="F16" s="595"/>
      <c r="G16" s="595"/>
      <c r="H16" s="595">
        <v>0</v>
      </c>
      <c r="I16" s="595">
        <v>4.1969475770000004</v>
      </c>
      <c r="J16" s="595">
        <v>4.2914789559999997</v>
      </c>
      <c r="K16" s="595">
        <v>4.0252403670000003</v>
      </c>
      <c r="L16" s="595">
        <v>14.645515913000001</v>
      </c>
      <c r="M16" s="595">
        <v>15.863914028</v>
      </c>
      <c r="N16" s="595">
        <v>16.335836990000001</v>
      </c>
    </row>
    <row r="17" spans="2:14" s="562" customFormat="1">
      <c r="B17" s="860" t="s">
        <v>562</v>
      </c>
      <c r="C17" s="610">
        <v>2.1168495940000001</v>
      </c>
      <c r="D17" s="610">
        <v>2.0416105779999998</v>
      </c>
      <c r="E17" s="610">
        <v>2.0768074460000001</v>
      </c>
      <c r="F17" s="610">
        <v>2.0863377949999999</v>
      </c>
      <c r="G17" s="610">
        <v>2.1867167169999999</v>
      </c>
      <c r="H17" s="610">
        <v>2.228536885</v>
      </c>
      <c r="I17" s="610">
        <v>2.3262298100000001</v>
      </c>
      <c r="J17" s="610">
        <v>2.2986395700000002</v>
      </c>
      <c r="K17" s="610">
        <v>2.0912906609999999</v>
      </c>
      <c r="L17" s="610">
        <v>2.1634820760000002</v>
      </c>
      <c r="M17" s="610">
        <v>1.890705748</v>
      </c>
      <c r="N17" s="610">
        <v>2.0341952760000002</v>
      </c>
    </row>
    <row r="18" spans="2:14" s="562" customFormat="1">
      <c r="B18" s="860" t="s">
        <v>563</v>
      </c>
      <c r="C18" s="610">
        <v>4.1477427000000002</v>
      </c>
      <c r="D18" s="610">
        <v>4.1764415110000002</v>
      </c>
      <c r="E18" s="610">
        <v>4.2425589500000003</v>
      </c>
      <c r="F18" s="610">
        <v>5.2333445699999999</v>
      </c>
      <c r="G18" s="610">
        <v>5.535957979</v>
      </c>
      <c r="H18" s="610">
        <v>5.4764067540000001</v>
      </c>
      <c r="I18" s="610">
        <v>5.5337569430000002</v>
      </c>
      <c r="J18" s="610">
        <v>5.4560952550000001</v>
      </c>
      <c r="K18" s="610">
        <v>5.0325439860000003</v>
      </c>
      <c r="L18" s="610">
        <v>5.1416918210000002</v>
      </c>
      <c r="M18" s="610">
        <v>5.3311860739999997</v>
      </c>
      <c r="N18" s="610">
        <v>5.449124555</v>
      </c>
    </row>
    <row r="19" spans="2:14" s="547" customFormat="1">
      <c r="B19" s="543" t="s">
        <v>296</v>
      </c>
      <c r="C19" s="595">
        <v>9.3412174710000002</v>
      </c>
      <c r="D19" s="595">
        <v>9.3469699179999992</v>
      </c>
      <c r="E19" s="595">
        <v>7.9536225360000001</v>
      </c>
      <c r="F19" s="595">
        <v>6.5923151359999999</v>
      </c>
      <c r="G19" s="595">
        <v>6.3705775139999998</v>
      </c>
      <c r="H19" s="595">
        <v>5.877686948</v>
      </c>
      <c r="I19" s="595">
        <v>1.923293028</v>
      </c>
      <c r="J19" s="595">
        <v>1.8570384900000001</v>
      </c>
      <c r="K19" s="595">
        <v>1.9309859220000001</v>
      </c>
      <c r="L19" s="595">
        <v>2.2056023260000002</v>
      </c>
      <c r="M19" s="595">
        <v>2.2590727070000001</v>
      </c>
      <c r="N19" s="595">
        <v>2.3563536260000002</v>
      </c>
    </row>
    <row r="20" spans="2:14" s="547" customFormat="1">
      <c r="B20" s="582" t="s">
        <v>370</v>
      </c>
      <c r="C20" s="595">
        <v>5.4487613250000004</v>
      </c>
      <c r="D20" s="595">
        <v>5.4590084980000002</v>
      </c>
      <c r="E20" s="595">
        <v>5.2747842619999998</v>
      </c>
      <c r="F20" s="595">
        <v>4.824665317</v>
      </c>
      <c r="G20" s="595">
        <v>4.5842437260000004</v>
      </c>
      <c r="H20" s="595">
        <v>4.1262021300000002</v>
      </c>
      <c r="I20" s="595">
        <v>0.304387142</v>
      </c>
      <c r="J20" s="595">
        <v>0.30438569999999998</v>
      </c>
      <c r="K20" s="595">
        <v>0.30395251699999998</v>
      </c>
      <c r="L20" s="595">
        <v>0.305109674</v>
      </c>
      <c r="M20" s="595">
        <v>0.304380716</v>
      </c>
      <c r="N20" s="595">
        <v>0.304398744</v>
      </c>
    </row>
    <row r="21" spans="2:14" s="547" customFormat="1">
      <c r="B21" s="582" t="s">
        <v>360</v>
      </c>
      <c r="C21" s="595">
        <v>3.0274721599999999</v>
      </c>
      <c r="D21" s="595">
        <v>3.0519697250000002</v>
      </c>
      <c r="E21" s="595">
        <v>1.8548504100000001</v>
      </c>
      <c r="F21" s="595">
        <v>0.961448529</v>
      </c>
      <c r="G21" s="595">
        <v>0.96692015499999995</v>
      </c>
      <c r="H21" s="595">
        <v>0.98156403999999997</v>
      </c>
      <c r="I21" s="595">
        <v>0.89773578200000004</v>
      </c>
      <c r="J21" s="595">
        <v>0.87424120299999997</v>
      </c>
      <c r="K21" s="595">
        <v>1.0032154069999999</v>
      </c>
      <c r="L21" s="595">
        <v>1.026393146</v>
      </c>
      <c r="M21" s="595">
        <v>1.0345978899999999</v>
      </c>
      <c r="N21" s="595">
        <v>1.040311446</v>
      </c>
    </row>
    <row r="22" spans="2:14" s="547" customFormat="1">
      <c r="B22" s="582" t="s">
        <v>371</v>
      </c>
      <c r="C22" s="595">
        <v>0.86498398600000004</v>
      </c>
      <c r="D22" s="595">
        <v>0.83599169399999995</v>
      </c>
      <c r="E22" s="595">
        <v>0.82398786300000004</v>
      </c>
      <c r="F22" s="595">
        <v>0.80620128999999996</v>
      </c>
      <c r="G22" s="595">
        <v>0.81941363099999998</v>
      </c>
      <c r="H22" s="595">
        <v>0.76992077699999995</v>
      </c>
      <c r="I22" s="595">
        <v>0.72117010299999995</v>
      </c>
      <c r="J22" s="595">
        <v>0.67841158700000004</v>
      </c>
      <c r="K22" s="595">
        <v>0.62381799699999996</v>
      </c>
      <c r="L22" s="595">
        <v>0.874099505</v>
      </c>
      <c r="M22" s="595">
        <v>0.920094101</v>
      </c>
      <c r="N22" s="595">
        <v>1.0116434350000001</v>
      </c>
    </row>
    <row r="23" spans="2:14" s="547" customFormat="1">
      <c r="B23" s="739" t="s">
        <v>358</v>
      </c>
      <c r="C23" s="595">
        <v>0.57946672399999999</v>
      </c>
      <c r="D23" s="595">
        <v>0.65729557800000005</v>
      </c>
      <c r="E23" s="595">
        <v>0.68817092599999996</v>
      </c>
      <c r="F23" s="595">
        <v>1.010978854</v>
      </c>
      <c r="G23" s="595">
        <v>1.1132689520000001</v>
      </c>
      <c r="H23" s="595">
        <v>1.840822695</v>
      </c>
      <c r="I23" s="595">
        <v>1.7666292480000001</v>
      </c>
      <c r="J23" s="595">
        <v>2.115400932</v>
      </c>
      <c r="K23" s="595">
        <v>2.3417535329999999</v>
      </c>
      <c r="L23" s="595">
        <v>2.6726276289999999</v>
      </c>
      <c r="M23" s="595">
        <v>2.7709484390000001</v>
      </c>
      <c r="N23" s="595">
        <v>2.6402083730000001</v>
      </c>
    </row>
    <row r="24" spans="2:14" s="547" customFormat="1">
      <c r="B24" s="543" t="s">
        <v>359</v>
      </c>
      <c r="C24" s="595">
        <v>1.0088746000000001E-2</v>
      </c>
      <c r="D24" s="595">
        <v>1.6087579000000001E-2</v>
      </c>
      <c r="E24" s="595">
        <v>2.3404761E-2</v>
      </c>
      <c r="F24" s="595">
        <v>2.6989787000000001E-2</v>
      </c>
      <c r="G24" s="595">
        <v>3.2630359999999997E-2</v>
      </c>
      <c r="H24" s="595">
        <v>8.2815937000000006E-2</v>
      </c>
      <c r="I24" s="595">
        <v>0.13485534199999999</v>
      </c>
      <c r="J24" s="595">
        <v>0.168363702</v>
      </c>
      <c r="K24" s="595">
        <v>0.14589031799999999</v>
      </c>
      <c r="L24" s="595">
        <v>0.16713985000000001</v>
      </c>
      <c r="M24" s="595">
        <v>0.190112947</v>
      </c>
      <c r="N24" s="595">
        <v>0.32174306899999999</v>
      </c>
    </row>
    <row r="25" spans="2:14">
      <c r="B25" s="561" t="s">
        <v>297</v>
      </c>
      <c r="C25" s="541">
        <v>0.26809655300000002</v>
      </c>
      <c r="D25" s="541">
        <v>0.26313484300000001</v>
      </c>
      <c r="E25" s="541">
        <v>0.27320619899999998</v>
      </c>
      <c r="F25" s="541">
        <v>0.31520314300000002</v>
      </c>
      <c r="G25" s="541">
        <v>0.31818966199999998</v>
      </c>
      <c r="H25" s="541">
        <v>0.36865072399999999</v>
      </c>
      <c r="I25" s="541">
        <v>0.370236921</v>
      </c>
      <c r="J25" s="541">
        <v>0.40541602700000001</v>
      </c>
      <c r="K25" s="541">
        <v>0.40079213499999999</v>
      </c>
      <c r="L25" s="541">
        <v>0.63689463400000002</v>
      </c>
      <c r="M25" s="541">
        <v>0.35990910399999998</v>
      </c>
      <c r="N25" s="541">
        <v>0.45817812299999999</v>
      </c>
    </row>
    <row r="26" spans="2:14" s="542" customFormat="1">
      <c r="B26" s="583" t="s">
        <v>298</v>
      </c>
      <c r="C26" s="551">
        <v>5.3425478890000004</v>
      </c>
      <c r="D26" s="551">
        <v>5.292750303</v>
      </c>
      <c r="E26" s="551">
        <v>4.758169917</v>
      </c>
      <c r="F26" s="551">
        <v>4.6057493410000001</v>
      </c>
      <c r="G26" s="551">
        <v>4.7740163889999998</v>
      </c>
      <c r="H26" s="551">
        <v>5.320958654</v>
      </c>
      <c r="I26" s="551">
        <v>5.738180217</v>
      </c>
      <c r="J26" s="551">
        <v>6.4431318109999998</v>
      </c>
      <c r="K26" s="551">
        <v>5.0532880740000001</v>
      </c>
      <c r="L26" s="551">
        <v>5.7568912579999996</v>
      </c>
      <c r="M26" s="551">
        <v>6.2246192919999999</v>
      </c>
      <c r="N26" s="551">
        <v>5.8562868449999996</v>
      </c>
    </row>
    <row r="27" spans="2:14">
      <c r="B27" s="584" t="s">
        <v>299</v>
      </c>
      <c r="C27" s="553">
        <v>3.7184833149999998</v>
      </c>
      <c r="D27" s="553">
        <v>3.2944546899999998</v>
      </c>
      <c r="E27" s="553">
        <v>2.8282660119999998</v>
      </c>
      <c r="F27" s="553">
        <v>2.5343237369999998</v>
      </c>
      <c r="G27" s="553">
        <v>2.8387869860000001</v>
      </c>
      <c r="H27" s="553">
        <v>3.5039052449999999</v>
      </c>
      <c r="I27" s="553">
        <v>3.6324951209999998</v>
      </c>
      <c r="J27" s="553">
        <v>4.5510949690000002</v>
      </c>
      <c r="K27" s="553">
        <v>2.6667089490000002</v>
      </c>
      <c r="L27" s="553">
        <v>4.0055227880000004</v>
      </c>
      <c r="M27" s="553">
        <v>4.1247030479999998</v>
      </c>
      <c r="N27" s="553">
        <v>3.616540015</v>
      </c>
    </row>
    <row r="28" spans="2:14" s="542" customFormat="1">
      <c r="B28" s="740" t="s">
        <v>300</v>
      </c>
      <c r="C28" s="594">
        <v>8.4890297459999999</v>
      </c>
      <c r="D28" s="594">
        <v>8.9458631700000009</v>
      </c>
      <c r="E28" s="594">
        <v>9.2769556869999992</v>
      </c>
      <c r="F28" s="594">
        <v>9.605550246</v>
      </c>
      <c r="G28" s="594">
        <v>9.0270139399999998</v>
      </c>
      <c r="H28" s="594">
        <v>9.6835666180000004</v>
      </c>
      <c r="I28" s="594">
        <v>10.030316827</v>
      </c>
      <c r="J28" s="594">
        <v>11.087845642</v>
      </c>
      <c r="K28" s="594">
        <v>12.667775822999999</v>
      </c>
      <c r="L28" s="594">
        <v>13.226468125</v>
      </c>
      <c r="M28" s="594">
        <v>13.093824389</v>
      </c>
      <c r="N28" s="594">
        <v>13.711712389000001</v>
      </c>
    </row>
    <row r="29" spans="2:14">
      <c r="B29" s="561" t="s">
        <v>365</v>
      </c>
      <c r="C29" s="596">
        <v>2.8164379820000001</v>
      </c>
      <c r="D29" s="596">
        <v>2.7631496389999999</v>
      </c>
      <c r="E29" s="596">
        <v>2.931269221</v>
      </c>
      <c r="F29" s="596">
        <v>3.0963391709999999</v>
      </c>
      <c r="G29" s="596">
        <v>3.1515853329999999</v>
      </c>
      <c r="H29" s="596">
        <v>3.331467017</v>
      </c>
      <c r="I29" s="596">
        <v>3.196054717</v>
      </c>
      <c r="J29" s="596">
        <v>3.3825536270000001</v>
      </c>
      <c r="K29" s="596">
        <v>3.241224984</v>
      </c>
      <c r="L29" s="596">
        <v>3.8916576570000001</v>
      </c>
      <c r="M29" s="596">
        <v>3.8996596189999999</v>
      </c>
      <c r="N29" s="596">
        <v>4.1079919289999998</v>
      </c>
    </row>
    <row r="30" spans="2:14">
      <c r="B30" s="561" t="s">
        <v>366</v>
      </c>
      <c r="C30" s="595">
        <v>5.2940404699999997</v>
      </c>
      <c r="D30" s="595">
        <v>5.7785747199999999</v>
      </c>
      <c r="E30" s="595">
        <v>5.9151127089999997</v>
      </c>
      <c r="F30" s="595">
        <v>5.9451588160000002</v>
      </c>
      <c r="G30" s="595">
        <v>5.4697603859999999</v>
      </c>
      <c r="H30" s="595">
        <v>5.7359239430000004</v>
      </c>
      <c r="I30" s="595">
        <v>6.347387683</v>
      </c>
      <c r="J30" s="595">
        <v>7.137316964</v>
      </c>
      <c r="K30" s="595">
        <v>8.5627191620000005</v>
      </c>
      <c r="L30" s="595">
        <v>8.6285232159999996</v>
      </c>
      <c r="M30" s="595">
        <v>8.6007467809999998</v>
      </c>
      <c r="N30" s="595">
        <v>9.0201690019999994</v>
      </c>
    </row>
    <row r="31" spans="2:14">
      <c r="B31" s="561" t="s">
        <v>372</v>
      </c>
      <c r="C31" s="595">
        <v>0.37855129300000001</v>
      </c>
      <c r="D31" s="595">
        <v>0.40413881000000001</v>
      </c>
      <c r="E31" s="595">
        <v>0.430573757</v>
      </c>
      <c r="F31" s="595">
        <v>0.56405225800000003</v>
      </c>
      <c r="G31" s="595">
        <v>0.40566822000000002</v>
      </c>
      <c r="H31" s="595">
        <v>0.61617565699999999</v>
      </c>
      <c r="I31" s="595">
        <v>0.48687442600000003</v>
      </c>
      <c r="J31" s="595">
        <v>0.56797505000000004</v>
      </c>
      <c r="K31" s="595">
        <v>0.86383167599999999</v>
      </c>
      <c r="L31" s="595">
        <v>0.706287251</v>
      </c>
      <c r="M31" s="595">
        <v>0.59341798899999998</v>
      </c>
      <c r="N31" s="595">
        <v>0.58355145600000002</v>
      </c>
    </row>
    <row r="32" spans="2:14" s="542" customFormat="1">
      <c r="B32" s="740" t="s">
        <v>301</v>
      </c>
      <c r="C32" s="597">
        <v>2.3321875360000002</v>
      </c>
      <c r="D32" s="597">
        <v>2.4931898399999999</v>
      </c>
      <c r="E32" s="597">
        <v>2.4915064600000001</v>
      </c>
      <c r="F32" s="597">
        <v>2.9061724459999998</v>
      </c>
      <c r="G32" s="597">
        <v>2.8162903450000001</v>
      </c>
      <c r="H32" s="597">
        <v>3.5193246760000001</v>
      </c>
      <c r="I32" s="597">
        <v>4.2011840720000002</v>
      </c>
      <c r="J32" s="597">
        <v>4.6263251179999996</v>
      </c>
      <c r="K32" s="597">
        <v>5.269526012</v>
      </c>
      <c r="L32" s="597">
        <v>5.3328219710000004</v>
      </c>
      <c r="M32" s="597">
        <v>5.3540729469999997</v>
      </c>
      <c r="N32" s="597">
        <v>6.1315512759999997</v>
      </c>
    </row>
    <row r="33" spans="2:14" s="542" customFormat="1">
      <c r="B33" s="561" t="s">
        <v>361</v>
      </c>
      <c r="C33" s="597">
        <v>0.48714374199999999</v>
      </c>
      <c r="D33" s="597">
        <v>0.50911852300000005</v>
      </c>
      <c r="E33" s="597">
        <v>0.48076029999999997</v>
      </c>
      <c r="F33" s="597">
        <v>0.48040976600000002</v>
      </c>
      <c r="G33" s="597">
        <v>0.51502442299999995</v>
      </c>
      <c r="H33" s="597">
        <v>0.55348702100000002</v>
      </c>
      <c r="I33" s="597">
        <v>0.57174291300000002</v>
      </c>
      <c r="J33" s="597">
        <v>0.51270956700000003</v>
      </c>
      <c r="K33" s="597">
        <v>0.51744124800000002</v>
      </c>
      <c r="L33" s="597">
        <v>0.57030735899999996</v>
      </c>
      <c r="M33" s="597">
        <v>0.60184527200000004</v>
      </c>
      <c r="N33" s="597">
        <v>0.59184868099999999</v>
      </c>
    </row>
    <row r="34" spans="2:14" s="542" customFormat="1">
      <c r="B34" s="561" t="s">
        <v>373</v>
      </c>
      <c r="C34" s="597">
        <v>1.526215745</v>
      </c>
      <c r="D34" s="597">
        <v>1.5810930510000001</v>
      </c>
      <c r="E34" s="597">
        <v>1.6134379619999999</v>
      </c>
      <c r="F34" s="597">
        <v>1.842590266</v>
      </c>
      <c r="G34" s="597">
        <v>2.0047819090000001</v>
      </c>
      <c r="H34" s="597">
        <v>2.6271556220000001</v>
      </c>
      <c r="I34" s="597">
        <v>3.1617919909999999</v>
      </c>
      <c r="J34" s="597">
        <v>3.6168560250000001</v>
      </c>
      <c r="K34" s="597">
        <v>4.1936395519999996</v>
      </c>
      <c r="L34" s="597">
        <v>4.2047547139999999</v>
      </c>
      <c r="M34" s="597">
        <v>4.2347180460000002</v>
      </c>
      <c r="N34" s="597">
        <v>4.9871636910000001</v>
      </c>
    </row>
    <row r="35" spans="2:14">
      <c r="B35" s="561" t="s">
        <v>363</v>
      </c>
      <c r="C35" s="595">
        <v>0.31882804799999998</v>
      </c>
      <c r="D35" s="595">
        <v>0.40297826399999997</v>
      </c>
      <c r="E35" s="595">
        <v>0.397308198</v>
      </c>
      <c r="F35" s="595">
        <v>0.583172413</v>
      </c>
      <c r="G35" s="595">
        <v>0.29648401200000002</v>
      </c>
      <c r="H35" s="595">
        <v>0.33868203200000002</v>
      </c>
      <c r="I35" s="595">
        <v>0.46764916699999998</v>
      </c>
      <c r="J35" s="595">
        <v>0.49675952499999998</v>
      </c>
      <c r="K35" s="595">
        <v>0.558445211</v>
      </c>
      <c r="L35" s="595">
        <v>0.55775989699999995</v>
      </c>
      <c r="M35" s="595">
        <v>0.51750962899999997</v>
      </c>
      <c r="N35" s="595">
        <v>0.55253890299999997</v>
      </c>
    </row>
    <row r="36" spans="2:14" s="542" customFormat="1">
      <c r="B36" s="735" t="s">
        <v>302</v>
      </c>
      <c r="C36" s="551">
        <v>25.644630938999999</v>
      </c>
      <c r="D36" s="551">
        <v>26.515856511999999</v>
      </c>
      <c r="E36" s="551">
        <v>27.106097747</v>
      </c>
      <c r="F36" s="551">
        <v>27.933965238999999</v>
      </c>
      <c r="G36" s="551">
        <v>28.176666014999999</v>
      </c>
      <c r="H36" s="551">
        <v>30.809694827000001</v>
      </c>
      <c r="I36" s="551">
        <v>32.290786685</v>
      </c>
      <c r="J36" s="551">
        <v>33.625256903999997</v>
      </c>
      <c r="K36" s="551">
        <v>34.477412057000002</v>
      </c>
      <c r="L36" s="551">
        <v>35.789322573</v>
      </c>
      <c r="M36" s="551">
        <v>36.332692618999999</v>
      </c>
      <c r="N36" s="551">
        <v>38.090193313999997</v>
      </c>
    </row>
    <row r="37" spans="2:14" s="542" customFormat="1">
      <c r="B37" s="736" t="s">
        <v>303</v>
      </c>
      <c r="C37" s="545">
        <v>24.830336617</v>
      </c>
      <c r="D37" s="545">
        <v>25.355933484000001</v>
      </c>
      <c r="E37" s="545">
        <v>25.078818437999999</v>
      </c>
      <c r="F37" s="545">
        <v>25.840336779000001</v>
      </c>
      <c r="G37" s="545">
        <v>26.739958809000001</v>
      </c>
      <c r="H37" s="545">
        <v>29.966411539999999</v>
      </c>
      <c r="I37" s="545">
        <v>32.199834148000001</v>
      </c>
      <c r="J37" s="545">
        <v>33.606868190999997</v>
      </c>
      <c r="K37" s="545">
        <v>32.132450321</v>
      </c>
      <c r="L37" s="545">
        <v>33.652567679000001</v>
      </c>
      <c r="M37" s="545">
        <v>34.817560469999997</v>
      </c>
      <c r="N37" s="545">
        <v>36.366319048000001</v>
      </c>
    </row>
    <row r="38" spans="2:14" s="542" customFormat="1">
      <c r="B38" s="737" t="s">
        <v>304</v>
      </c>
      <c r="C38" s="559">
        <v>-0.81429432099999999</v>
      </c>
      <c r="D38" s="559">
        <v>-1.1599230270000001</v>
      </c>
      <c r="E38" s="559">
        <v>-2.0272793089999999</v>
      </c>
      <c r="F38" s="559">
        <v>-2.0936284590000001</v>
      </c>
      <c r="G38" s="559">
        <v>-1.4367072059999999</v>
      </c>
      <c r="H38" s="559">
        <v>-0.84328328699999999</v>
      </c>
      <c r="I38" s="559">
        <v>-9.0952536E-2</v>
      </c>
      <c r="J38" s="559">
        <v>-1.8388712000000002E-2</v>
      </c>
      <c r="K38" s="559">
        <v>-2.3449617360000001</v>
      </c>
      <c r="L38" s="559">
        <v>-2.1367548940000001</v>
      </c>
      <c r="M38" s="559">
        <v>-1.515132149</v>
      </c>
      <c r="N38" s="559">
        <v>-1.7238742659999999</v>
      </c>
    </row>
    <row r="39" spans="2:14">
      <c r="B39" s="564" t="s">
        <v>305</v>
      </c>
      <c r="C39" s="596">
        <v>1.6240645730000001</v>
      </c>
      <c r="D39" s="596">
        <v>1.9982956119999999</v>
      </c>
      <c r="E39" s="596">
        <v>1.929903905</v>
      </c>
      <c r="F39" s="596">
        <v>2.0714256029999998</v>
      </c>
      <c r="G39" s="596">
        <v>1.935229402</v>
      </c>
      <c r="H39" s="596">
        <v>1.8170534089999999</v>
      </c>
      <c r="I39" s="596">
        <v>2.1056850950000001</v>
      </c>
      <c r="J39" s="596">
        <v>1.8920368409999999</v>
      </c>
      <c r="K39" s="596">
        <v>2.3865791239999998</v>
      </c>
      <c r="L39" s="596">
        <v>1.7513684700000001</v>
      </c>
      <c r="M39" s="596">
        <v>2.0999162440000001</v>
      </c>
      <c r="N39" s="596">
        <v>2.239746829</v>
      </c>
    </row>
    <row r="40" spans="2:14">
      <c r="B40" s="564" t="s">
        <v>306</v>
      </c>
      <c r="C40" s="595">
        <v>2.7063481440000001</v>
      </c>
      <c r="D40" s="595">
        <v>3.0065659720000002</v>
      </c>
      <c r="E40" s="595">
        <v>3.56312147</v>
      </c>
      <c r="F40" s="595">
        <v>4.1312967059999997</v>
      </c>
      <c r="G40" s="595">
        <v>3.5308307729999999</v>
      </c>
      <c r="H40" s="595">
        <v>2.5343923610000001</v>
      </c>
      <c r="I40" s="595">
        <v>2.696703716</v>
      </c>
      <c r="J40" s="595">
        <v>2.031829568</v>
      </c>
      <c r="K40" s="595">
        <v>4.7988922479999996</v>
      </c>
      <c r="L40" s="595">
        <v>4.0597421039999997</v>
      </c>
      <c r="M40" s="595">
        <v>3.421367322</v>
      </c>
      <c r="N40" s="595">
        <v>3.4786375839999999</v>
      </c>
    </row>
    <row r="41" spans="2:14">
      <c r="B41" s="561" t="s">
        <v>307</v>
      </c>
      <c r="C41" s="588">
        <v>1.08228357</v>
      </c>
      <c r="D41" s="588">
        <v>1.0082703589999999</v>
      </c>
      <c r="E41" s="588">
        <v>1.633217565</v>
      </c>
      <c r="F41" s="588">
        <v>2.0598711019999998</v>
      </c>
      <c r="G41" s="588">
        <v>1.5956013710000001</v>
      </c>
      <c r="H41" s="588">
        <v>0.717338951</v>
      </c>
      <c r="I41" s="588">
        <v>0.59101862000000005</v>
      </c>
      <c r="J41" s="588">
        <v>0.13979272600000001</v>
      </c>
      <c r="K41" s="588">
        <v>2.4123131230000001</v>
      </c>
      <c r="L41" s="588">
        <v>2.3083736340000001</v>
      </c>
      <c r="M41" s="588">
        <v>1.3214510779999999</v>
      </c>
      <c r="N41" s="588">
        <v>1.238890754</v>
      </c>
    </row>
    <row r="42" spans="2:14" s="542" customFormat="1">
      <c r="B42" s="735" t="s">
        <v>308</v>
      </c>
      <c r="C42" s="551">
        <v>27.268695512000001</v>
      </c>
      <c r="D42" s="551">
        <v>28.514152123999999</v>
      </c>
      <c r="E42" s="551">
        <v>29.036001651999999</v>
      </c>
      <c r="F42" s="551">
        <v>30.005390842000001</v>
      </c>
      <c r="G42" s="551">
        <v>30.111895416999999</v>
      </c>
      <c r="H42" s="551">
        <v>32.626748235999997</v>
      </c>
      <c r="I42" s="551">
        <v>34.396471781000002</v>
      </c>
      <c r="J42" s="551">
        <v>35.517293746</v>
      </c>
      <c r="K42" s="551">
        <v>36.863991181999999</v>
      </c>
      <c r="L42" s="551">
        <v>37.540691043000002</v>
      </c>
      <c r="M42" s="551">
        <v>38.432608864000002</v>
      </c>
      <c r="N42" s="551">
        <v>40.329940143999998</v>
      </c>
    </row>
    <row r="43" spans="2:14" s="542" customFormat="1">
      <c r="B43" s="736" t="s">
        <v>309</v>
      </c>
      <c r="C43" s="545">
        <v>27.536684762</v>
      </c>
      <c r="D43" s="545">
        <v>28.362499455999998</v>
      </c>
      <c r="E43" s="545">
        <v>28.641939908000001</v>
      </c>
      <c r="F43" s="545">
        <v>29.971633486000002</v>
      </c>
      <c r="G43" s="545">
        <v>30.270789581999999</v>
      </c>
      <c r="H43" s="545">
        <v>32.500803900999998</v>
      </c>
      <c r="I43" s="545">
        <v>34.896537864999999</v>
      </c>
      <c r="J43" s="545">
        <v>35.638697759999999</v>
      </c>
      <c r="K43" s="545">
        <v>36.931342569000002</v>
      </c>
      <c r="L43" s="545">
        <v>37.712309783000002</v>
      </c>
      <c r="M43" s="545">
        <v>38.238927793000002</v>
      </c>
      <c r="N43" s="545">
        <v>39.844956633000002</v>
      </c>
    </row>
    <row r="44" spans="2:14" s="542" customFormat="1">
      <c r="B44" s="738" t="s">
        <v>310</v>
      </c>
      <c r="C44" s="654">
        <v>0.26798924899999998</v>
      </c>
      <c r="D44" s="654">
        <v>-0.15165266799999999</v>
      </c>
      <c r="E44" s="654">
        <v>-0.39406174300000002</v>
      </c>
      <c r="F44" s="654">
        <v>-3.3757356000000002E-2</v>
      </c>
      <c r="G44" s="654">
        <v>0.158894165</v>
      </c>
      <c r="H44" s="654">
        <v>-0.12594433499999999</v>
      </c>
      <c r="I44" s="654">
        <v>0.50006608299999999</v>
      </c>
      <c r="J44" s="654">
        <v>0.12140401300000001</v>
      </c>
      <c r="K44" s="654">
        <v>6.7351386999999999E-2</v>
      </c>
      <c r="L44" s="654">
        <v>0.17161873899999999</v>
      </c>
      <c r="M44" s="654">
        <v>-0.19368107000000001</v>
      </c>
      <c r="N44" s="654">
        <v>-0.48498351099999998</v>
      </c>
    </row>
    <row r="45" spans="2:14" s="562" customFormat="1" ht="13.5">
      <c r="B45" s="650" t="s">
        <v>429</v>
      </c>
      <c r="C45" s="597">
        <v>19.120649783000001</v>
      </c>
      <c r="D45" s="597">
        <v>20.282374791999999</v>
      </c>
      <c r="E45" s="597">
        <v>22.011436786000001</v>
      </c>
      <c r="F45" s="597">
        <v>24.044502679000001</v>
      </c>
      <c r="G45" s="597">
        <v>26.10019904</v>
      </c>
      <c r="H45" s="597">
        <v>26.833359170000001</v>
      </c>
      <c r="I45" s="597">
        <v>27.806294372</v>
      </c>
      <c r="J45" s="597">
        <v>27.990351164</v>
      </c>
      <c r="K45" s="597">
        <v>30.502600094999998</v>
      </c>
      <c r="L45" s="597">
        <v>32.934211507999997</v>
      </c>
      <c r="M45" s="597">
        <v>34.192809408999999</v>
      </c>
      <c r="N45" s="597">
        <v>35.423117177999998</v>
      </c>
    </row>
    <row r="46" spans="2:14">
      <c r="B46" s="563" t="s">
        <v>23</v>
      </c>
      <c r="C46" s="551"/>
      <c r="D46" s="598"/>
      <c r="E46" s="598"/>
      <c r="F46" s="598"/>
      <c r="G46" s="598"/>
      <c r="H46" s="598"/>
      <c r="I46" s="598"/>
      <c r="J46" s="598"/>
      <c r="K46" s="598"/>
      <c r="L46" s="598"/>
      <c r="M46" s="598"/>
      <c r="N46" s="598"/>
    </row>
    <row r="47" spans="2:14">
      <c r="B47" s="561" t="s">
        <v>314</v>
      </c>
      <c r="C47" s="565">
        <v>0.23746610753467964</v>
      </c>
      <c r="D47" s="565">
        <v>0.23150110001732041</v>
      </c>
      <c r="E47" s="565">
        <v>0.21065675817667484</v>
      </c>
      <c r="F47" s="565">
        <v>0.2008248163798487</v>
      </c>
      <c r="G47" s="565">
        <v>0.19955202089443033</v>
      </c>
      <c r="H47" s="565">
        <v>0.20119261836146221</v>
      </c>
      <c r="I47" s="565">
        <v>0.20494488846512915</v>
      </c>
      <c r="J47" s="565">
        <v>0.22232612393667686</v>
      </c>
      <c r="K47" s="565">
        <v>0.18811384851704657</v>
      </c>
      <c r="L47" s="565">
        <v>0.2032818838686474</v>
      </c>
      <c r="M47" s="565">
        <v>0.21126552949144795</v>
      </c>
      <c r="N47" s="565">
        <v>0.19369379283333274</v>
      </c>
    </row>
    <row r="48" spans="2:14">
      <c r="B48" s="734" t="s">
        <v>364</v>
      </c>
      <c r="C48" s="565">
        <v>0.16527952151140782</v>
      </c>
      <c r="D48" s="565">
        <v>0.14409708394139226</v>
      </c>
      <c r="E48" s="565">
        <v>0.12521481152250169</v>
      </c>
      <c r="F48" s="565">
        <v>0.11050429831242459</v>
      </c>
      <c r="G48" s="565">
        <v>0.11866018752058979</v>
      </c>
      <c r="H48" s="565">
        <v>0.13248737992016932</v>
      </c>
      <c r="I48" s="565">
        <v>0.12973822349077169</v>
      </c>
      <c r="J48" s="565">
        <v>0.15703967166992366</v>
      </c>
      <c r="K48" s="565">
        <v>9.9270984738092427E-2</v>
      </c>
      <c r="L48" s="565">
        <v>0.14143922157499902</v>
      </c>
      <c r="M48" s="565">
        <v>0.13999371408154374</v>
      </c>
      <c r="N48" s="565">
        <v>0.1196152734623893</v>
      </c>
    </row>
    <row r="49" spans="2:14">
      <c r="B49" s="561" t="s">
        <v>315</v>
      </c>
      <c r="C49" s="565">
        <v>0.84987657047519771</v>
      </c>
      <c r="D49" s="565">
        <v>0.88713651816337535</v>
      </c>
      <c r="E49" s="565">
        <v>0.97450448324322991</v>
      </c>
      <c r="F49" s="565">
        <v>1.0484141619410277</v>
      </c>
      <c r="G49" s="565">
        <v>1.0909781282233615</v>
      </c>
      <c r="H49" s="565">
        <v>1.0146054765502512</v>
      </c>
      <c r="I49" s="565">
        <v>0.99312982220650403</v>
      </c>
      <c r="J49" s="565">
        <v>0.96583252748211879</v>
      </c>
      <c r="K49" s="565">
        <v>1.1354906764903505</v>
      </c>
      <c r="L49" s="565">
        <v>1.1629416396863834</v>
      </c>
      <c r="M49" s="565">
        <v>1.1605146669574902</v>
      </c>
      <c r="N49" s="565">
        <v>1.1716020922104273</v>
      </c>
    </row>
    <row r="50" spans="2:14">
      <c r="B50" s="566" t="s">
        <v>413</v>
      </c>
      <c r="C50" s="599">
        <v>3.5789383979820419</v>
      </c>
      <c r="D50" s="599">
        <v>3.832104979617815</v>
      </c>
      <c r="E50" s="599">
        <v>4.6260300010215039</v>
      </c>
      <c r="F50" s="599">
        <v>5.2205408715923429</v>
      </c>
      <c r="G50" s="599">
        <v>5.4671364556138728</v>
      </c>
      <c r="H50" s="599">
        <v>5.0429557744877753</v>
      </c>
      <c r="I50" s="599">
        <v>4.8458384575689601</v>
      </c>
      <c r="J50" s="599">
        <v>4.3442152023358629</v>
      </c>
      <c r="K50" s="599">
        <v>6.0361886455555345</v>
      </c>
      <c r="L50" s="599">
        <v>5.7208326563808791</v>
      </c>
      <c r="M50" s="599">
        <v>5.4931567385888567</v>
      </c>
      <c r="N50" s="599">
        <v>6.0487332870731336</v>
      </c>
    </row>
    <row r="51" spans="2:14" s="562" customFormat="1">
      <c r="B51" s="288" t="s">
        <v>414</v>
      </c>
      <c r="C51" s="600"/>
    </row>
    <row r="52" spans="2:14" s="562" customFormat="1">
      <c r="B52" s="237" t="s">
        <v>318</v>
      </c>
    </row>
    <row r="53" spans="2:14" s="562" customFormat="1">
      <c r="B53" s="414" t="s">
        <v>423</v>
      </c>
    </row>
    <row r="54" spans="2:14" s="562" customFormat="1">
      <c r="B54" s="632" t="s">
        <v>430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U55"/>
  <sheetViews>
    <sheetView zoomScaleSheetLayoutView="100" workbookViewId="0">
      <pane xSplit="1" ySplit="5" topLeftCell="B6" activePane="bottomRight" state="frozen"/>
      <selection activeCell="M36" sqref="M36"/>
      <selection pane="topRight" activeCell="M36" sqref="M36"/>
      <selection pane="bottomLeft" activeCell="M36" sqref="M36"/>
      <selection pane="bottomRight" activeCell="O52" sqref="O52"/>
    </sheetView>
  </sheetViews>
  <sheetFormatPr baseColWidth="10" defaultColWidth="11.42578125" defaultRowHeight="12.75"/>
  <cols>
    <col min="1" max="1" width="49" style="152" customWidth="1"/>
    <col min="2" max="2" width="10" style="151" customWidth="1"/>
    <col min="3" max="8" width="10" style="152" customWidth="1"/>
    <col min="9" max="9" width="10" style="151" customWidth="1"/>
    <col min="10" max="14" width="10" style="152" customWidth="1"/>
    <col min="15" max="15" width="10.5703125" style="152" customWidth="1"/>
    <col min="16" max="16384" width="11.42578125" style="152"/>
  </cols>
  <sheetData>
    <row r="1" spans="1:21" ht="18">
      <c r="A1" s="228" t="s">
        <v>101</v>
      </c>
    </row>
    <row r="3" spans="1:21" ht="15.75">
      <c r="A3" s="229" t="s">
        <v>35</v>
      </c>
      <c r="B3" s="154"/>
      <c r="C3" s="154"/>
      <c r="D3" s="154"/>
      <c r="E3" s="154"/>
      <c r="F3" s="154"/>
      <c r="G3" s="155"/>
      <c r="H3" s="155"/>
      <c r="I3" s="156"/>
      <c r="J3" s="156"/>
    </row>
    <row r="4" spans="1:21">
      <c r="A4" s="157" t="s">
        <v>212</v>
      </c>
      <c r="B4" s="158"/>
      <c r="I4" s="158"/>
    </row>
    <row r="5" spans="1:21" ht="13.5">
      <c r="A5" s="160"/>
      <c r="B5" s="161">
        <v>1996</v>
      </c>
      <c r="C5" s="161">
        <v>1997</v>
      </c>
      <c r="D5" s="161">
        <v>1998</v>
      </c>
      <c r="E5" s="161">
        <v>1999</v>
      </c>
      <c r="F5" s="161">
        <v>2000</v>
      </c>
      <c r="G5" s="161">
        <v>2001</v>
      </c>
      <c r="H5" s="161">
        <v>2002</v>
      </c>
      <c r="I5" s="161">
        <v>2003</v>
      </c>
      <c r="J5" s="161">
        <v>2004</v>
      </c>
      <c r="K5" s="162">
        <v>2005</v>
      </c>
      <c r="L5" s="161">
        <v>2006</v>
      </c>
      <c r="M5" s="161">
        <v>2007</v>
      </c>
      <c r="N5" s="161">
        <v>2008</v>
      </c>
      <c r="O5" s="161">
        <v>2009</v>
      </c>
      <c r="P5" s="161">
        <v>2010</v>
      </c>
      <c r="Q5" s="161">
        <v>2011</v>
      </c>
      <c r="R5" s="161">
        <v>2012</v>
      </c>
      <c r="S5" s="161">
        <v>2013</v>
      </c>
      <c r="T5" s="161">
        <v>2014</v>
      </c>
      <c r="U5" s="162" t="s">
        <v>245</v>
      </c>
    </row>
    <row r="6" spans="1:21" s="165" customFormat="1">
      <c r="A6" s="163" t="s">
        <v>4</v>
      </c>
      <c r="B6" s="164">
        <f t="shared" ref="B6:P6" si="0">B10+B26</f>
        <v>121.8067647726909</v>
      </c>
      <c r="C6" s="164">
        <f t="shared" si="0"/>
        <v>123.36174474851248</v>
      </c>
      <c r="D6" s="164">
        <f t="shared" si="0"/>
        <v>127.26818521759802</v>
      </c>
      <c r="E6" s="164">
        <f t="shared" si="0"/>
        <v>132.04679796995995</v>
      </c>
      <c r="F6" s="164">
        <f t="shared" si="0"/>
        <v>133.77214347730111</v>
      </c>
      <c r="G6" s="164">
        <f t="shared" si="0"/>
        <v>138.45151843334358</v>
      </c>
      <c r="H6" s="164">
        <f t="shared" si="0"/>
        <v>145.35105554099999</v>
      </c>
      <c r="I6" s="164">
        <f t="shared" si="0"/>
        <v>151.18817331100001</v>
      </c>
      <c r="J6" s="164">
        <f t="shared" si="0"/>
        <v>167.0110240031859</v>
      </c>
      <c r="K6" s="164">
        <f t="shared" si="0"/>
        <v>177.77673999999999</v>
      </c>
      <c r="L6" s="164">
        <f t="shared" si="0"/>
        <v>187.56649948560971</v>
      </c>
      <c r="M6" s="164">
        <f t="shared" si="0"/>
        <v>200.58920999999998</v>
      </c>
      <c r="N6" s="164">
        <f t="shared" si="0"/>
        <v>206.82304000000241</v>
      </c>
      <c r="O6" s="164">
        <f t="shared" si="0"/>
        <v>214.23337000000279</v>
      </c>
      <c r="P6" s="164">
        <f t="shared" si="0"/>
        <v>212.81576000000302</v>
      </c>
      <c r="Q6" s="164">
        <f>Q10+Q26</f>
        <v>219.38458938818314</v>
      </c>
      <c r="R6" s="164">
        <f>R10+R26</f>
        <v>226.37361770651086</v>
      </c>
      <c r="S6" s="164">
        <f t="shared" ref="S6:U6" si="1">S10+S26</f>
        <v>234.30223716950721</v>
      </c>
      <c r="T6" s="164">
        <f t="shared" si="1"/>
        <v>233.82773430761</v>
      </c>
      <c r="U6" s="164">
        <f t="shared" si="1"/>
        <v>234.20110537722002</v>
      </c>
    </row>
    <row r="7" spans="1:21" s="165" customFormat="1">
      <c r="A7" s="166" t="s">
        <v>5</v>
      </c>
      <c r="B7" s="164">
        <f t="shared" ref="B7:P7" si="2">B15+B30</f>
        <v>123.23978553472256</v>
      </c>
      <c r="C7" s="164">
        <f t="shared" si="2"/>
        <v>124.16972453987076</v>
      </c>
      <c r="D7" s="164">
        <f t="shared" si="2"/>
        <v>127.14337842092499</v>
      </c>
      <c r="E7" s="164">
        <f t="shared" si="2"/>
        <v>133.23218466526464</v>
      </c>
      <c r="F7" s="164">
        <f t="shared" si="2"/>
        <v>134.03458747910759</v>
      </c>
      <c r="G7" s="164">
        <f t="shared" si="2"/>
        <v>138.25496678658192</v>
      </c>
      <c r="H7" s="164">
        <f t="shared" si="2"/>
        <v>146.78134475300001</v>
      </c>
      <c r="I7" s="164">
        <f t="shared" si="2"/>
        <v>152.51681348000002</v>
      </c>
      <c r="J7" s="164">
        <f t="shared" si="2"/>
        <v>167.34474670093078</v>
      </c>
      <c r="K7" s="164">
        <f t="shared" si="2"/>
        <v>178.38321203237001</v>
      </c>
      <c r="L7" s="164">
        <f t="shared" si="2"/>
        <v>189.19138858717002</v>
      </c>
      <c r="M7" s="164">
        <f t="shared" si="2"/>
        <v>199.34184999999999</v>
      </c>
      <c r="N7" s="164">
        <f t="shared" si="2"/>
        <v>206.0287400000019</v>
      </c>
      <c r="O7" s="164">
        <f t="shared" si="2"/>
        <v>215.15256000000173</v>
      </c>
      <c r="P7" s="164">
        <f t="shared" si="2"/>
        <v>215.0996455361709</v>
      </c>
      <c r="Q7" s="164">
        <f>Q15+Q30</f>
        <v>221.81317938818142</v>
      </c>
      <c r="R7" s="164">
        <f>R15+R30</f>
        <v>227.40600457485891</v>
      </c>
      <c r="S7" s="164">
        <f t="shared" ref="S7:U7" si="3">S15+S30</f>
        <v>230.36111429980008</v>
      </c>
      <c r="T7" s="164">
        <f t="shared" si="3"/>
        <v>231.36178495187002</v>
      </c>
      <c r="U7" s="164">
        <f t="shared" si="3"/>
        <v>236.67100558414023</v>
      </c>
    </row>
    <row r="8" spans="1:21" s="165" customFormat="1">
      <c r="A8" s="167" t="s">
        <v>6</v>
      </c>
      <c r="B8" s="168">
        <f t="shared" ref="B8:R9" si="4">B6-B36</f>
        <v>109.70231280404052</v>
      </c>
      <c r="C8" s="168">
        <f t="shared" si="4"/>
        <v>110.22063946264771</v>
      </c>
      <c r="D8" s="168">
        <f t="shared" si="4"/>
        <v>114.79454965112491</v>
      </c>
      <c r="E8" s="168">
        <f t="shared" si="4"/>
        <v>118.77760212810446</v>
      </c>
      <c r="F8" s="168">
        <f t="shared" si="4"/>
        <v>121.62004326536191</v>
      </c>
      <c r="G8" s="168">
        <f t="shared" si="4"/>
        <v>126.12759612010206</v>
      </c>
      <c r="H8" s="168">
        <f t="shared" si="4"/>
        <v>133.05831735300001</v>
      </c>
      <c r="I8" s="168">
        <f t="shared" si="4"/>
        <v>140.35511213000001</v>
      </c>
      <c r="J8" s="168">
        <f t="shared" si="4"/>
        <v>155.8388818471021</v>
      </c>
      <c r="K8" s="168">
        <f t="shared" si="4"/>
        <v>165.39176999999998</v>
      </c>
      <c r="L8" s="168">
        <f t="shared" si="4"/>
        <v>175.17011688915971</v>
      </c>
      <c r="M8" s="168">
        <f t="shared" si="4"/>
        <v>189.43354999999997</v>
      </c>
      <c r="N8" s="168">
        <f t="shared" si="4"/>
        <v>195.24321000000117</v>
      </c>
      <c r="O8" s="168">
        <f t="shared" si="4"/>
        <v>202.18938000000159</v>
      </c>
      <c r="P8" s="168">
        <f t="shared" si="4"/>
        <v>200.80650000000173</v>
      </c>
      <c r="Q8" s="168">
        <f t="shared" si="4"/>
        <v>206.95095938818187</v>
      </c>
      <c r="R8" s="168">
        <f t="shared" si="4"/>
        <v>213.30784778460085</v>
      </c>
      <c r="S8" s="168">
        <f t="shared" ref="S8:U8" si="5">S6-S36</f>
        <v>221.49990315102721</v>
      </c>
      <c r="T8" s="168">
        <f t="shared" si="5"/>
        <v>221.04967550505</v>
      </c>
      <c r="U8" s="168">
        <f t="shared" si="5"/>
        <v>220.26049948258003</v>
      </c>
    </row>
    <row r="9" spans="1:21" s="165" customFormat="1">
      <c r="A9" s="169" t="s">
        <v>7</v>
      </c>
      <c r="B9" s="170">
        <f t="shared" si="4"/>
        <v>110.03770064196281</v>
      </c>
      <c r="C9" s="170">
        <f t="shared" si="4"/>
        <v>112.09576237466786</v>
      </c>
      <c r="D9" s="170">
        <f t="shared" si="4"/>
        <v>116.02975977607784</v>
      </c>
      <c r="E9" s="170">
        <f t="shared" si="4"/>
        <v>121.25253314805238</v>
      </c>
      <c r="F9" s="170">
        <f t="shared" si="4"/>
        <v>123.07737840851607</v>
      </c>
      <c r="G9" s="170">
        <f t="shared" si="4"/>
        <v>127.02884969974552</v>
      </c>
      <c r="H9" s="170">
        <f t="shared" si="4"/>
        <v>134.47566375300002</v>
      </c>
      <c r="I9" s="170">
        <f t="shared" si="4"/>
        <v>140.35824492700002</v>
      </c>
      <c r="J9" s="170">
        <f t="shared" si="4"/>
        <v>153.15132009200289</v>
      </c>
      <c r="K9" s="170">
        <f t="shared" si="4"/>
        <v>162.10183203237</v>
      </c>
      <c r="L9" s="170">
        <f t="shared" si="4"/>
        <v>172.06238587557002</v>
      </c>
      <c r="M9" s="170">
        <f t="shared" si="4"/>
        <v>181.72900999999999</v>
      </c>
      <c r="N9" s="170">
        <f t="shared" si="4"/>
        <v>186.92895000000172</v>
      </c>
      <c r="O9" s="170">
        <f t="shared" si="4"/>
        <v>195.85078000000158</v>
      </c>
      <c r="P9" s="170">
        <f t="shared" si="4"/>
        <v>199.0374755361708</v>
      </c>
      <c r="Q9" s="170">
        <f t="shared" si="4"/>
        <v>205.93225938818128</v>
      </c>
      <c r="R9" s="170">
        <f t="shared" si="4"/>
        <v>209.47879881594889</v>
      </c>
      <c r="S9" s="170">
        <f t="shared" ref="S9:U9" si="6">S7-S37</f>
        <v>213.52709038996008</v>
      </c>
      <c r="T9" s="170">
        <f t="shared" si="6"/>
        <v>215.06734748285004</v>
      </c>
      <c r="U9" s="170">
        <f t="shared" si="6"/>
        <v>219.07764462122023</v>
      </c>
    </row>
    <row r="10" spans="1:21">
      <c r="A10" s="171" t="s">
        <v>8</v>
      </c>
      <c r="B10" s="172">
        <f>'10.6 B Co'!B10+'10.7 Dept'!B10+'10.8 Reg'!B10</f>
        <v>78.81614191174117</v>
      </c>
      <c r="C10" s="172">
        <f>'10.6 B Co'!C10+'10.7 Dept'!C10+'10.8 Reg'!C10</f>
        <v>80.386366789286498</v>
      </c>
      <c r="D10" s="172">
        <f>'10.6 B Co'!D10+'10.7 Dept'!D10+'10.8 Reg'!D10</f>
        <v>82.552598385209606</v>
      </c>
      <c r="E10" s="172">
        <f>'10.6 B Co'!E10+'10.7 Dept'!E10+'10.8 Reg'!E10</f>
        <v>84.626664903788978</v>
      </c>
      <c r="F10" s="172">
        <f>'10.6 B Co'!F10+'10.7 Dept'!F10+'10.8 Reg'!F10</f>
        <v>84.825037745858339</v>
      </c>
      <c r="G10" s="172">
        <f>'10.6 B Co'!G10+'10.7 Dept'!G10+'10.8 Reg'!G10</f>
        <v>87.825202382242608</v>
      </c>
      <c r="H10" s="172">
        <f>'10.6 B Co'!H10+'10.7 Dept'!H10+'10.8 Reg'!H10</f>
        <v>95.412596624952457</v>
      </c>
      <c r="I10" s="172">
        <f>'10.6 B Co'!I10+'10.7 Dept'!I10+'10.8 Reg'!I10</f>
        <v>99.553607103612208</v>
      </c>
      <c r="J10" s="172">
        <f>'10.6 B Co'!J10+'10.7 Dept'!J10+'10.8 Reg'!J10</f>
        <v>111.22717499300001</v>
      </c>
      <c r="K10" s="172">
        <f>'10.6 B Co'!K10+'10.7 Dept'!K10+'10.8 Reg'!K10</f>
        <v>118.25397</v>
      </c>
      <c r="L10" s="172">
        <f>'10.6 B Co'!L10+'10.7 Dept'!L10+'10.8 Reg'!L10</f>
        <v>124.23216906208972</v>
      </c>
      <c r="M10" s="172">
        <f>'10.6 B Co'!M10+'10.7 Dept'!M10+'10.8 Reg'!M10</f>
        <v>132.58395999999999</v>
      </c>
      <c r="N10" s="172">
        <f>'10.6 B Co'!N10+'10.7 Dept'!N10+'10.8 Reg'!N10</f>
        <v>140.00825000000009</v>
      </c>
      <c r="O10" s="172">
        <f>'10.6 B Co'!O10+'10.7 Dept'!O10+'10.8 Reg'!O10</f>
        <v>145.51339000000058</v>
      </c>
      <c r="P10" s="172">
        <f>'10.6 B Co'!P10+'10.7 Dept'!P10+'10.8 Reg'!P10</f>
        <v>148.77871000000019</v>
      </c>
      <c r="Q10" s="172">
        <f>'10.6 B Co'!Q10+'10.7 Dept'!Q10+'10.8 Reg'!Q10</f>
        <v>152.95136679273071</v>
      </c>
      <c r="R10" s="172">
        <f>'10.6 B Co'!R10+'10.7 Dept'!R10+'10.8 Reg'!R10</f>
        <v>158.02851778459964</v>
      </c>
      <c r="S10" s="172">
        <f>'10.6 B Co'!S10+'10.7 Dept'!S10+'10.8 Reg'!S10</f>
        <v>162.78543315102721</v>
      </c>
      <c r="T10" s="172">
        <f>'10.6 B Co'!T10+'10.7 Dept'!T10+'10.8 Reg'!T10</f>
        <v>166.90276504361998</v>
      </c>
      <c r="U10" s="172">
        <f>'10.6 B Co'!U10+'10.7 Dept'!U10+'10.8 Reg'!U10</f>
        <v>169.69439890062</v>
      </c>
    </row>
    <row r="11" spans="1:21" s="165" customFormat="1">
      <c r="A11" s="163" t="s">
        <v>9</v>
      </c>
      <c r="B11" s="175">
        <f t="shared" ref="B11:P11" si="7">B10-B23</f>
        <v>72.016915742952662</v>
      </c>
      <c r="C11" s="175">
        <f t="shared" si="7"/>
        <v>74.349385706685041</v>
      </c>
      <c r="D11" s="175">
        <f t="shared" si="7"/>
        <v>77.530772922383605</v>
      </c>
      <c r="E11" s="175">
        <f t="shared" si="7"/>
        <v>80.024957079520604</v>
      </c>
      <c r="F11" s="175">
        <f t="shared" si="7"/>
        <v>80.350436895881188</v>
      </c>
      <c r="G11" s="175">
        <f t="shared" si="7"/>
        <v>83.228313497783319</v>
      </c>
      <c r="H11" s="175">
        <f t="shared" si="7"/>
        <v>91.306013190376447</v>
      </c>
      <c r="I11" s="175">
        <f t="shared" si="7"/>
        <v>95.683242761612206</v>
      </c>
      <c r="J11" s="175">
        <f t="shared" si="7"/>
        <v>107.54493499300001</v>
      </c>
      <c r="K11" s="175">
        <f t="shared" si="7"/>
        <v>114.69383999999999</v>
      </c>
      <c r="L11" s="175">
        <f t="shared" si="7"/>
        <v>120.38988280543973</v>
      </c>
      <c r="M11" s="175">
        <f t="shared" si="7"/>
        <v>128.41344999999998</v>
      </c>
      <c r="N11" s="175">
        <f t="shared" si="7"/>
        <v>135.41679000000033</v>
      </c>
      <c r="O11" s="175">
        <f t="shared" si="7"/>
        <v>141.42139000000083</v>
      </c>
      <c r="P11" s="175">
        <f t="shared" si="7"/>
        <v>144.87209000000044</v>
      </c>
      <c r="Q11" s="175">
        <f>Q10-Q23</f>
        <v>148.68527679273095</v>
      </c>
      <c r="R11" s="175">
        <f>R10-R23</f>
        <v>153.53487923947964</v>
      </c>
      <c r="S11" s="175">
        <f t="shared" ref="S11:U11" si="8">S10-S23</f>
        <v>158.24042984339721</v>
      </c>
      <c r="T11" s="175">
        <f t="shared" si="8"/>
        <v>162.18032876723998</v>
      </c>
      <c r="U11" s="175">
        <f t="shared" si="8"/>
        <v>164.14303141471001</v>
      </c>
    </row>
    <row r="12" spans="1:21">
      <c r="A12" s="176" t="s">
        <v>134</v>
      </c>
      <c r="B12" s="177">
        <f>'10.6 B Co'!B12+'10.7 Dept'!B12+'10.8 Reg'!B12</f>
        <v>21.891678875292133</v>
      </c>
      <c r="C12" s="177">
        <f>'10.6 B Co'!C12+'10.7 Dept'!C12+'10.8 Reg'!C12</f>
        <v>24.208903937300768</v>
      </c>
      <c r="D12" s="177" t="s">
        <v>112</v>
      </c>
      <c r="E12" s="177" t="s">
        <v>112</v>
      </c>
      <c r="F12" s="177">
        <f>'10.6 B Co'!F12+'10.7 Dept'!F12+'10.8 Reg'!F12</f>
        <v>19.481539576138374</v>
      </c>
      <c r="G12" s="177">
        <f>'10.6 B Co'!G12+'10.7 Dept'!G12+'10.8 Reg'!G12</f>
        <v>19.864337855872371</v>
      </c>
      <c r="H12" s="177">
        <f>'10.6 B Co'!H12+'10.7 Dept'!H12+'10.8 Reg'!H12</f>
        <v>21.655270398000003</v>
      </c>
      <c r="I12" s="177">
        <f>'10.6 B Co'!I12+'10.7 Dept'!I12+'10.8 Reg'!I12</f>
        <v>22.830736537</v>
      </c>
      <c r="J12" s="177">
        <f>'10.6 B Co'!J12+'10.7 Dept'!J12+'10.8 Reg'!J12</f>
        <v>23.14011</v>
      </c>
      <c r="K12" s="177">
        <f>'10.6 B Co'!K12+'10.7 Dept'!K12+'10.8 Reg'!K12</f>
        <v>24.134889999999999</v>
      </c>
      <c r="L12" s="177">
        <f>'10.6 B Co'!L12+'10.7 Dept'!L12+'10.8 Reg'!L12</f>
        <v>25.507996559689929</v>
      </c>
      <c r="M12" s="177">
        <f>'10.6 B Co'!M12+'10.7 Dept'!M12+'10.8 Reg'!M12</f>
        <v>26.204439999999998</v>
      </c>
      <c r="N12" s="177">
        <f>'10.6 B Co'!N12+'10.7 Dept'!N12+'10.8 Reg'!N12</f>
        <v>27.456370000002117</v>
      </c>
      <c r="O12" s="177">
        <f>'10.6 B Co'!O12+'10.7 Dept'!O12+'10.8 Reg'!O12</f>
        <v>28.098850000002209</v>
      </c>
      <c r="P12" s="177">
        <f>'10.6 B Co'!P12+'10.7 Dept'!P12+'10.8 Reg'!P12</f>
        <v>28.535130000002084</v>
      </c>
      <c r="Q12" s="177">
        <f>'10.6 B Co'!Q12+'10.7 Dept'!Q12+'10.8 Reg'!Q12</f>
        <v>29.159210000002108</v>
      </c>
      <c r="R12" s="177">
        <f>'10.6 B Co'!R12+'10.7 Dept'!R12+'10.8 Reg'!R12</f>
        <v>30.007432597050617</v>
      </c>
      <c r="S12" s="177">
        <f>'10.6 B Co'!S12+'10.7 Dept'!S12+'10.8 Reg'!S12</f>
        <v>30.953066471520728</v>
      </c>
      <c r="T12" s="177">
        <f>'10.6 B Co'!T12+'10.7 Dept'!T12+'10.8 Reg'!T12</f>
        <v>30.815165272620003</v>
      </c>
      <c r="U12" s="177">
        <f>'10.6 B Co'!U12+'10.7 Dept'!U12+'10.8 Reg'!U12</f>
        <v>30.36605742790999</v>
      </c>
    </row>
    <row r="13" spans="1:21">
      <c r="A13" s="176" t="s">
        <v>135</v>
      </c>
      <c r="B13" s="177">
        <f>'10.6 B Co'!B13+'10.7 Dept'!B13+'10.8 Reg'!B13</f>
        <v>25.398006271752571</v>
      </c>
      <c r="C13" s="177">
        <f>'10.6 B Co'!C13+'10.7 Dept'!C13+'10.8 Reg'!C13</f>
        <v>26.632843311375591</v>
      </c>
      <c r="D13" s="177">
        <f>'10.6 B Co'!D13+'10.7 Dept'!D13+'10.8 Reg'!D13</f>
        <v>27.842114223443954</v>
      </c>
      <c r="E13" s="177">
        <f>'10.6 B Co'!E13+'10.7 Dept'!E13+'10.8 Reg'!E13</f>
        <v>28.427056787990672</v>
      </c>
      <c r="F13" s="177">
        <f>'10.6 B Co'!F13+'10.7 Dept'!F13+'10.8 Reg'!F13</f>
        <v>29.502005139780504</v>
      </c>
      <c r="G13" s="177">
        <f>'10.6 B Co'!G13+'10.7 Dept'!G13+'10.8 Reg'!G13</f>
        <v>30.97647359382481</v>
      </c>
      <c r="H13" s="177">
        <f>'10.6 B Co'!H13+'10.7 Dept'!H13+'10.8 Reg'!H13</f>
        <v>32.983244265000003</v>
      </c>
      <c r="I13" s="177">
        <f>'10.6 B Co'!I13+'10.7 Dept'!I13+'10.8 Reg'!I13</f>
        <v>34.543251108</v>
      </c>
      <c r="J13" s="177">
        <f>'10.6 B Co'!J13+'10.7 Dept'!J13+'10.8 Reg'!J13</f>
        <v>36.621290000000002</v>
      </c>
      <c r="K13" s="177">
        <f>'10.6 B Co'!K13+'10.7 Dept'!K13+'10.8 Reg'!K13</f>
        <v>38.569279999999999</v>
      </c>
      <c r="L13" s="177">
        <f>'10.6 B Co'!L13+'10.7 Dept'!L13+'10.8 Reg'!L13</f>
        <v>40.704086392800001</v>
      </c>
      <c r="M13" s="177">
        <f>'10.6 B Co'!M13+'10.7 Dept'!M13+'10.8 Reg'!M13</f>
        <v>44.508589999999998</v>
      </c>
      <c r="N13" s="177">
        <f>'10.6 B Co'!N13+'10.7 Dept'!N13+'10.8 Reg'!N13</f>
        <v>48.035280000001158</v>
      </c>
      <c r="O13" s="177">
        <f>'10.6 B Co'!O13+'10.7 Dept'!O13+'10.8 Reg'!O13</f>
        <v>50.297260000000904</v>
      </c>
      <c r="P13" s="177">
        <f>'10.6 B Co'!P13+'10.7 Dept'!P13+'10.8 Reg'!P13</f>
        <v>51.736230000000724</v>
      </c>
      <c r="Q13" s="177">
        <f>'10.6 B Co'!Q13+'10.7 Dept'!Q13+'10.8 Reg'!Q13</f>
        <v>52.997760000000675</v>
      </c>
      <c r="R13" s="177">
        <f>'10.6 B Co'!R13+'10.7 Dept'!R13+'10.8 Reg'!R13</f>
        <v>54.896163298419488</v>
      </c>
      <c r="S13" s="177">
        <f>'10.6 B Co'!S13+'10.7 Dept'!S13+'10.8 Reg'!S13</f>
        <v>56.628388688890439</v>
      </c>
      <c r="T13" s="177">
        <f>'10.6 B Co'!T13+'10.7 Dept'!T13+'10.8 Reg'!T13</f>
        <v>58.975507946850001</v>
      </c>
      <c r="U13" s="177">
        <f>'10.6 B Co'!U13+'10.7 Dept'!U13+'10.8 Reg'!U13</f>
        <v>60.116026880089983</v>
      </c>
    </row>
    <row r="14" spans="1:21">
      <c r="A14" s="180" t="s">
        <v>136</v>
      </c>
      <c r="B14" s="177">
        <f>'10.6 B Co'!B14+'10.7 Dept'!B14+'10.8 Reg'!B14</f>
        <v>19.803127339139607</v>
      </c>
      <c r="C14" s="177">
        <f>'10.6 B Co'!C14+'10.7 Dept'!C14+'10.8 Reg'!C14</f>
        <v>20.412923408089252</v>
      </c>
      <c r="D14" s="177">
        <f>'10.6 B Co'!D14+'10.7 Dept'!D14+'10.8 Reg'!D14</f>
        <v>21.993429995896857</v>
      </c>
      <c r="E14" s="177">
        <f>'10.6 B Co'!E14+'10.7 Dept'!E14+'10.8 Reg'!E14</f>
        <v>22.703749414435222</v>
      </c>
      <c r="F14" s="177">
        <f>'10.6 B Co'!F14+'10.7 Dept'!F14+'10.8 Reg'!F14</f>
        <v>28.04753739242512</v>
      </c>
      <c r="G14" s="177">
        <f>'10.6 B Co'!G14+'10.7 Dept'!G14+'10.8 Reg'!G14</f>
        <v>28.97668227324759</v>
      </c>
      <c r="H14" s="177">
        <f>'10.6 B Co'!H14+'10.7 Dept'!H14+'10.8 Reg'!H14</f>
        <v>33.038925211522468</v>
      </c>
      <c r="I14" s="177">
        <f>'10.6 B Co'!I14+'10.7 Dept'!I14+'10.8 Reg'!I14</f>
        <v>34.901116161612201</v>
      </c>
      <c r="J14" s="177">
        <f>'10.6 B Co'!J14+'10.7 Dept'!J14+'10.8 Reg'!J14</f>
        <v>43.703954992999996</v>
      </c>
      <c r="K14" s="177">
        <f>'10.6 B Co'!K14+'10.7 Dept'!K14+'10.8 Reg'!K14</f>
        <v>47.726970000000009</v>
      </c>
      <c r="L14" s="177">
        <f>'10.6 B Co'!L14+'10.7 Dept'!L14+'10.8 Reg'!L14</f>
        <v>50.110309128000004</v>
      </c>
      <c r="M14" s="177">
        <f>'10.6 B Co'!M14+'10.7 Dept'!M14+'10.8 Reg'!M14</f>
        <v>53.42718</v>
      </c>
      <c r="N14" s="177">
        <f>'10.6 B Co'!N14+'10.7 Dept'!N14+'10.8 Reg'!N14</f>
        <v>55.473280000001807</v>
      </c>
      <c r="O14" s="177">
        <f>'10.6 B Co'!O14+'10.7 Dept'!O14+'10.8 Reg'!O14</f>
        <v>58.128980000001818</v>
      </c>
      <c r="P14" s="177">
        <f>'10.6 B Co'!P14+'10.7 Dept'!P14+'10.8 Reg'!P14</f>
        <v>59.955610000001805</v>
      </c>
      <c r="Q14" s="177">
        <f>'10.6 B Co'!Q14+'10.7 Dept'!Q14+'10.8 Reg'!Q14</f>
        <v>61.711290000001888</v>
      </c>
      <c r="R14" s="177">
        <f>'10.6 B Co'!R14+'10.7 Dept'!R14+'10.8 Reg'!R14</f>
        <v>63.691552790959918</v>
      </c>
      <c r="S14" s="177">
        <f>'10.6 B Co'!S14+'10.7 Dept'!S14+'10.8 Reg'!S14</f>
        <v>65.400338801449848</v>
      </c>
      <c r="T14" s="177">
        <f>'10.6 B Co'!T14+'10.7 Dept'!T14+'10.8 Reg'!T14</f>
        <v>67.118275400100003</v>
      </c>
      <c r="U14" s="177">
        <f>'10.6 B Co'!U14+'10.7 Dept'!U14+'10.8 Reg'!U14</f>
        <v>68.422297841600013</v>
      </c>
    </row>
    <row r="15" spans="1:21" s="165" customFormat="1">
      <c r="A15" s="163" t="s">
        <v>10</v>
      </c>
      <c r="B15" s="168">
        <f>'10.6 B Co'!B15+'10.7 Dept'!B15+'10.8 Reg'!B15</f>
        <v>96.94233006126926</v>
      </c>
      <c r="C15" s="168">
        <f>'10.6 B Co'!C15+'10.7 Dept'!C15+'10.8 Reg'!C15</f>
        <v>100.46390235945344</v>
      </c>
      <c r="D15" s="168">
        <f>'10.6 B Co'!D15+'10.7 Dept'!D15+'10.8 Reg'!D15</f>
        <v>104.2130833616589</v>
      </c>
      <c r="E15" s="168">
        <f>'10.6 B Co'!E15+'10.7 Dept'!E15+'10.8 Reg'!E15</f>
        <v>108.87431331829526</v>
      </c>
      <c r="F15" s="168">
        <f>'10.6 B Co'!F15+'10.7 Dept'!F15+'10.8 Reg'!F15</f>
        <v>109.94857939660065</v>
      </c>
      <c r="G15" s="168">
        <f>'10.6 B Co'!G15+'10.7 Dept'!G15+'10.8 Reg'!G15</f>
        <v>112.97203705516475</v>
      </c>
      <c r="H15" s="168">
        <f>'10.6 B Co'!H15+'10.7 Dept'!H15+'10.8 Reg'!H15</f>
        <v>120.505881852</v>
      </c>
      <c r="I15" s="168">
        <f>'10.6 B Co'!I15+'10.7 Dept'!I15+'10.8 Reg'!I15</f>
        <v>126.41956625600001</v>
      </c>
      <c r="J15" s="168">
        <f>'10.6 B Co'!J15+'10.7 Dept'!J15+'10.8 Reg'!J15</f>
        <v>137.72495000000001</v>
      </c>
      <c r="K15" s="168">
        <f>'10.6 B Co'!K15+'10.7 Dept'!K15+'10.8 Reg'!K15</f>
        <v>145.45617999999999</v>
      </c>
      <c r="L15" s="168">
        <f>'10.6 B Co'!L15+'10.7 Dept'!L15+'10.8 Reg'!L15</f>
        <v>153.35481017148001</v>
      </c>
      <c r="M15" s="168">
        <f>'10.6 B Co'!M15+'10.7 Dept'!M15+'10.8 Reg'!M15</f>
        <v>161.39749</v>
      </c>
      <c r="N15" s="168">
        <f>'10.6 B Co'!N15+'10.7 Dept'!N15+'10.8 Reg'!N15</f>
        <v>167.03262000000007</v>
      </c>
      <c r="O15" s="168">
        <f>'10.6 B Co'!O15+'10.7 Dept'!O15+'10.8 Reg'!O15</f>
        <v>172.04886999999979</v>
      </c>
      <c r="P15" s="168">
        <f>'10.6 B Co'!P15+'10.7 Dept'!P15+'10.8 Reg'!P15</f>
        <v>178.87630553616987</v>
      </c>
      <c r="Q15" s="168">
        <f>'10.6 B Co'!Q15+'10.7 Dept'!Q15+'10.8 Reg'!Q15</f>
        <v>185.50083724172967</v>
      </c>
      <c r="R15" s="168">
        <f>'10.6 B Co'!R15+'10.7 Dept'!R15+'10.8 Reg'!R15</f>
        <v>189.01692881594715</v>
      </c>
      <c r="S15" s="168">
        <f>'10.6 B Co'!S15+'10.7 Dept'!S15+'10.8 Reg'!S15</f>
        <v>192.24211438406007</v>
      </c>
      <c r="T15" s="168">
        <f>'10.6 B Co'!T15+'10.7 Dept'!T15+'10.8 Reg'!T15</f>
        <v>194.09130439861002</v>
      </c>
      <c r="U15" s="168">
        <f>'10.6 B Co'!U15+'10.7 Dept'!U15+'10.8 Reg'!U15</f>
        <v>197.45770407185029</v>
      </c>
    </row>
    <row r="16" spans="1:21">
      <c r="A16" s="176" t="s">
        <v>137</v>
      </c>
      <c r="B16" s="177"/>
      <c r="C16" s="178"/>
      <c r="D16" s="178">
        <f>'10.6 B Co'!D16+'10.7 Dept'!D16+'10.8 Reg'!D16</f>
        <v>63.081576818553749</v>
      </c>
      <c r="E16" s="178">
        <f>'10.6 B Co'!E16+'10.7 Dept'!E16+'10.8 Reg'!E16</f>
        <v>64.131013029998712</v>
      </c>
      <c r="F16" s="178">
        <f>'10.6 B Co'!F16+'10.7 Dept'!F16+'10.8 Reg'!F16</f>
        <v>65.272187277678356</v>
      </c>
      <c r="G16" s="178">
        <f>'10.6 B Co'!G16+'10.7 Dept'!G16+'10.8 Reg'!G16</f>
        <v>66.341595355597264</v>
      </c>
      <c r="H16" s="178">
        <f>'10.6 B Co'!H16+'10.7 Dept'!H16+'10.8 Reg'!H16</f>
        <v>69.462738172352445</v>
      </c>
      <c r="I16" s="178">
        <f>'10.6 B Co'!I16+'10.7 Dept'!I16+'10.8 Reg'!I16</f>
        <v>66.703582114</v>
      </c>
      <c r="J16" s="178">
        <f>'10.6 B Co'!J16+'10.7 Dept'!J16+'10.8 Reg'!J16</f>
        <v>75.80895000000001</v>
      </c>
      <c r="K16" s="178">
        <f>'10.6 B Co'!K16+'10.7 Dept'!K16+'10.8 Reg'!K16</f>
        <v>82.815730000000002</v>
      </c>
      <c r="L16" s="178">
        <f>'10.6 B Co'!L16+'10.7 Dept'!L16+'10.8 Reg'!L16</f>
        <v>88.378620674689998</v>
      </c>
      <c r="M16" s="178">
        <f>'10.6 B Co'!M16+'10.7 Dept'!M16+'10.8 Reg'!M16</f>
        <v>94.10293999999999</v>
      </c>
      <c r="N16" s="178">
        <f>'10.6 B Co'!N16+'10.7 Dept'!N16+'10.8 Reg'!N16</f>
        <v>98.505470000002575</v>
      </c>
      <c r="O16" s="178">
        <f>'10.6 B Co'!O16+'10.7 Dept'!O16+'10.8 Reg'!O16</f>
        <v>102.57859000000163</v>
      </c>
      <c r="P16" s="178">
        <f>'10.6 B Co'!P16+'10.7 Dept'!P16+'10.8 Reg'!P16</f>
        <v>108.63229553617192</v>
      </c>
      <c r="Q16" s="178">
        <f>'10.6 B Co'!Q16+'10.7 Dept'!Q16+'10.8 Reg'!Q16</f>
        <v>110.74494569769224</v>
      </c>
      <c r="R16" s="178">
        <f>'10.6 B Co'!R16+'10.7 Dept'!R16+'10.8 Reg'!R16</f>
        <v>113.46571255045002</v>
      </c>
      <c r="S16" s="178">
        <f>'10.6 B Co'!S16+'10.7 Dept'!S16+'10.8 Reg'!S16</f>
        <v>116.15183618532993</v>
      </c>
      <c r="T16" s="178">
        <f>'10.6 B Co'!T16+'10.7 Dept'!T16+'10.8 Reg'!T16</f>
        <v>119.62524126929</v>
      </c>
      <c r="U16" s="178">
        <f>'10.6 B Co'!U16+'10.7 Dept'!U16+'10.8 Reg'!U16</f>
        <v>125.66969613768001</v>
      </c>
    </row>
    <row r="17" spans="1:21" ht="13.5">
      <c r="A17" s="186" t="s">
        <v>232</v>
      </c>
      <c r="B17" s="177">
        <f>'10.6 B Co'!B17+'10.7 Dept'!B17+'10.8 Reg'!B17</f>
        <v>44.33217421263894</v>
      </c>
      <c r="C17" s="177">
        <f>'10.6 B Co'!C17+'10.7 Dept'!C17+'10.8 Reg'!C17</f>
        <v>46.710378881542546</v>
      </c>
      <c r="D17" s="177">
        <f>'10.6 B Co'!D17+'10.7 Dept'!D17+'10.8 Reg'!D17</f>
        <v>48.545935097509535</v>
      </c>
      <c r="E17" s="177">
        <f>'10.6 B Co'!E17+'10.7 Dept'!E17+'10.8 Reg'!E17</f>
        <v>48.913391922122734</v>
      </c>
      <c r="F17" s="177">
        <f>'10.6 B Co'!F17+'10.7 Dept'!F17+'10.8 Reg'!F17</f>
        <v>49.70630048745582</v>
      </c>
      <c r="G17" s="177">
        <f>'10.6 B Co'!G17+'10.7 Dept'!G17+'10.8 Reg'!G17</f>
        <v>48.56531130340376</v>
      </c>
      <c r="H17" s="177">
        <f>'10.6 B Co'!H17+'10.7 Dept'!H17+'10.8 Reg'!H17</f>
        <v>49.243019913352448</v>
      </c>
      <c r="I17" s="177">
        <f>'10.6 B Co'!I17+'10.7 Dept'!I17+'10.8 Reg'!I17</f>
        <v>51.465305767000004</v>
      </c>
      <c r="J17" s="177">
        <f>'10.6 B Co'!J17+'10.7 Dept'!J17+'10.8 Reg'!J17</f>
        <v>53.795529999999999</v>
      </c>
      <c r="K17" s="177">
        <f>'10.6 B Co'!K17+'10.7 Dept'!K17+'10.8 Reg'!K17</f>
        <v>57.165559999999999</v>
      </c>
      <c r="L17" s="177">
        <f>'10.6 B Co'!L17+'10.7 Dept'!L17+'10.8 Reg'!L17</f>
        <v>60.569290674690002</v>
      </c>
      <c r="M17" s="177">
        <f>'10.6 B Co'!M17+'10.7 Dept'!M17+'10.8 Reg'!M17</f>
        <v>62.422219999999996</v>
      </c>
      <c r="N17" s="177">
        <f>'10.6 B Co'!N17+'10.7 Dept'!N17+'10.8 Reg'!N17</f>
        <v>65.083900000001876</v>
      </c>
      <c r="O17" s="177">
        <f>'10.6 B Co'!O17+'10.7 Dept'!O17+'10.8 Reg'!O17</f>
        <v>70.247800000001078</v>
      </c>
      <c r="P17" s="177">
        <f>'10.6 B Co'!P17+'10.7 Dept'!P17+'10.8 Reg'!P17</f>
        <v>73.237788566101173</v>
      </c>
      <c r="Q17" s="177">
        <f>'10.6 B Co'!Q17+'10.7 Dept'!Q17+'10.8 Reg'!Q17</f>
        <v>69.541305248691302</v>
      </c>
      <c r="R17" s="177">
        <f>'10.6 B Co'!R17+'10.7 Dept'!R17+'10.8 Reg'!R17</f>
        <v>72.001554374510022</v>
      </c>
      <c r="S17" s="177">
        <f>'10.6 B Co'!S17+'10.7 Dept'!S17+'10.8 Reg'!S17</f>
        <v>75.750386092960014</v>
      </c>
      <c r="T17" s="177">
        <f>'10.6 B Co'!T17+'10.7 Dept'!T17+'10.8 Reg'!T17</f>
        <v>76.390353760860009</v>
      </c>
      <c r="U17" s="177">
        <f>'10.6 B Co'!U17+'10.7 Dept'!U17+'10.8 Reg'!U17</f>
        <v>79.716072637629992</v>
      </c>
    </row>
    <row r="18" spans="1:21">
      <c r="A18" s="190" t="s">
        <v>11</v>
      </c>
      <c r="B18" s="177"/>
      <c r="C18" s="178"/>
      <c r="D18" s="178">
        <f>'10.6 B Co'!D18+'10.7 Dept'!D18+'10.8 Reg'!D18</f>
        <v>14.535641721044215</v>
      </c>
      <c r="E18" s="178">
        <f>'10.6 B Co'!E18+'10.7 Dept'!E18+'10.8 Reg'!E18</f>
        <v>15.217621107875974</v>
      </c>
      <c r="F18" s="178">
        <f>'10.6 B Co'!F18+'10.7 Dept'!F18+'10.8 Reg'!F18</f>
        <v>15.56588679022253</v>
      </c>
      <c r="G18" s="178">
        <f>'10.6 B Co'!G18+'10.7 Dept'!G18+'10.8 Reg'!G18</f>
        <v>17.77628405219351</v>
      </c>
      <c r="H18" s="178">
        <f>'10.6 B Co'!H18+'10.7 Dept'!H18+'10.8 Reg'!H18</f>
        <v>20.219718259</v>
      </c>
      <c r="I18" s="178">
        <f>'10.6 B Co'!I18+'10.7 Dept'!I18+'10.8 Reg'!I18</f>
        <v>15.238276346999999</v>
      </c>
      <c r="J18" s="178">
        <f>'10.6 B Co'!J18+'10.7 Dept'!J18+'10.8 Reg'!J18</f>
        <v>22.01342</v>
      </c>
      <c r="K18" s="178">
        <f>'10.6 B Co'!K18+'10.7 Dept'!K18+'10.8 Reg'!K18</f>
        <v>25.650169999999999</v>
      </c>
      <c r="L18" s="178">
        <f>'10.6 B Co'!L18+'10.7 Dept'!L18+'10.8 Reg'!L18</f>
        <v>27.809329999999999</v>
      </c>
      <c r="M18" s="178">
        <f>'10.6 B Co'!M18+'10.7 Dept'!M18+'10.8 Reg'!M18</f>
        <v>31.680719999999997</v>
      </c>
      <c r="N18" s="178">
        <f>'10.6 B Co'!N18+'10.7 Dept'!N18+'10.8 Reg'!N18</f>
        <v>33.421570000000692</v>
      </c>
      <c r="O18" s="178">
        <f>'10.6 B Co'!O18+'10.7 Dept'!O18+'10.8 Reg'!O18</f>
        <v>32.330790000000547</v>
      </c>
      <c r="P18" s="178">
        <f>'10.6 B Co'!P18+'10.7 Dept'!P18+'10.8 Reg'!P18</f>
        <v>35.394506970070751</v>
      </c>
      <c r="Q18" s="178">
        <f>'10.6 B Co'!Q18+'10.7 Dept'!Q18+'10.8 Reg'!Q18</f>
        <v>41.20364044900095</v>
      </c>
      <c r="R18" s="178">
        <f>'10.6 B Co'!R18+'10.7 Dept'!R18+'10.8 Reg'!R18</f>
        <v>41.46415817594</v>
      </c>
      <c r="S18" s="178">
        <f>'10.6 B Co'!S18+'10.7 Dept'!S18+'10.8 Reg'!S18</f>
        <v>40.401450092369942</v>
      </c>
      <c r="T18" s="178">
        <f>'10.6 B Co'!T18+'10.7 Dept'!T18+'10.8 Reg'!T18</f>
        <v>43.234887508429999</v>
      </c>
      <c r="U18" s="178">
        <f>'10.6 B Co'!U18+'10.7 Dept'!U18+'10.8 Reg'!U18</f>
        <v>45.953623500049993</v>
      </c>
    </row>
    <row r="19" spans="1:21" s="189" customFormat="1" ht="13.5">
      <c r="A19" s="171" t="s">
        <v>234</v>
      </c>
      <c r="B19" s="177">
        <f>'10.6 B Co'!B19+'10.7 Dept'!B22+'10.8 Reg'!B21</f>
        <v>27.578027218247541</v>
      </c>
      <c r="C19" s="177">
        <f>'10.6 B Co'!C19+'10.7 Dept'!C22+'10.8 Reg'!C21</f>
        <v>28.72139484752811</v>
      </c>
      <c r="D19" s="177">
        <f>'10.6 B Co'!D19+'10.7 Dept'!D22+'10.8 Reg'!D21</f>
        <v>28.008186529269242</v>
      </c>
      <c r="E19" s="177">
        <f>'10.6 B Co'!E19+'10.7 Dept'!E22+'10.8 Reg'!E21</f>
        <v>29.488645906608415</v>
      </c>
      <c r="F19" s="177">
        <f>'10.6 B Co'!F19+'10.7 Dept'!F22+'10.8 Reg'!F21</f>
        <v>27.858906804596014</v>
      </c>
      <c r="G19" s="177">
        <f>'10.6 B Co'!G19+'10.7 Dept'!G22+'10.8 Reg'!G21</f>
        <v>28.598549899506526</v>
      </c>
      <c r="H19" s="177">
        <f>'10.6 B Co'!H19+'10.7 Dept'!H22+'10.8 Reg'!H21</f>
        <v>31.777647284730122</v>
      </c>
      <c r="I19" s="177">
        <f>'10.6 B Co'!I19+'10.7 Dept'!I22+'10.8 Reg'!I21</f>
        <v>33.300024528897502</v>
      </c>
      <c r="J19" s="177">
        <f>'10.6 B Co'!J19+'10.7 Dept'!J22+'10.8 Reg'!J21</f>
        <v>44.214087999999997</v>
      </c>
      <c r="K19" s="177">
        <f>'10.6 B Co'!K19+'10.7 Dept'!K22+'10.8 Reg'!K21</f>
        <v>45.435479999999998</v>
      </c>
      <c r="L19" s="177">
        <f>'10.6 B Co'!L19+'10.7 Dept'!L22+'10.8 Reg'!L21</f>
        <v>46.896153879209997</v>
      </c>
      <c r="M19" s="177">
        <f>'10.6 B Co'!M19+'10.7 Dept'!M22+'10.8 Reg'!M21</f>
        <v>47.700159999999997</v>
      </c>
      <c r="N19" s="177">
        <f>'10.6 B Co'!N19+'10.7 Dept'!N22+'10.8 Reg'!N21</f>
        <v>48.211430000001307</v>
      </c>
      <c r="O19" s="177">
        <f>'10.6 B Co'!O19+'10.7 Dept'!O22+'10.8 Reg'!O21</f>
        <v>48.729480000001409</v>
      </c>
      <c r="P19" s="177">
        <f>'10.6 B Co'!P19+'10.7 Dept'!P22+'10.8 Reg'!P21</f>
        <v>49.429650000001381</v>
      </c>
      <c r="Q19" s="177">
        <f>'10.6 B Co'!Q19+'10.7 Dept'!Q22+'10.8 Reg'!Q21</f>
        <v>52.572394751311286</v>
      </c>
      <c r="R19" s="177">
        <f>'10.6 B Co'!R19+'10.7 Dept'!R22+'10.8 Reg'!R21</f>
        <v>52.388911711009648</v>
      </c>
      <c r="S19" s="177">
        <f>'10.6 B Co'!S19+'10.7 Dept'!S22+'10.8 Reg'!S21</f>
        <v>52.01508742663011</v>
      </c>
      <c r="T19" s="177">
        <f>'10.6 B Co'!T19+'10.7 Dept'!T22+'10.8 Reg'!T21</f>
        <v>49.250965100460007</v>
      </c>
      <c r="U19" s="177">
        <f>'10.6 B Co'!U19+'10.7 Dept'!U22+'10.8 Reg'!U21</f>
        <v>44.808816722539994</v>
      </c>
    </row>
    <row r="20" spans="1:21" s="189" customFormat="1">
      <c r="A20" s="190" t="s">
        <v>119</v>
      </c>
      <c r="B20" s="177">
        <f>'10.6 B Co'!B20+'10.7 Dept'!B23+'10.8 Reg'!B22</f>
        <v>19.300045582256153</v>
      </c>
      <c r="C20" s="177">
        <f>'10.6 B Co'!C20+'10.7 Dept'!C23+'10.8 Reg'!C22</f>
        <v>19.665923223625938</v>
      </c>
      <c r="D20" s="177">
        <f>'10.6 B Co'!D20+'10.7 Dept'!D23+'10.8 Reg'!D22</f>
        <v>20.805045721929943</v>
      </c>
      <c r="E20" s="177">
        <f>'10.6 B Co'!E20+'10.7 Dept'!E23+'10.8 Reg'!E22</f>
        <v>21.939441119550516</v>
      </c>
      <c r="F20" s="177">
        <f>'10.6 B Co'!F20+'10.7 Dept'!F23+'10.8 Reg'!F22</f>
        <v>21.851171520092016</v>
      </c>
      <c r="G20" s="177">
        <f>'10.6 B Co'!G20+'10.7 Dept'!G23+'10.8 Reg'!G22</f>
        <v>24.295157490072523</v>
      </c>
      <c r="H20" s="177">
        <f>'10.6 B Co'!H20+'10.7 Dept'!H23+'10.8 Reg'!H22</f>
        <v>26.71749488</v>
      </c>
      <c r="I20" s="177">
        <f>'10.6 B Co'!I20+'10.7 Dept'!I23+'10.8 Reg'!I22</f>
        <v>26.642432719000002</v>
      </c>
      <c r="J20" s="177">
        <f>'10.6 B Co'!J20+'10.7 Dept'!J23+'10.8 Reg'!J22</f>
        <v>36.212538000000002</v>
      </c>
      <c r="K20" s="177">
        <f>'10.6 B Co'!K20+'10.7 Dept'!K23+'10.8 Reg'!K22</f>
        <v>36.69059</v>
      </c>
      <c r="L20" s="177">
        <f>'10.6 B Co'!L20+'10.7 Dept'!L23+'10.8 Reg'!L22</f>
        <v>37.976086211390005</v>
      </c>
      <c r="M20" s="177">
        <f>'10.6 B Co'!M20+'10.7 Dept'!M23+'10.8 Reg'!M22</f>
        <v>38.930070000000001</v>
      </c>
      <c r="N20" s="177">
        <f>'10.6 B Co'!N20+'10.7 Dept'!N23+'10.8 Reg'!N22</f>
        <v>39.680360000001954</v>
      </c>
      <c r="O20" s="177">
        <f>'10.6 B Co'!O20+'10.7 Dept'!O23+'10.8 Reg'!O22</f>
        <v>40.535250000001938</v>
      </c>
      <c r="P20" s="177">
        <f>'10.6 B Co'!P20+'10.7 Dept'!P23+'10.8 Reg'!P22</f>
        <v>40.864960000002007</v>
      </c>
      <c r="Q20" s="177">
        <f>'10.6 B Co'!Q20+'10.7 Dept'!Q23+'10.8 Reg'!Q22</f>
        <v>40.966980000001946</v>
      </c>
      <c r="R20" s="177">
        <f>'10.6 B Co'!R20+'10.7 Dept'!R23+'10.8 Reg'!R22</f>
        <v>41.172757646909986</v>
      </c>
      <c r="S20" s="177">
        <f>'10.6 B Co'!S20+'10.7 Dept'!S23+'10.8 Reg'!S22</f>
        <v>41.349667063399991</v>
      </c>
      <c r="T20" s="177">
        <f>'10.6 B Co'!T20+'10.7 Dept'!T23+'10.8 Reg'!T22</f>
        <v>39.994584929600002</v>
      </c>
      <c r="U20" s="177">
        <f>'10.6 B Co'!U20+'10.7 Dept'!U23+'10.8 Reg'!U22</f>
        <v>36.539599633969999</v>
      </c>
    </row>
    <row r="21" spans="1:21" s="189" customFormat="1" ht="13.5">
      <c r="A21" s="193" t="s">
        <v>237</v>
      </c>
      <c r="B21" s="194" t="s">
        <v>46</v>
      </c>
      <c r="C21" s="194" t="s">
        <v>46</v>
      </c>
      <c r="D21" s="194" t="s">
        <v>46</v>
      </c>
      <c r="E21" s="194" t="s">
        <v>46</v>
      </c>
      <c r="F21" s="194" t="s">
        <v>46</v>
      </c>
      <c r="G21" s="194" t="s">
        <v>46</v>
      </c>
      <c r="H21" s="194" t="s">
        <v>46</v>
      </c>
      <c r="I21" s="194" t="s">
        <v>46</v>
      </c>
      <c r="J21" s="192">
        <f>'10.6 B Co'!J21+'10.7 Dept'!J24+'10.8 Reg'!J23</f>
        <v>5.1965269999999997</v>
      </c>
      <c r="K21" s="192">
        <f>'10.6 B Co'!K21+'10.7 Dept'!K24+'10.8 Reg'!K23</f>
        <v>5.0956200000000003</v>
      </c>
      <c r="L21" s="192">
        <f>'10.6 B Co'!L21+'10.7 Dept'!L24+'10.8 Reg'!L23</f>
        <v>5.1299191943799984</v>
      </c>
      <c r="M21" s="192">
        <f>'10.6 B Co'!M21+'10.7 Dept'!M24+'10.8 Reg'!M23</f>
        <v>5.0283199999999999</v>
      </c>
      <c r="N21" s="192">
        <f>'10.6 B Co'!N21+'10.7 Dept'!N24+'10.8 Reg'!N23</f>
        <v>4.768680000000022</v>
      </c>
      <c r="O21" s="192">
        <f>'10.6 B Co'!O21+'10.7 Dept'!O24+'10.8 Reg'!O23</f>
        <v>4.421699999999861</v>
      </c>
      <c r="P21" s="192">
        <f>'10.6 B Co'!P21+'10.7 Dept'!P24+'10.8 Reg'!P23</f>
        <v>4.7388799999999671</v>
      </c>
      <c r="Q21" s="192">
        <f>'10.6 B Co'!Q21+'10.7 Dept'!Q24+'10.8 Reg'!Q23</f>
        <v>7.7667347513097527</v>
      </c>
      <c r="R21" s="192">
        <f>'10.6 B Co'!R21+'10.7 Dept'!R24+'10.8 Reg'!R23</f>
        <v>7.5166604544100242</v>
      </c>
      <c r="S21" s="192">
        <f>'10.6 B Co'!S21+'10.7 Dept'!S24+'10.8 Reg'!S23</f>
        <v>6.9547714376400114</v>
      </c>
      <c r="T21" s="192">
        <f>'10.6 B Co'!T21+'10.7 Dept'!T24+'10.8 Reg'!T23</f>
        <v>6.7445795096600003</v>
      </c>
      <c r="U21" s="192">
        <f>'10.6 B Co'!U21+'10.7 Dept'!U24+'10.8 Reg'!U23</f>
        <v>6.6556683697400052</v>
      </c>
    </row>
    <row r="22" spans="1:21" s="165" customFormat="1">
      <c r="A22" s="163" t="s">
        <v>12</v>
      </c>
      <c r="B22" s="168">
        <f>B15-B11</f>
        <v>24.925414318316598</v>
      </c>
      <c r="C22" s="168">
        <f t="shared" ref="C22:P22" si="9">C15-C11</f>
        <v>26.114516652768401</v>
      </c>
      <c r="D22" s="168">
        <f t="shared" si="9"/>
        <v>26.682310439275298</v>
      </c>
      <c r="E22" s="168">
        <f t="shared" si="9"/>
        <v>28.849356238774661</v>
      </c>
      <c r="F22" s="168">
        <f t="shared" si="9"/>
        <v>29.598142500719462</v>
      </c>
      <c r="G22" s="168">
        <f t="shared" si="9"/>
        <v>29.743723557381429</v>
      </c>
      <c r="H22" s="168">
        <f t="shared" si="9"/>
        <v>29.199868661623555</v>
      </c>
      <c r="I22" s="168">
        <f t="shared" si="9"/>
        <v>30.736323494387804</v>
      </c>
      <c r="J22" s="168">
        <f t="shared" si="9"/>
        <v>30.180015006999994</v>
      </c>
      <c r="K22" s="168">
        <f t="shared" si="9"/>
        <v>30.762339999999995</v>
      </c>
      <c r="L22" s="168">
        <f t="shared" si="9"/>
        <v>32.964927366040286</v>
      </c>
      <c r="M22" s="168">
        <f t="shared" si="9"/>
        <v>32.984040000000022</v>
      </c>
      <c r="N22" s="168">
        <f t="shared" si="9"/>
        <v>31.615829999999733</v>
      </c>
      <c r="O22" s="168">
        <f t="shared" si="9"/>
        <v>30.627479999998968</v>
      </c>
      <c r="P22" s="168">
        <f t="shared" si="9"/>
        <v>34.004215536169426</v>
      </c>
      <c r="Q22" s="168">
        <f>Q15-Q11</f>
        <v>36.815560448998724</v>
      </c>
      <c r="R22" s="168">
        <f>R15-R11</f>
        <v>35.482049576467517</v>
      </c>
      <c r="S22" s="168">
        <f t="shared" ref="S22:U22" si="10">S15-S11</f>
        <v>34.001684540662865</v>
      </c>
      <c r="T22" s="168">
        <f t="shared" si="10"/>
        <v>31.910975631370036</v>
      </c>
      <c r="U22" s="168">
        <f t="shared" si="10"/>
        <v>33.314672657140278</v>
      </c>
    </row>
    <row r="23" spans="1:21">
      <c r="A23" s="197" t="s">
        <v>13</v>
      </c>
      <c r="B23" s="177">
        <f>'10.6 B Co'!B23+'10.7 Dept'!B26+'10.8 Reg'!B25</f>
        <v>6.7992261687885032</v>
      </c>
      <c r="C23" s="177">
        <f>'10.6 B Co'!C23+'10.7 Dept'!C26+'10.8 Reg'!C25</f>
        <v>6.0369810826014509</v>
      </c>
      <c r="D23" s="177">
        <f>'10.6 B Co'!D23+'10.7 Dept'!D26+'10.8 Reg'!D25</f>
        <v>5.0218254628260066</v>
      </c>
      <c r="E23" s="177">
        <f>'10.6 B Co'!E23+'10.7 Dept'!E26+'10.8 Reg'!E25</f>
        <v>4.601707824268372</v>
      </c>
      <c r="F23" s="177">
        <f>'10.6 B Co'!F23+'10.7 Dept'!F26+'10.8 Reg'!F25</f>
        <v>4.4746008499771577</v>
      </c>
      <c r="G23" s="177">
        <f>'10.6 B Co'!G23+'10.7 Dept'!G26+'10.8 Reg'!G25</f>
        <v>4.5968888844592826</v>
      </c>
      <c r="H23" s="177">
        <f>'10.6 B Co'!H23+'10.7 Dept'!H26+'10.8 Reg'!H25</f>
        <v>4.1065834345760113</v>
      </c>
      <c r="I23" s="177">
        <f>'10.6 B Co'!I23+'10.7 Dept'!I26+'10.8 Reg'!I25</f>
        <v>3.8703643419999998</v>
      </c>
      <c r="J23" s="177">
        <f>'10.6 B Co'!J23+'10.7 Dept'!J26+'10.8 Reg'!J25</f>
        <v>3.6822399999999997</v>
      </c>
      <c r="K23" s="177">
        <f>'10.6 B Co'!K23+'10.7 Dept'!K26+'10.8 Reg'!K25</f>
        <v>3.56013</v>
      </c>
      <c r="L23" s="177">
        <f>'10.6 B Co'!L23+'10.7 Dept'!L26+'10.8 Reg'!L25</f>
        <v>3.8422862566500018</v>
      </c>
      <c r="M23" s="177">
        <f>'10.6 B Co'!M23+'10.7 Dept'!M26+'10.8 Reg'!M25</f>
        <v>4.1705099999999993</v>
      </c>
      <c r="N23" s="177">
        <f>'10.6 B Co'!N23+'10.7 Dept'!N26+'10.8 Reg'!N25</f>
        <v>4.5914599999997554</v>
      </c>
      <c r="O23" s="177">
        <f>'10.6 B Co'!O23+'10.7 Dept'!O26+'10.8 Reg'!O25</f>
        <v>4.0919999999997572</v>
      </c>
      <c r="P23" s="177">
        <f>'10.6 B Co'!P23+'10.7 Dept'!P26+'10.8 Reg'!P25</f>
        <v>3.9066199999997528</v>
      </c>
      <c r="Q23" s="177">
        <f>'10.6 B Co'!Q23+'10.7 Dept'!Q26+'10.8 Reg'!Q25</f>
        <v>4.2660899999997612</v>
      </c>
      <c r="R23" s="177">
        <f>'10.6 B Co'!R23+'10.7 Dept'!R26+'10.8 Reg'!R25</f>
        <v>4.4936385451200103</v>
      </c>
      <c r="S23" s="177">
        <f>'10.6 B Co'!S23+'10.7 Dept'!S26+'10.8 Reg'!S25</f>
        <v>4.5450033076299956</v>
      </c>
      <c r="T23" s="177">
        <f>'10.6 B Co'!T23+'10.7 Dept'!T26+'10.8 Reg'!T25</f>
        <v>4.7224362763799999</v>
      </c>
      <c r="U23" s="177">
        <f>'10.6 B Co'!U23+'10.7 Dept'!U26+'10.8 Reg'!U25</f>
        <v>5.5513674859100028</v>
      </c>
    </row>
    <row r="24" spans="1:21" s="165" customFormat="1">
      <c r="A24" s="166" t="s">
        <v>14</v>
      </c>
      <c r="B24" s="170">
        <f>B22-B23</f>
        <v>18.126188149528094</v>
      </c>
      <c r="C24" s="170">
        <f t="shared" ref="C24:P24" si="11">C22-C23</f>
        <v>20.077535570166951</v>
      </c>
      <c r="D24" s="170">
        <f t="shared" si="11"/>
        <v>21.66048497644929</v>
      </c>
      <c r="E24" s="170">
        <f t="shared" si="11"/>
        <v>24.247648414506287</v>
      </c>
      <c r="F24" s="170">
        <f t="shared" si="11"/>
        <v>25.123541650742304</v>
      </c>
      <c r="G24" s="170">
        <f t="shared" si="11"/>
        <v>25.146834672922147</v>
      </c>
      <c r="H24" s="170">
        <f t="shared" si="11"/>
        <v>25.093285227047545</v>
      </c>
      <c r="I24" s="170">
        <f t="shared" si="11"/>
        <v>26.865959152387806</v>
      </c>
      <c r="J24" s="170">
        <f t="shared" si="11"/>
        <v>26.497775006999994</v>
      </c>
      <c r="K24" s="170">
        <f t="shared" si="11"/>
        <v>27.202209999999994</v>
      </c>
      <c r="L24" s="170">
        <f t="shared" si="11"/>
        <v>29.122641109390283</v>
      </c>
      <c r="M24" s="170">
        <f t="shared" si="11"/>
        <v>28.813530000000021</v>
      </c>
      <c r="N24" s="170">
        <f t="shared" si="11"/>
        <v>27.024369999999976</v>
      </c>
      <c r="O24" s="170">
        <f t="shared" si="11"/>
        <v>26.535479999999211</v>
      </c>
      <c r="P24" s="170">
        <f t="shared" si="11"/>
        <v>30.097595536169674</v>
      </c>
      <c r="Q24" s="170">
        <f>Q22-Q23</f>
        <v>32.54947044899896</v>
      </c>
      <c r="R24" s="170">
        <f>R22-R23</f>
        <v>30.988411031347507</v>
      </c>
      <c r="S24" s="170">
        <f t="shared" ref="S24:U24" si="12">S22-S23</f>
        <v>29.456681233032867</v>
      </c>
      <c r="T24" s="170">
        <f t="shared" si="12"/>
        <v>27.188539354990034</v>
      </c>
      <c r="U24" s="170">
        <f t="shared" si="12"/>
        <v>27.763305171230275</v>
      </c>
    </row>
    <row r="25" spans="1:21">
      <c r="A25" s="198" t="s">
        <v>173</v>
      </c>
      <c r="B25" s="199">
        <f>B24-B36</f>
        <v>6.0217361808777099</v>
      </c>
      <c r="C25" s="199">
        <f t="shared" ref="C25:P25" si="13">C24-C36</f>
        <v>6.9364302843021761</v>
      </c>
      <c r="D25" s="199">
        <f t="shared" si="13"/>
        <v>9.1868494099761833</v>
      </c>
      <c r="E25" s="199">
        <f t="shared" si="13"/>
        <v>10.978452572650799</v>
      </c>
      <c r="F25" s="199">
        <f t="shared" si="13"/>
        <v>12.971441438803108</v>
      </c>
      <c r="G25" s="199">
        <f t="shared" si="13"/>
        <v>12.822912359680618</v>
      </c>
      <c r="H25" s="199">
        <f t="shared" si="13"/>
        <v>12.800547039047544</v>
      </c>
      <c r="I25" s="199">
        <f t="shared" si="13"/>
        <v>16.032897971387804</v>
      </c>
      <c r="J25" s="199">
        <f t="shared" si="13"/>
        <v>15.325632850916195</v>
      </c>
      <c r="K25" s="199">
        <f t="shared" si="13"/>
        <v>14.817239999999993</v>
      </c>
      <c r="L25" s="199">
        <f t="shared" si="13"/>
        <v>16.726258512940284</v>
      </c>
      <c r="M25" s="199">
        <f t="shared" si="13"/>
        <v>17.657870000000024</v>
      </c>
      <c r="N25" s="199">
        <f t="shared" si="13"/>
        <v>15.444539999998744</v>
      </c>
      <c r="O25" s="199">
        <f t="shared" si="13"/>
        <v>14.491489999998002</v>
      </c>
      <c r="P25" s="199">
        <f t="shared" si="13"/>
        <v>18.088335536168383</v>
      </c>
      <c r="Q25" s="199">
        <f>Q24-Q36</f>
        <v>20.115840448997684</v>
      </c>
      <c r="R25" s="199">
        <f>R24-R36</f>
        <v>17.92264110943751</v>
      </c>
      <c r="S25" s="199">
        <f t="shared" ref="S25:U25" si="14">S24-S36</f>
        <v>16.654347214552864</v>
      </c>
      <c r="T25" s="199">
        <f t="shared" si="14"/>
        <v>14.410480552430034</v>
      </c>
      <c r="U25" s="199">
        <f t="shared" si="14"/>
        <v>13.82269927659028</v>
      </c>
    </row>
    <row r="26" spans="1:21">
      <c r="A26" s="176" t="s">
        <v>15</v>
      </c>
      <c r="B26" s="172">
        <f>'10.6 B Co'!B26+'10.7 Dept'!B29+'10.8 Reg'!B28</f>
        <v>42.990622860949728</v>
      </c>
      <c r="C26" s="172">
        <f>'10.6 B Co'!C26+'10.7 Dept'!C29+'10.8 Reg'!C28</f>
        <v>42.975377959225987</v>
      </c>
      <c r="D26" s="172">
        <f>'10.6 B Co'!D26+'10.7 Dept'!D29+'10.8 Reg'!D28</f>
        <v>44.715586832388404</v>
      </c>
      <c r="E26" s="172">
        <f>'10.6 B Co'!E26+'10.7 Dept'!E29+'10.8 Reg'!E28</f>
        <v>47.420133066170983</v>
      </c>
      <c r="F26" s="172">
        <f>'10.6 B Co'!F26+'10.7 Dept'!F29+'10.8 Reg'!F28</f>
        <v>48.947105731442768</v>
      </c>
      <c r="G26" s="172">
        <f>'10.6 B Co'!G26+'10.7 Dept'!G29+'10.8 Reg'!G28</f>
        <v>50.626316051100972</v>
      </c>
      <c r="H26" s="172">
        <f>'10.6 B Co'!H26+'10.7 Dept'!H29+'10.8 Reg'!H28</f>
        <v>49.93845891604753</v>
      </c>
      <c r="I26" s="172">
        <f>'10.6 B Co'!I26+'10.7 Dept'!I29+'10.8 Reg'!I28</f>
        <v>51.634566207387792</v>
      </c>
      <c r="J26" s="172">
        <f>'10.6 B Co'!J26+'10.7 Dept'!J29+'10.8 Reg'!J28</f>
        <v>55.783849010185897</v>
      </c>
      <c r="K26" s="172">
        <f>'10.6 B Co'!K26+'10.7 Dept'!K29+'10.8 Reg'!K28</f>
        <v>59.522769999999994</v>
      </c>
      <c r="L26" s="172">
        <f>'10.6 B Co'!L26+'10.7 Dept'!L29+'10.8 Reg'!L28</f>
        <v>63.334330423519987</v>
      </c>
      <c r="M26" s="172">
        <f>'10.6 B Co'!M26+'10.7 Dept'!M29+'10.8 Reg'!M28</f>
        <v>68.005250000000004</v>
      </c>
      <c r="N26" s="172">
        <f>'10.6 B Co'!N26+'10.7 Dept'!N29+'10.8 Reg'!N28</f>
        <v>66.814790000002318</v>
      </c>
      <c r="O26" s="172">
        <f>'10.6 B Co'!O26+'10.7 Dept'!O29+'10.8 Reg'!O28</f>
        <v>68.719980000002209</v>
      </c>
      <c r="P26" s="172">
        <f>'10.6 B Co'!P26+'10.7 Dept'!P29+'10.8 Reg'!P28</f>
        <v>64.037050000002822</v>
      </c>
      <c r="Q26" s="172">
        <f>'10.6 B Co'!Q26+'10.7 Dept'!Q29+'10.8 Reg'!Q28</f>
        <v>66.43322259545242</v>
      </c>
      <c r="R26" s="172">
        <f>'10.6 B Co'!R26+'10.7 Dept'!R29+'10.8 Reg'!R28</f>
        <v>68.345099921911228</v>
      </c>
      <c r="S26" s="172">
        <f>'10.6 B Co'!S26+'10.7 Dept'!S29+'10.8 Reg'!S28</f>
        <v>71.516804018480002</v>
      </c>
      <c r="T26" s="172">
        <f>'10.6 B Co'!T26+'10.7 Dept'!T29+'10.8 Reg'!T28</f>
        <v>66.924969263990008</v>
      </c>
      <c r="U26" s="172">
        <f>'10.6 B Co'!U26+'10.7 Dept'!U29+'10.8 Reg'!U28</f>
        <v>64.506706476600002</v>
      </c>
    </row>
    <row r="27" spans="1:21" s="165" customFormat="1">
      <c r="A27" s="163" t="s">
        <v>107</v>
      </c>
      <c r="B27" s="175">
        <f>B26-B36</f>
        <v>30.886170892299344</v>
      </c>
      <c r="C27" s="175">
        <f t="shared" ref="C27:P27" si="15">C26-C36</f>
        <v>29.834272673361212</v>
      </c>
      <c r="D27" s="175">
        <f t="shared" si="15"/>
        <v>32.241951265915297</v>
      </c>
      <c r="E27" s="175">
        <f t="shared" si="15"/>
        <v>34.150937224315498</v>
      </c>
      <c r="F27" s="175">
        <f t="shared" si="15"/>
        <v>36.795005519503576</v>
      </c>
      <c r="G27" s="175">
        <f t="shared" si="15"/>
        <v>38.302393737859447</v>
      </c>
      <c r="H27" s="175">
        <f t="shared" si="15"/>
        <v>37.645720728047529</v>
      </c>
      <c r="I27" s="175">
        <f t="shared" si="15"/>
        <v>40.801505026387794</v>
      </c>
      <c r="J27" s="175">
        <f t="shared" si="15"/>
        <v>44.611706854102096</v>
      </c>
      <c r="K27" s="175">
        <f t="shared" si="15"/>
        <v>47.137799999999991</v>
      </c>
      <c r="L27" s="175">
        <f t="shared" si="15"/>
        <v>50.937947827069991</v>
      </c>
      <c r="M27" s="175">
        <f t="shared" si="15"/>
        <v>56.849590000000006</v>
      </c>
      <c r="N27" s="175">
        <f t="shared" si="15"/>
        <v>55.234960000001088</v>
      </c>
      <c r="O27" s="175">
        <f t="shared" si="15"/>
        <v>56.675990000001001</v>
      </c>
      <c r="P27" s="175">
        <f t="shared" si="15"/>
        <v>52.027790000001531</v>
      </c>
      <c r="Q27" s="175">
        <f>Q26-Q36</f>
        <v>53.999592595451148</v>
      </c>
      <c r="R27" s="175">
        <f>R26-R36</f>
        <v>55.279330000001231</v>
      </c>
      <c r="S27" s="175">
        <f t="shared" ref="S27:U27" si="16">S26-S36</f>
        <v>58.714469999999999</v>
      </c>
      <c r="T27" s="175">
        <f t="shared" si="16"/>
        <v>54.146910461430011</v>
      </c>
      <c r="U27" s="175">
        <f t="shared" si="16"/>
        <v>50.566100581960008</v>
      </c>
    </row>
    <row r="28" spans="1:21">
      <c r="A28" s="176" t="s">
        <v>139</v>
      </c>
      <c r="B28" s="177">
        <f>'10.6 B Co'!B28+'10.7 Dept'!B31+'10.8 Reg'!B30</f>
        <v>7.1803487118820293</v>
      </c>
      <c r="C28" s="177">
        <f>'10.6 B Co'!C28+'10.7 Dept'!C31+'10.8 Reg'!C30</f>
        <v>7.043144596368359</v>
      </c>
      <c r="D28" s="177">
        <f>'10.6 B Co'!D28+'10.7 Dept'!D31+'10.8 Reg'!D30</f>
        <v>6.97220424234182</v>
      </c>
      <c r="E28" s="177">
        <f>'10.6 B Co'!E28+'10.7 Dept'!E31+'10.8 Reg'!E30</f>
        <v>7.4097136921007287</v>
      </c>
      <c r="F28" s="177">
        <f>'10.6 B Co'!F28+'10.7 Dept'!F31+'10.8 Reg'!F30</f>
        <v>7.7406555323291002</v>
      </c>
      <c r="G28" s="177">
        <f>'10.6 B Co'!G28+'10.7 Dept'!G31+'10.8 Reg'!G30</f>
        <v>8.0921337422231989</v>
      </c>
      <c r="H28" s="177">
        <f>'10.6 B Co'!H28+'10.7 Dept'!H31+'10.8 Reg'!H30</f>
        <v>8.5657233830475263</v>
      </c>
      <c r="I28" s="177">
        <f>'10.6 B Co'!I28+'10.7 Dept'!I31+'10.8 Reg'!I30</f>
        <v>9.1142188243878</v>
      </c>
      <c r="J28" s="177">
        <f>'10.6 B Co'!J28+'10.7 Dept'!J31+'10.8 Reg'!J30</f>
        <v>9.8450850070000016</v>
      </c>
      <c r="K28" s="177">
        <f>'10.6 B Co'!K28+'10.7 Dept'!K31+'10.8 Reg'!K30</f>
        <v>10.335397908316001</v>
      </c>
      <c r="L28" s="177">
        <f>'10.6 B Co'!L28+'10.7 Dept'!L31+'10.8 Reg'!L30</f>
        <v>11.363323979739999</v>
      </c>
      <c r="M28" s="177">
        <f>'10.6 B Co'!M28+'10.7 Dept'!M31+'10.8 Reg'!M30</f>
        <v>12.972380000000001</v>
      </c>
      <c r="N28" s="177">
        <f>'10.6 B Co'!N28+'10.7 Dept'!N31+'10.8 Reg'!N30</f>
        <v>13.081439999999972</v>
      </c>
      <c r="O28" s="177">
        <f>'10.6 B Co'!O28+'10.7 Dept'!O31+'10.8 Reg'!O30</f>
        <v>13.849699999999951</v>
      </c>
      <c r="P28" s="177">
        <f>'10.6 B Co'!P28+'10.7 Dept'!P31+'10.8 Reg'!P30</f>
        <v>12.595649999999948</v>
      </c>
      <c r="Q28" s="177">
        <f>'10.6 B Co'!Q28+'10.7 Dept'!Q31+'10.8 Reg'!Q30</f>
        <v>12.789139999999945</v>
      </c>
      <c r="R28" s="177">
        <f>'10.6 B Co'!R28+'10.7 Dept'!R31+'10.8 Reg'!R30</f>
        <v>13.167289999999944</v>
      </c>
      <c r="S28" s="177">
        <f>'10.6 B Co'!S28+'10.7 Dept'!S31+'10.8 Reg'!S30</f>
        <v>13.717654223450008</v>
      </c>
      <c r="T28" s="177">
        <f>'10.6 B Co'!T28+'10.7 Dept'!T31+'10.8 Reg'!T30</f>
        <v>13.525371364129999</v>
      </c>
      <c r="U28" s="177">
        <f>'10.6 B Co'!U28+'10.7 Dept'!U31+'10.8 Reg'!U30</f>
        <v>12.83407447063</v>
      </c>
    </row>
    <row r="29" spans="1:21">
      <c r="A29" s="198" t="s">
        <v>140</v>
      </c>
      <c r="B29" s="181">
        <f>'10.6 B Co'!B29+'10.7 Dept'!B32+'10.8 Reg'!B31</f>
        <v>20.412923408089252</v>
      </c>
      <c r="C29" s="181">
        <f>'10.6 B Co'!C29+'10.7 Dept'!C32+'10.8 Reg'!C31</f>
        <v>20.778801049459034</v>
      </c>
      <c r="D29" s="181">
        <f>'10.6 B Co'!D29+'10.7 Dept'!D32+'10.8 Reg'!D31</f>
        <v>22.628240468238008</v>
      </c>
      <c r="E29" s="181">
        <f>'10.6 B Co'!E29+'10.7 Dept'!E32+'10.8 Reg'!E31</f>
        <v>24.21561301354205</v>
      </c>
      <c r="F29" s="181">
        <f>'10.6 B Co'!F29+'10.7 Dept'!F32+'10.8 Reg'!F31</f>
        <v>26.957471259372184</v>
      </c>
      <c r="G29" s="181">
        <f>'10.6 B Co'!G29+'10.7 Dept'!G32+'10.8 Reg'!G31</f>
        <v>27.787223627872205</v>
      </c>
      <c r="H29" s="181">
        <f>'10.6 B Co'!H29+'10.7 Dept'!H32+'10.8 Reg'!H31</f>
        <v>26.842337747000002</v>
      </c>
      <c r="I29" s="181">
        <f>'10.6 B Co'!I29+'10.7 Dept'!I32+'10.8 Reg'!I31</f>
        <v>29.412169861999999</v>
      </c>
      <c r="J29" s="181">
        <f>'10.6 B Co'!J29+'10.7 Dept'!J32+'10.8 Reg'!J31</f>
        <v>31.57497</v>
      </c>
      <c r="K29" s="181">
        <f>'10.6 B Co'!K29+'10.7 Dept'!K32+'10.8 Reg'!K31</f>
        <v>34.24371</v>
      </c>
      <c r="L29" s="181">
        <f>'10.6 B Co'!L29+'10.7 Dept'!L32+'10.8 Reg'!L31</f>
        <v>37.366656434809997</v>
      </c>
      <c r="M29" s="181">
        <f>'10.6 B Co'!M29+'10.7 Dept'!M32+'10.8 Reg'!M31</f>
        <v>41.320010000000003</v>
      </c>
      <c r="N29" s="181">
        <f>'10.6 B Co'!N29+'10.7 Dept'!N32+'10.8 Reg'!N31</f>
        <v>40.016810000001286</v>
      </c>
      <c r="O29" s="181">
        <f>'10.6 B Co'!O29+'10.7 Dept'!O32+'10.8 Reg'!O31</f>
        <v>39.82385000000118</v>
      </c>
      <c r="P29" s="181">
        <f>'10.6 B Co'!P29+'10.7 Dept'!P32+'10.8 Reg'!P31</f>
        <v>36.763260000001608</v>
      </c>
      <c r="Q29" s="181">
        <f>'10.6 B Co'!Q29+'10.7 Dept'!Q32+'10.8 Reg'!Q31</f>
        <v>38.263280000001245</v>
      </c>
      <c r="R29" s="181">
        <f>'10.6 B Co'!R29+'10.7 Dept'!R32+'10.8 Reg'!R31</f>
        <v>39.126050000001221</v>
      </c>
      <c r="S29" s="181">
        <f>'10.6 B Co'!S29+'10.7 Dept'!S32+'10.8 Reg'!S31</f>
        <v>42.071131056360095</v>
      </c>
      <c r="T29" s="181">
        <f>'10.6 B Co'!T29+'10.7 Dept'!T32+'10.8 Reg'!T31</f>
        <v>37.942575371530005</v>
      </c>
      <c r="U29" s="181">
        <f>'10.6 B Co'!U29+'10.7 Dept'!U32+'10.8 Reg'!U31</f>
        <v>33.761993371390027</v>
      </c>
    </row>
    <row r="30" spans="1:21">
      <c r="A30" s="176" t="s">
        <v>16</v>
      </c>
      <c r="B30" s="177">
        <f>'10.6 B Co'!B30+'10.7 Dept'!B33+'10.8 Reg'!B32</f>
        <v>26.297455473453294</v>
      </c>
      <c r="C30" s="177">
        <f>'10.6 B Co'!C30+'10.7 Dept'!C33+'10.8 Reg'!C32</f>
        <v>23.705822180417314</v>
      </c>
      <c r="D30" s="177">
        <f>'10.6 B Co'!D30+'10.7 Dept'!D33+'10.8 Reg'!D32</f>
        <v>22.930295059266083</v>
      </c>
      <c r="E30" s="177">
        <f>'10.6 B Co'!E30+'10.7 Dept'!E33+'10.8 Reg'!E32</f>
        <v>24.357871346969389</v>
      </c>
      <c r="F30" s="177">
        <f>'10.6 B Co'!F30+'10.7 Dept'!F33+'10.8 Reg'!F32</f>
        <v>24.086008082506929</v>
      </c>
      <c r="G30" s="177">
        <f>'10.6 B Co'!G30+'10.7 Dept'!G33+'10.8 Reg'!G32</f>
        <v>25.282929731417163</v>
      </c>
      <c r="H30" s="177">
        <f>'10.6 B Co'!H30+'10.7 Dept'!H33+'10.8 Reg'!H32</f>
        <v>26.275462901000001</v>
      </c>
      <c r="I30" s="177">
        <f>'10.6 B Co'!I30+'10.7 Dept'!I33+'10.8 Reg'!I32</f>
        <v>26.097247224000004</v>
      </c>
      <c r="J30" s="177">
        <f>'10.6 B Co'!J30+'10.7 Dept'!J33+'10.8 Reg'!J32</f>
        <v>29.619796700930785</v>
      </c>
      <c r="K30" s="177">
        <f>'10.6 B Co'!K30+'10.7 Dept'!K33+'10.8 Reg'!K32</f>
        <v>32.927032032370008</v>
      </c>
      <c r="L30" s="177">
        <f>'10.6 B Co'!L30+'10.7 Dept'!L33+'10.8 Reg'!L32</f>
        <v>35.836578415689999</v>
      </c>
      <c r="M30" s="177">
        <f>'10.6 B Co'!M30+'10.7 Dept'!M33+'10.8 Reg'!M32</f>
        <v>37.944359999999996</v>
      </c>
      <c r="N30" s="177">
        <f>'10.6 B Co'!N30+'10.7 Dept'!N33+'10.8 Reg'!N32</f>
        <v>38.996120000001838</v>
      </c>
      <c r="O30" s="177">
        <f>'10.6 B Co'!O30+'10.7 Dept'!O33+'10.8 Reg'!O32</f>
        <v>43.103690000001933</v>
      </c>
      <c r="P30" s="177">
        <f>'10.6 B Co'!P30+'10.7 Dept'!P33+'10.8 Reg'!P32</f>
        <v>36.223340000001038</v>
      </c>
      <c r="Q30" s="177">
        <f>'10.6 B Co'!Q30+'10.7 Dept'!Q33+'10.8 Reg'!Q32</f>
        <v>36.312342146451755</v>
      </c>
      <c r="R30" s="177">
        <f>'10.6 B Co'!R30+'10.7 Dept'!R33+'10.8 Reg'!R32</f>
        <v>38.389075758911765</v>
      </c>
      <c r="S30" s="177">
        <f>'10.6 B Co'!S30+'10.7 Dept'!S33+'10.8 Reg'!S32</f>
        <v>38.118999915740005</v>
      </c>
      <c r="T30" s="177">
        <f>'10.6 B Co'!T30+'10.7 Dept'!T33+'10.8 Reg'!T32</f>
        <v>37.270480553260001</v>
      </c>
      <c r="U30" s="177">
        <f>'10.6 B Co'!U30+'10.7 Dept'!U33+'10.8 Reg'!U32</f>
        <v>39.213301512289959</v>
      </c>
    </row>
    <row r="31" spans="1:21" s="165" customFormat="1">
      <c r="A31" s="163" t="s">
        <v>108</v>
      </c>
      <c r="B31" s="175">
        <f>B30-B37</f>
        <v>13.095370580693555</v>
      </c>
      <c r="C31" s="175">
        <f t="shared" ref="C31:P31" si="17">C30-C37</f>
        <v>11.631860015214411</v>
      </c>
      <c r="D31" s="175">
        <f t="shared" si="17"/>
        <v>11.816676414418938</v>
      </c>
      <c r="E31" s="175">
        <f t="shared" si="17"/>
        <v>12.378219829757132</v>
      </c>
      <c r="F31" s="175">
        <f t="shared" si="17"/>
        <v>13.128799011915413</v>
      </c>
      <c r="G31" s="175">
        <f t="shared" si="17"/>
        <v>14.05681264458077</v>
      </c>
      <c r="H31" s="175">
        <f t="shared" si="17"/>
        <v>13.969781901000001</v>
      </c>
      <c r="I31" s="175">
        <f t="shared" si="17"/>
        <v>13.938678671000003</v>
      </c>
      <c r="J31" s="175">
        <f t="shared" si="17"/>
        <v>15.426370092002884</v>
      </c>
      <c r="K31" s="175">
        <f t="shared" si="17"/>
        <v>16.645652032370005</v>
      </c>
      <c r="L31" s="175">
        <f t="shared" si="17"/>
        <v>18.707575704089997</v>
      </c>
      <c r="M31" s="175">
        <f t="shared" si="17"/>
        <v>20.331519999999998</v>
      </c>
      <c r="N31" s="175">
        <f t="shared" si="17"/>
        <v>19.896330000001662</v>
      </c>
      <c r="O31" s="175">
        <f t="shared" si="17"/>
        <v>23.80191000000179</v>
      </c>
      <c r="P31" s="175">
        <f t="shared" si="17"/>
        <v>20.16117000000094</v>
      </c>
      <c r="Q31" s="175">
        <f>Q30-Q37</f>
        <v>20.431422146451595</v>
      </c>
      <c r="R31" s="175">
        <f>R30-R37</f>
        <v>20.461870000001742</v>
      </c>
      <c r="S31" s="175">
        <f t="shared" ref="S31:U31" si="18">S30-S37</f>
        <v>21.284976005899999</v>
      </c>
      <c r="T31" s="175">
        <f t="shared" si="18"/>
        <v>20.976043084240004</v>
      </c>
      <c r="U31" s="175">
        <f t="shared" si="18"/>
        <v>21.619940549369961</v>
      </c>
    </row>
    <row r="32" spans="1:21">
      <c r="A32" s="198" t="s">
        <v>141</v>
      </c>
      <c r="B32" s="181">
        <f>'10.6 B Co'!B32+'10.7 Dept'!B35+'10.8 Reg'!B34</f>
        <v>8.8877777049410263</v>
      </c>
      <c r="C32" s="181">
        <f>'10.6 B Co'!C32+'10.7 Dept'!C35+'10.8 Reg'!C34</f>
        <v>8.79630829459858</v>
      </c>
      <c r="D32" s="181">
        <f>'10.6 B Co'!D32+'10.7 Dept'!D35+'10.8 Reg'!D34</f>
        <v>8.7290755457659568</v>
      </c>
      <c r="E32" s="181">
        <f>'10.6 B Co'!E32+'10.7 Dept'!E35+'10.8 Reg'!E34</f>
        <v>8.992540375186179</v>
      </c>
      <c r="F32" s="181">
        <f>'10.6 B Co'!F32+'10.7 Dept'!F35+'10.8 Reg'!F34</f>
        <v>9.7650812735575645</v>
      </c>
      <c r="G32" s="181">
        <f>'10.6 B Co'!G32+'10.7 Dept'!G35+'10.8 Reg'!G34</f>
        <v>10.196907414741908</v>
      </c>
      <c r="H32" s="181">
        <f>'10.6 B Co'!H32+'10.7 Dept'!H35+'10.8 Reg'!H34</f>
        <v>10.603587373</v>
      </c>
      <c r="I32" s="181">
        <f>'10.6 B Co'!I32+'10.7 Dept'!I35+'10.8 Reg'!I34</f>
        <v>10.773654613</v>
      </c>
      <c r="J32" s="181">
        <f>'10.6 B Co'!J32+'10.7 Dept'!J35+'10.8 Reg'!J34</f>
        <v>11.2469646960015</v>
      </c>
      <c r="K32" s="181">
        <f>'10.6 B Co'!K32+'10.7 Dept'!K35+'10.8 Reg'!K34</f>
        <v>12.496952831549997</v>
      </c>
      <c r="L32" s="181">
        <f>'10.6 B Co'!L32+'10.7 Dept'!L35+'10.8 Reg'!L34</f>
        <v>13.584759579670001</v>
      </c>
      <c r="M32" s="181">
        <f>'10.6 B Co'!M32+'10.7 Dept'!M35+'10.8 Reg'!M34</f>
        <v>14.645969999999998</v>
      </c>
      <c r="N32" s="181">
        <f>'10.6 B Co'!N32+'10.7 Dept'!N35+'10.8 Reg'!N34</f>
        <v>15.077640000000814</v>
      </c>
      <c r="O32" s="181">
        <f>'10.6 B Co'!O32+'10.7 Dept'!O35+'10.8 Reg'!O34</f>
        <v>19.259690000001648</v>
      </c>
      <c r="P32" s="181">
        <f>'10.6 B Co'!P32+'10.7 Dept'!P35+'10.8 Reg'!P34</f>
        <v>15.1810500000009</v>
      </c>
      <c r="Q32" s="181">
        <f>'10.6 B Co'!Q32+'10.7 Dept'!Q35+'10.8 Reg'!Q34</f>
        <v>14.890392146450736</v>
      </c>
      <c r="R32" s="181">
        <f>'10.6 B Co'!R32+'10.7 Dept'!R35+'10.8 Reg'!R34</f>
        <v>15.279470000000879</v>
      </c>
      <c r="S32" s="181">
        <f>'10.6 B Co'!S32+'10.7 Dept'!S35+'10.8 Reg'!S34</f>
        <v>15.764545658020054</v>
      </c>
      <c r="T32" s="181">
        <f>'10.6 B Co'!T32+'10.7 Dept'!T35+'10.8 Reg'!T34</f>
        <v>16.189481359750001</v>
      </c>
      <c r="U32" s="181">
        <f>'10.6 B Co'!U32+'10.7 Dept'!U35+'10.8 Reg'!U34</f>
        <v>15.664528921939999</v>
      </c>
    </row>
    <row r="33" spans="1:21" s="165" customFormat="1">
      <c r="A33" s="200" t="s">
        <v>17</v>
      </c>
      <c r="B33" s="201">
        <f>B24+B31-B27</f>
        <v>0.33538783792230475</v>
      </c>
      <c r="C33" s="201">
        <f t="shared" ref="C33:P33" si="19">C24+C31-C27</f>
        <v>1.8751229120201494</v>
      </c>
      <c r="D33" s="201">
        <f t="shared" si="19"/>
        <v>1.2352101249529284</v>
      </c>
      <c r="E33" s="201">
        <f t="shared" si="19"/>
        <v>2.4749310199479169</v>
      </c>
      <c r="F33" s="201">
        <f t="shared" si="19"/>
        <v>1.4573351431541397</v>
      </c>
      <c r="G33" s="201">
        <f t="shared" si="19"/>
        <v>0.9012535796434662</v>
      </c>
      <c r="H33" s="201">
        <f t="shared" si="19"/>
        <v>1.4173464000000209</v>
      </c>
      <c r="I33" s="201">
        <f t="shared" si="19"/>
        <v>3.1327970000134542E-3</v>
      </c>
      <c r="J33" s="201">
        <f t="shared" si="19"/>
        <v>-2.6875617550992175</v>
      </c>
      <c r="K33" s="201">
        <f t="shared" si="19"/>
        <v>-3.2899379676299887</v>
      </c>
      <c r="L33" s="201">
        <f t="shared" si="19"/>
        <v>-3.1077310135897136</v>
      </c>
      <c r="M33" s="201">
        <f t="shared" si="19"/>
        <v>-7.7045399999999873</v>
      </c>
      <c r="N33" s="201">
        <f t="shared" si="19"/>
        <v>-8.3142599999994502</v>
      </c>
      <c r="O33" s="201">
        <f t="shared" si="19"/>
        <v>-6.3385999999999996</v>
      </c>
      <c r="P33" s="201">
        <f t="shared" si="19"/>
        <v>-1.7690244638309167</v>
      </c>
      <c r="Q33" s="201">
        <f>Q24+Q31-Q27</f>
        <v>-1.0187000000005924</v>
      </c>
      <c r="R33" s="201">
        <f>R24+R31-R27</f>
        <v>-3.829048968651982</v>
      </c>
      <c r="S33" s="201">
        <f t="shared" ref="S33:U33" si="20">S24+S31-S27</f>
        <v>-7.9728127610671322</v>
      </c>
      <c r="T33" s="201">
        <f t="shared" si="20"/>
        <v>-5.9823280221999724</v>
      </c>
      <c r="U33" s="201">
        <f t="shared" si="20"/>
        <v>-1.1828548613597718</v>
      </c>
    </row>
    <row r="34" spans="1:21" s="165" customFormat="1">
      <c r="A34" s="166" t="s">
        <v>18</v>
      </c>
      <c r="B34" s="202">
        <f>B7-B6</f>
        <v>1.43302076203166</v>
      </c>
      <c r="C34" s="202">
        <f t="shared" ref="C34:P34" si="21">C7-C6</f>
        <v>0.80797979135827802</v>
      </c>
      <c r="D34" s="202">
        <f t="shared" si="21"/>
        <v>-0.12480679667302752</v>
      </c>
      <c r="E34" s="202">
        <f t="shared" si="21"/>
        <v>1.1853866953046861</v>
      </c>
      <c r="F34" s="202">
        <f t="shared" si="21"/>
        <v>0.26244400180647176</v>
      </c>
      <c r="G34" s="202">
        <f t="shared" si="21"/>
        <v>-0.19655164676166237</v>
      </c>
      <c r="H34" s="202">
        <f t="shared" si="21"/>
        <v>1.4302892120000195</v>
      </c>
      <c r="I34" s="202">
        <f t="shared" si="21"/>
        <v>1.3286401690000105</v>
      </c>
      <c r="J34" s="202">
        <f t="shared" si="21"/>
        <v>0.33372269774488927</v>
      </c>
      <c r="K34" s="202">
        <f t="shared" si="21"/>
        <v>0.60647203237002145</v>
      </c>
      <c r="L34" s="202">
        <f t="shared" si="21"/>
        <v>1.6248891015603135</v>
      </c>
      <c r="M34" s="202">
        <f t="shared" si="21"/>
        <v>-1.2473599999999863</v>
      </c>
      <c r="N34" s="202">
        <f t="shared" si="21"/>
        <v>-0.79430000000050427</v>
      </c>
      <c r="O34" s="202">
        <f t="shared" si="21"/>
        <v>0.91918999999893458</v>
      </c>
      <c r="P34" s="202">
        <f t="shared" si="21"/>
        <v>2.2838855361678725</v>
      </c>
      <c r="Q34" s="202">
        <f>Q7-Q6</f>
        <v>2.4285899999982803</v>
      </c>
      <c r="R34" s="202">
        <f>R7-R6</f>
        <v>1.0323868683480555</v>
      </c>
      <c r="S34" s="202">
        <f t="shared" ref="S34:U34" si="22">S7-S6</f>
        <v>-3.9411228697071294</v>
      </c>
      <c r="T34" s="202">
        <f t="shared" si="22"/>
        <v>-2.4659493557399799</v>
      </c>
      <c r="U34" s="202">
        <f t="shared" si="22"/>
        <v>2.4699002069202152</v>
      </c>
    </row>
    <row r="35" spans="1:21">
      <c r="A35" s="163" t="s">
        <v>19</v>
      </c>
      <c r="B35" s="172"/>
      <c r="C35" s="173"/>
      <c r="D35" s="173"/>
      <c r="E35" s="173"/>
      <c r="F35" s="173"/>
      <c r="G35" s="173"/>
      <c r="H35" s="173"/>
      <c r="I35" s="172"/>
      <c r="J35" s="173"/>
      <c r="K35" s="174"/>
      <c r="L35" s="173"/>
      <c r="M35" s="173"/>
      <c r="N35" s="172"/>
      <c r="O35" s="173"/>
      <c r="P35" s="174"/>
      <c r="Q35" s="173"/>
      <c r="R35" s="173"/>
      <c r="S35" s="173"/>
      <c r="T35" s="173"/>
      <c r="U35" s="173"/>
    </row>
    <row r="36" spans="1:21">
      <c r="A36" s="176" t="s">
        <v>20</v>
      </c>
      <c r="B36" s="177">
        <f>'10.6 B Co'!B36+'10.7 Dept'!B41+'10.8 Reg'!B41</f>
        <v>12.104451968650384</v>
      </c>
      <c r="C36" s="177">
        <f>'10.6 B Co'!C36+'10.7 Dept'!C41+'10.8 Reg'!C41</f>
        <v>13.141105285864775</v>
      </c>
      <c r="D36" s="177">
        <f>'10.6 B Co'!D36+'10.7 Dept'!D41+'10.8 Reg'!D41</f>
        <v>12.473635566473106</v>
      </c>
      <c r="E36" s="177">
        <f>'10.6 B Co'!E36+'10.7 Dept'!E41+'10.8 Reg'!E41</f>
        <v>13.269195841855488</v>
      </c>
      <c r="F36" s="177">
        <f>'10.6 B Co'!F36+'10.7 Dept'!F41+'10.8 Reg'!F41</f>
        <v>12.152100211939196</v>
      </c>
      <c r="G36" s="177">
        <f>'10.6 B Co'!G36+'10.7 Dept'!G41+'10.8 Reg'!G41</f>
        <v>12.323922313241528</v>
      </c>
      <c r="H36" s="177">
        <f>'10.6 B Co'!H36+'10.7 Dept'!H41+'10.8 Reg'!H41</f>
        <v>12.292738188000001</v>
      </c>
      <c r="I36" s="177">
        <f>'10.6 B Co'!I36+'10.7 Dept'!I41+'10.8 Reg'!I41</f>
        <v>10.833061181</v>
      </c>
      <c r="J36" s="177">
        <f>'10.6 B Co'!J36+'10.7 Dept'!J41+'10.8 Reg'!J41</f>
        <v>11.172142156083799</v>
      </c>
      <c r="K36" s="177">
        <f>'10.6 B Co'!K36+'10.7 Dept'!K41+'10.8 Reg'!K41</f>
        <v>12.384970000000001</v>
      </c>
      <c r="L36" s="177">
        <f>'10.6 B Co'!L36+'10.7 Dept'!L41+'10.8 Reg'!L41</f>
        <v>12.39638259645</v>
      </c>
      <c r="M36" s="177">
        <f>'10.6 B Co'!M36+'10.7 Dept'!M41+'10.8 Reg'!M41</f>
        <v>11.155659999999999</v>
      </c>
      <c r="N36" s="177">
        <f>'10.6 B Co'!N36+'10.7 Dept'!N41+'10.8 Reg'!N41</f>
        <v>11.579830000001232</v>
      </c>
      <c r="O36" s="177">
        <f>'10.6 B Co'!O36+'10.7 Dept'!O41+'10.8 Reg'!O41</f>
        <v>12.043990000001209</v>
      </c>
      <c r="P36" s="177">
        <f>'10.6 B Co'!P36+'10.7 Dept'!P41+'10.8 Reg'!P41</f>
        <v>12.009260000001291</v>
      </c>
      <c r="Q36" s="177">
        <f>'10.6 B Co'!Q36+'10.7 Dept'!Q41+'10.8 Reg'!Q41</f>
        <v>12.433630000001276</v>
      </c>
      <c r="R36" s="177">
        <f>'10.6 B Co'!R36+'10.7 Dept'!R41+'10.8 Reg'!R41</f>
        <v>13.065769921909997</v>
      </c>
      <c r="S36" s="177">
        <f>'10.6 B Co'!S36+'10.7 Dept'!S41+'10.8 Reg'!S41</f>
        <v>12.802334018480005</v>
      </c>
      <c r="T36" s="177">
        <f>'10.6 B Co'!T36+'10.7 Dept'!T41+'10.8 Reg'!T41</f>
        <v>12.77805880256</v>
      </c>
      <c r="U36" s="177">
        <f>'10.6 B Co'!U36+'10.7 Dept'!U41+'10.8 Reg'!U41</f>
        <v>13.940605894639996</v>
      </c>
    </row>
    <row r="37" spans="1:21">
      <c r="A37" s="171" t="s">
        <v>21</v>
      </c>
      <c r="B37" s="177">
        <f>'10.6 B Co'!B37+'10.7 Dept'!B42+'10.8 Reg'!B42</f>
        <v>13.202084892759739</v>
      </c>
      <c r="C37" s="177">
        <f>'10.6 B Co'!C37+'10.7 Dept'!C42+'10.8 Reg'!C42</f>
        <v>12.073962165202904</v>
      </c>
      <c r="D37" s="177">
        <f>'10.6 B Co'!D37+'10.7 Dept'!D42+'10.8 Reg'!D42</f>
        <v>11.113618644847145</v>
      </c>
      <c r="E37" s="177">
        <f>'10.6 B Co'!E37+'10.7 Dept'!E42+'10.8 Reg'!E42</f>
        <v>11.979651517212258</v>
      </c>
      <c r="F37" s="177">
        <f>'10.6 B Co'!F37+'10.7 Dept'!F42+'10.8 Reg'!F42</f>
        <v>10.957209070591515</v>
      </c>
      <c r="G37" s="177">
        <f>'10.6 B Co'!G37+'10.7 Dept'!G42+'10.8 Reg'!G42</f>
        <v>11.226117086836393</v>
      </c>
      <c r="H37" s="177">
        <f>'10.6 B Co'!H37+'10.7 Dept'!H42+'10.8 Reg'!H42</f>
        <v>12.305681</v>
      </c>
      <c r="I37" s="177">
        <f>'10.6 B Co'!I37+'10.7 Dept'!I42+'10.8 Reg'!I42</f>
        <v>12.158568553</v>
      </c>
      <c r="J37" s="177">
        <f>'10.6 B Co'!J37+'10.7 Dept'!J42+'10.8 Reg'!J42</f>
        <v>14.193426608927901</v>
      </c>
      <c r="K37" s="177">
        <f>'10.6 B Co'!K37+'10.7 Dept'!K42+'10.8 Reg'!K42</f>
        <v>16.281380000000002</v>
      </c>
      <c r="L37" s="177">
        <f>'10.6 B Co'!L37+'10.7 Dept'!L42+'10.8 Reg'!L42</f>
        <v>17.129002711600002</v>
      </c>
      <c r="M37" s="177">
        <f>'10.6 B Co'!M37+'10.7 Dept'!M42+'10.8 Reg'!M42</f>
        <v>17.612839999999998</v>
      </c>
      <c r="N37" s="177">
        <f>'10.6 B Co'!N37+'10.7 Dept'!N42+'10.8 Reg'!N42</f>
        <v>19.099790000000176</v>
      </c>
      <c r="O37" s="177">
        <f>'10.6 B Co'!O37+'10.7 Dept'!O42+'10.8 Reg'!O42</f>
        <v>19.301780000000143</v>
      </c>
      <c r="P37" s="177">
        <f>'10.6 B Co'!P37+'10.7 Dept'!P42+'10.8 Reg'!P42</f>
        <v>16.062170000000098</v>
      </c>
      <c r="Q37" s="177">
        <f>'10.6 B Co'!Q37+'10.7 Dept'!Q42+'10.8 Reg'!Q42</f>
        <v>15.880920000000158</v>
      </c>
      <c r="R37" s="177">
        <f>'10.6 B Co'!R37+'10.7 Dept'!R42+'10.8 Reg'!R42</f>
        <v>17.927205758910024</v>
      </c>
      <c r="S37" s="177">
        <f>'10.6 B Co'!S37+'10.7 Dept'!S42+'10.8 Reg'!S42</f>
        <v>16.834023909840006</v>
      </c>
      <c r="T37" s="177">
        <f>'10.6 B Co'!T37+'10.7 Dept'!T42+'10.8 Reg'!T42</f>
        <v>16.294437469019996</v>
      </c>
      <c r="U37" s="177">
        <f>'10.6 B Co'!U37+'10.7 Dept'!U42+'10.8 Reg'!U42</f>
        <v>17.593360962919999</v>
      </c>
    </row>
    <row r="38" spans="1:21">
      <c r="A38" s="171" t="s">
        <v>160</v>
      </c>
      <c r="B38" s="177">
        <f>'10.6 B Co'!B38+'10.7 Dept'!B43+'10.8 Reg'!B43</f>
        <v>1.0976329241093545</v>
      </c>
      <c r="C38" s="177">
        <f>'10.6 B Co'!C38+'10.7 Dept'!C43+'10.8 Reg'!C43</f>
        <v>-1.0671431206618733</v>
      </c>
      <c r="D38" s="177">
        <f>'10.6 B Co'!D38+'10.7 Dept'!D43+'10.8 Reg'!D43</f>
        <v>-1.3600169216259614</v>
      </c>
      <c r="E38" s="177">
        <f>'10.6 B Co'!E38+'10.7 Dept'!E43+'10.8 Reg'!E43</f>
        <v>-1.2895443246432312</v>
      </c>
      <c r="F38" s="177">
        <f>'10.6 B Co'!F38+'10.7 Dept'!F43+'10.8 Reg'!F43</f>
        <v>-1.1948911413476806</v>
      </c>
      <c r="G38" s="177">
        <f>'10.6 B Co'!G38+'10.7 Dept'!G43+'10.8 Reg'!G43</f>
        <v>-1.0978052264051357</v>
      </c>
      <c r="H38" s="177">
        <f>'10.6 B Co'!H38+'10.7 Dept'!H43+'10.8 Reg'!H43</f>
        <v>1.2942811999999471E-2</v>
      </c>
      <c r="I38" s="177">
        <f>'10.6 B Co'!I38+'10.7 Dept'!I43+'10.8 Reg'!I43</f>
        <v>1.3255073719999997</v>
      </c>
      <c r="J38" s="177">
        <f>'10.6 B Co'!J38+'10.7 Dept'!J43+'10.8 Reg'!J43</f>
        <v>3.0212844528440996</v>
      </c>
      <c r="K38" s="177">
        <f>'10.6 B Co'!K38+'10.7 Dept'!K43+'10.8 Reg'!K43</f>
        <v>3.8964100000000004</v>
      </c>
      <c r="L38" s="177">
        <f>'10.6 B Co'!L38+'10.7 Dept'!L43+'10.8 Reg'!L43</f>
        <v>4.7326201151500005</v>
      </c>
      <c r="M38" s="177">
        <f>'10.6 B Co'!M38+'10.7 Dept'!M43+'10.8 Reg'!M43</f>
        <v>6.4571799999999993</v>
      </c>
      <c r="N38" s="177">
        <f>'10.6 B Co'!N38+'10.7 Dept'!N43+'10.8 Reg'!N43</f>
        <v>7.5199599999989424</v>
      </c>
      <c r="O38" s="177">
        <f>'10.6 B Co'!O38+'10.7 Dept'!O43+'10.8 Reg'!O43</f>
        <v>7.2577899999989341</v>
      </c>
      <c r="P38" s="177">
        <f>'10.6 B Co'!P38+'10.7 Dept'!P43+'10.8 Reg'!P43</f>
        <v>4.052909999998807</v>
      </c>
      <c r="Q38" s="177">
        <f>'10.6 B Co'!Q38+'10.7 Dept'!Q43+'10.8 Reg'!Q43</f>
        <v>3.4472899999988811</v>
      </c>
      <c r="R38" s="177">
        <f>'10.6 B Co'!R38+'10.7 Dept'!R43+'10.8 Reg'!R43</f>
        <v>4.861435837000025</v>
      </c>
      <c r="S38" s="177">
        <f>'10.6 B Co'!S38+'10.7 Dept'!S43+'10.8 Reg'!S43</f>
        <v>4.031689891360001</v>
      </c>
      <c r="T38" s="177">
        <f>'10.6 B Co'!T38+'10.7 Dept'!T43+'10.8 Reg'!T43</f>
        <v>3.5163786664599987</v>
      </c>
      <c r="U38" s="177">
        <f>'10.6 B Co'!U38+'10.7 Dept'!U43+'10.8 Reg'!U43</f>
        <v>3.6527550682800052</v>
      </c>
    </row>
    <row r="39" spans="1:21" s="157" customFormat="1">
      <c r="A39" s="421" t="s">
        <v>22</v>
      </c>
      <c r="B39" s="422">
        <f>'10.8 Reg'!B44+'10.7 Dept'!B44+'10.6 B Co'!B39</f>
        <v>92.73480263041246</v>
      </c>
      <c r="C39" s="422">
        <f>'10.8 Reg'!C44+'10.7 Dept'!C44+'10.6 B Co'!C39</f>
        <v>91.286994313708789</v>
      </c>
      <c r="D39" s="422">
        <f>'10.8 Reg'!D44+'10.7 Dept'!D44+'10.6 B Co'!D39</f>
        <v>90.267909606240153</v>
      </c>
      <c r="E39" s="422">
        <f>'10.8 Reg'!E44+'10.7 Dept'!E44+'10.6 B Co'!E39</f>
        <v>88.743175768862073</v>
      </c>
      <c r="F39" s="422">
        <f>'10.8 Reg'!F44+'10.7 Dept'!F44+'10.6 B Co'!F39</f>
        <v>87.712011379786276</v>
      </c>
      <c r="G39" s="422">
        <f>'10.8 Reg'!G44+'10.7 Dept'!G44+'10.6 B Co'!G39</f>
        <v>86.516177470889744</v>
      </c>
      <c r="H39" s="422">
        <f>'10.8 Reg'!H44+'10.7 Dept'!H44+'10.6 B Co'!H39</f>
        <v>86.955836000000005</v>
      </c>
      <c r="I39" s="422">
        <f>'10.8 Reg'!I44+'10.7 Dept'!I44+'10.6 B Co'!I39</f>
        <v>86.783620577999997</v>
      </c>
      <c r="J39" s="422">
        <f>'10.8 Reg'!J44+'10.7 Dept'!J44+'10.6 B Co'!J39</f>
        <v>89.234500479000005</v>
      </c>
      <c r="K39" s="422">
        <f>'10.8 Reg'!K44+'10.7 Dept'!K44+'10.6 B Co'!K39</f>
        <v>93.705941818710016</v>
      </c>
      <c r="L39" s="422">
        <f>'10.8 Reg'!L44+'10.7 Dept'!L44+'10.6 B Co'!L39</f>
        <v>98.643995525000008</v>
      </c>
      <c r="M39" s="422">
        <f>'10.8 Reg'!M44+'10.7 Dept'!M44+'10.6 B Co'!M39</f>
        <v>105.22725003900001</v>
      </c>
      <c r="N39" s="422">
        <f>'10.8 Reg'!N44+'10.7 Dept'!N44+'10.6 B Co'!N39</f>
        <v>112.74070740179</v>
      </c>
      <c r="O39" s="422">
        <f>'10.8 Reg'!O44+'10.7 Dept'!O44+'10.6 B Co'!O39</f>
        <v>120.04096806640001</v>
      </c>
      <c r="P39" s="422">
        <f>'10.8 Reg'!P44+'10.7 Dept'!P44+'10.6 B Co'!P39</f>
        <v>124.34637476763001</v>
      </c>
      <c r="Q39" s="422">
        <f>'10.8 Reg'!Q44+'10.7 Dept'!Q44+'10.6 B Co'!Q39</f>
        <v>127.57772062075</v>
      </c>
      <c r="R39" s="422">
        <f>'10.8 Reg'!R44+'10.7 Dept'!R44+'10.6 B Co'!R39</f>
        <v>132.80972800849</v>
      </c>
      <c r="S39" s="422">
        <f>'10.8 Reg'!S44+'10.7 Dept'!S44+'10.6 B Co'!S39</f>
        <v>137.48568194942001</v>
      </c>
      <c r="T39" s="422">
        <f>'10.8 Reg'!T44+'10.7 Dept'!T44+'10.6 B Co'!T39</f>
        <v>141.93122819951</v>
      </c>
      <c r="U39" s="422">
        <f>'10.8 Reg'!U44+'10.7 Dept'!U44+'10.6 B Co'!U39</f>
        <v>145.82988144863003</v>
      </c>
    </row>
    <row r="40" spans="1:21">
      <c r="A40" s="206"/>
      <c r="B40" s="192"/>
      <c r="C40" s="192"/>
      <c r="D40" s="192"/>
      <c r="E40" s="192"/>
      <c r="F40" s="192"/>
      <c r="G40" s="192"/>
      <c r="H40" s="192"/>
      <c r="I40" s="192"/>
      <c r="J40" s="192"/>
      <c r="K40" s="195"/>
      <c r="L40" s="192"/>
      <c r="M40" s="192"/>
      <c r="N40" s="192"/>
      <c r="O40" s="192"/>
      <c r="P40" s="195"/>
      <c r="Q40" s="192"/>
      <c r="R40" s="192"/>
      <c r="S40" s="192"/>
      <c r="T40" s="192"/>
      <c r="U40" s="192"/>
    </row>
    <row r="41" spans="1:21">
      <c r="A41" s="251" t="s">
        <v>23</v>
      </c>
      <c r="K41" s="216"/>
      <c r="N41" s="151"/>
      <c r="P41" s="216"/>
    </row>
    <row r="42" spans="1:21">
      <c r="A42" s="176" t="s">
        <v>174</v>
      </c>
      <c r="B42" s="208">
        <f>B22/B$15</f>
        <v>0.25711589872621482</v>
      </c>
      <c r="C42" s="208">
        <f t="shared" ref="C42:P42" si="23">C22/C$15</f>
        <v>0.25993930197268589</v>
      </c>
      <c r="D42" s="208">
        <f t="shared" si="23"/>
        <v>0.25603609046550868</v>
      </c>
      <c r="E42" s="208">
        <f t="shared" si="23"/>
        <v>0.26497853680540101</v>
      </c>
      <c r="F42" s="208">
        <f t="shared" si="23"/>
        <v>0.26919986291004833</v>
      </c>
      <c r="G42" s="208">
        <f t="shared" si="23"/>
        <v>0.26328394470622352</v>
      </c>
      <c r="H42" s="208">
        <f t="shared" si="23"/>
        <v>0.24231073382364474</v>
      </c>
      <c r="I42" s="208">
        <f t="shared" si="23"/>
        <v>0.243129480701956</v>
      </c>
      <c r="J42" s="208">
        <f t="shared" si="23"/>
        <v>0.21913251743420487</v>
      </c>
      <c r="K42" s="208">
        <f t="shared" si="23"/>
        <v>0.21148871089561128</v>
      </c>
      <c r="L42" s="208">
        <f t="shared" si="23"/>
        <v>0.21495854827885211</v>
      </c>
      <c r="M42" s="208">
        <f t="shared" si="23"/>
        <v>0.20436525995540589</v>
      </c>
      <c r="N42" s="208">
        <f t="shared" si="23"/>
        <v>0.18927937548964818</v>
      </c>
      <c r="O42" s="208">
        <f t="shared" si="23"/>
        <v>0.17801616482572077</v>
      </c>
      <c r="P42" s="208">
        <f t="shared" si="23"/>
        <v>0.19009904880494957</v>
      </c>
      <c r="Q42" s="208">
        <f>Q22/Q$15</f>
        <v>0.19846573738653087</v>
      </c>
      <c r="R42" s="208">
        <f>R22/R$15</f>
        <v>0.18771889797774524</v>
      </c>
      <c r="S42" s="208">
        <f t="shared" ref="S42:U42" si="24">S22/S$15</f>
        <v>0.17686907288553078</v>
      </c>
      <c r="T42" s="208">
        <f t="shared" si="24"/>
        <v>0.16441218595673762</v>
      </c>
      <c r="U42" s="208">
        <f t="shared" si="24"/>
        <v>0.16871801894859387</v>
      </c>
    </row>
    <row r="43" spans="1:21">
      <c r="A43" s="176" t="s">
        <v>175</v>
      </c>
      <c r="B43" s="208">
        <f>B24/B$15</f>
        <v>0.18697908476175498</v>
      </c>
      <c r="C43" s="208">
        <f t="shared" ref="C43:P43" si="25">C24/C$15</f>
        <v>0.19984825493171476</v>
      </c>
      <c r="D43" s="208">
        <f t="shared" si="25"/>
        <v>0.20784803863137985</v>
      </c>
      <c r="E43" s="208">
        <f t="shared" si="25"/>
        <v>0.22271229710187027</v>
      </c>
      <c r="F43" s="208">
        <f t="shared" si="25"/>
        <v>0.22850264904394996</v>
      </c>
      <c r="G43" s="208">
        <f t="shared" si="25"/>
        <v>0.22259344284146027</v>
      </c>
      <c r="H43" s="208">
        <f t="shared" si="25"/>
        <v>0.20823286665679944</v>
      </c>
      <c r="I43" s="208">
        <f t="shared" si="25"/>
        <v>0.2125142487673479</v>
      </c>
      <c r="J43" s="208">
        <f t="shared" si="25"/>
        <v>0.19239633056319855</v>
      </c>
      <c r="K43" s="208">
        <f t="shared" si="25"/>
        <v>0.18701309219037648</v>
      </c>
      <c r="L43" s="208">
        <f t="shared" si="25"/>
        <v>0.18990366899365987</v>
      </c>
      <c r="M43" s="208">
        <f t="shared" si="25"/>
        <v>0.17852526702862617</v>
      </c>
      <c r="N43" s="208">
        <f t="shared" si="25"/>
        <v>0.16179097232624362</v>
      </c>
      <c r="O43" s="208">
        <f t="shared" si="25"/>
        <v>0.15423222483239352</v>
      </c>
      <c r="P43" s="208">
        <f t="shared" si="25"/>
        <v>0.16825926410965458</v>
      </c>
      <c r="Q43" s="208">
        <f>Q24/Q$15</f>
        <v>0.17546805142762309</v>
      </c>
      <c r="R43" s="208">
        <f>R24/R$15</f>
        <v>0.16394516208398499</v>
      </c>
      <c r="S43" s="208">
        <f t="shared" ref="S43:U43" si="26">S24/S$15</f>
        <v>0.15322699361381606</v>
      </c>
      <c r="T43" s="208">
        <f t="shared" si="26"/>
        <v>0.14008118209743323</v>
      </c>
      <c r="U43" s="208">
        <f t="shared" si="26"/>
        <v>0.1406038083028042</v>
      </c>
    </row>
    <row r="44" spans="1:21">
      <c r="A44" s="176" t="s">
        <v>24</v>
      </c>
      <c r="B44" s="208">
        <f>B39/B$15</f>
        <v>0.95659762429686224</v>
      </c>
      <c r="C44" s="208">
        <f t="shared" ref="C44:P44" si="27">C39/C$15</f>
        <v>0.90865467267128186</v>
      </c>
      <c r="D44" s="208">
        <f t="shared" si="27"/>
        <v>0.86618595952080502</v>
      </c>
      <c r="E44" s="208">
        <f t="shared" si="27"/>
        <v>0.8150974556268421</v>
      </c>
      <c r="F44" s="208">
        <f t="shared" si="27"/>
        <v>0.79775484013664411</v>
      </c>
      <c r="G44" s="208">
        <f t="shared" si="27"/>
        <v>0.76581939855296677</v>
      </c>
      <c r="H44" s="208">
        <f t="shared" si="27"/>
        <v>0.72158997273506797</v>
      </c>
      <c r="I44" s="208">
        <f t="shared" si="27"/>
        <v>0.68647301322220089</v>
      </c>
      <c r="J44" s="208">
        <f t="shared" si="27"/>
        <v>0.64791819114111138</v>
      </c>
      <c r="K44" s="208">
        <f t="shared" si="27"/>
        <v>0.64422111056890141</v>
      </c>
      <c r="L44" s="208">
        <f t="shared" si="27"/>
        <v>0.64324030928470488</v>
      </c>
      <c r="M44" s="208">
        <f t="shared" si="27"/>
        <v>0.65197575277657671</v>
      </c>
      <c r="N44" s="208">
        <f t="shared" si="27"/>
        <v>0.67496221637300524</v>
      </c>
      <c r="O44" s="208">
        <f t="shared" si="27"/>
        <v>0.69771436491503924</v>
      </c>
      <c r="P44" s="208">
        <f t="shared" si="27"/>
        <v>0.69515285657823711</v>
      </c>
      <c r="Q44" s="208">
        <f>Q39/Q$15</f>
        <v>0.68774741137421957</v>
      </c>
      <c r="R44" s="208">
        <f>R39/R$15</f>
        <v>0.70263403833955951</v>
      </c>
      <c r="S44" s="208">
        <f t="shared" ref="S44:U44" si="28">S39/S$15</f>
        <v>0.71516942263104744</v>
      </c>
      <c r="T44" s="208">
        <f t="shared" si="28"/>
        <v>0.73126010791303864</v>
      </c>
      <c r="U44" s="208">
        <f t="shared" si="28"/>
        <v>0.73853730921314631</v>
      </c>
    </row>
    <row r="45" spans="1:21">
      <c r="A45" s="198" t="s">
        <v>25</v>
      </c>
      <c r="B45" s="235">
        <f>(B23+B36)/B$15</f>
        <v>0.19499921371284795</v>
      </c>
      <c r="C45" s="235">
        <f t="shared" ref="C45:P45" si="29">(C23+C36)/C$15</f>
        <v>0.19089529590288315</v>
      </c>
      <c r="D45" s="235">
        <f t="shared" si="29"/>
        <v>0.16788161778673444</v>
      </c>
      <c r="E45" s="235">
        <f t="shared" si="29"/>
        <v>0.16414251554338694</v>
      </c>
      <c r="F45" s="235">
        <f t="shared" si="29"/>
        <v>0.15122251831868971</v>
      </c>
      <c r="G45" s="235">
        <f t="shared" si="29"/>
        <v>0.14977875621945547</v>
      </c>
      <c r="H45" s="235">
        <f t="shared" si="29"/>
        <v>0.13608731267339244</v>
      </c>
      <c r="I45" s="235">
        <f t="shared" si="29"/>
        <v>0.11630656518173396</v>
      </c>
      <c r="J45" s="235">
        <f t="shared" si="29"/>
        <v>0.10785541876097104</v>
      </c>
      <c r="K45" s="235">
        <f t="shared" si="29"/>
        <v>0.10962133063029705</v>
      </c>
      <c r="L45" s="235">
        <f t="shared" si="29"/>
        <v>0.10588953052690074</v>
      </c>
      <c r="M45" s="235">
        <f t="shared" si="29"/>
        <v>9.4959159525962872E-2</v>
      </c>
      <c r="N45" s="235">
        <f t="shared" si="29"/>
        <v>9.6815161014662768E-2</v>
      </c>
      <c r="O45" s="235">
        <f t="shared" si="29"/>
        <v>9.3787247774431676E-2</v>
      </c>
      <c r="P45" s="235">
        <f t="shared" si="29"/>
        <v>8.8977016560657651E-2</v>
      </c>
      <c r="Q45" s="235">
        <f>(Q23+Q36)/Q$15</f>
        <v>9.0025038422006223E-2</v>
      </c>
      <c r="R45" s="235">
        <f>(R23+R36)/R$15</f>
        <v>9.2898602135940214E-2</v>
      </c>
      <c r="S45" s="235">
        <f t="shared" ref="S45:U45" si="30">(S23+S36)/S$15</f>
        <v>9.0236925356811257E-2</v>
      </c>
      <c r="T45" s="235">
        <f t="shared" si="30"/>
        <v>9.0166301541251978E-2</v>
      </c>
      <c r="U45" s="235">
        <f t="shared" si="30"/>
        <v>9.8714676503365614E-2</v>
      </c>
    </row>
    <row r="46" spans="1:21" s="157" customFormat="1">
      <c r="A46" s="288" t="s">
        <v>152</v>
      </c>
      <c r="B46" s="295"/>
      <c r="C46" s="296"/>
      <c r="D46" s="296"/>
      <c r="E46" s="296"/>
      <c r="F46" s="296"/>
      <c r="G46" s="296"/>
      <c r="H46" s="296"/>
      <c r="I46" s="295"/>
      <c r="J46" s="296"/>
      <c r="K46" s="296"/>
      <c r="L46" s="296"/>
      <c r="M46" s="296"/>
    </row>
    <row r="47" spans="1:21" s="157" customFormat="1">
      <c r="A47" s="291" t="s">
        <v>26</v>
      </c>
      <c r="B47" s="614"/>
      <c r="C47" s="614"/>
      <c r="D47" s="614"/>
      <c r="E47" s="614"/>
      <c r="F47" s="614"/>
      <c r="G47" s="614"/>
      <c r="H47" s="614"/>
      <c r="I47" s="614"/>
      <c r="J47" s="614"/>
      <c r="K47" s="614"/>
      <c r="L47" s="614"/>
      <c r="M47" s="614"/>
      <c r="N47" s="614"/>
      <c r="O47" s="614"/>
      <c r="P47" s="614"/>
      <c r="Q47" s="614"/>
      <c r="R47" s="614"/>
      <c r="S47" s="614"/>
      <c r="T47" s="614"/>
      <c r="U47" s="614"/>
    </row>
    <row r="48" spans="1:21" s="157" customFormat="1">
      <c r="A48" s="237" t="s">
        <v>231</v>
      </c>
      <c r="B48" s="297"/>
      <c r="C48" s="237"/>
      <c r="I48" s="293"/>
    </row>
    <row r="49" spans="1:17" s="157" customFormat="1">
      <c r="A49" s="237" t="s">
        <v>238</v>
      </c>
      <c r="B49" s="298"/>
      <c r="C49" s="294"/>
      <c r="I49" s="293"/>
    </row>
    <row r="50" spans="1:17" s="157" customFormat="1" ht="12" customHeight="1">
      <c r="A50" s="414" t="s">
        <v>235</v>
      </c>
      <c r="B50" s="293"/>
      <c r="I50" s="293"/>
    </row>
    <row r="51" spans="1:17" s="157" customFormat="1">
      <c r="A51" s="206" t="s">
        <v>239</v>
      </c>
      <c r="B51" s="298"/>
      <c r="C51" s="294"/>
      <c r="I51" s="293"/>
    </row>
    <row r="52" spans="1:17" s="157" customFormat="1">
      <c r="A52" s="294" t="s">
        <v>153</v>
      </c>
      <c r="B52" s="293"/>
      <c r="I52" s="293"/>
    </row>
    <row r="53" spans="1:17" s="157" customFormat="1" ht="25.5" customHeight="1">
      <c r="A53" s="959" t="s">
        <v>208</v>
      </c>
      <c r="B53" s="960"/>
      <c r="C53" s="960"/>
      <c r="D53" s="960"/>
      <c r="E53" s="960"/>
      <c r="F53" s="960"/>
      <c r="G53" s="960"/>
      <c r="H53" s="960"/>
      <c r="I53" s="960"/>
      <c r="J53" s="960"/>
      <c r="K53" s="960"/>
      <c r="L53" s="960"/>
      <c r="M53" s="960"/>
      <c r="N53" s="960"/>
      <c r="O53" s="960"/>
      <c r="P53" s="960"/>
      <c r="Q53" s="961"/>
    </row>
    <row r="54" spans="1:17" s="157" customFormat="1">
      <c r="A54" s="305" t="s">
        <v>36</v>
      </c>
      <c r="B54" s="306"/>
      <c r="C54" s="307"/>
      <c r="I54" s="293"/>
    </row>
    <row r="55" spans="1:17">
      <c r="A55" s="210"/>
      <c r="B55" s="252"/>
      <c r="C55" s="210"/>
    </row>
  </sheetData>
  <mergeCells count="1">
    <mergeCell ref="A53:Q53"/>
  </mergeCells>
  <phoneticPr fontId="54" type="noConversion"/>
  <pageMargins left="0.78740157499999996" right="0.78740157499999996" top="0.984251969" bottom="0.984251969" header="0.4921259845" footer="0.4921259845"/>
  <pageSetup paperSize="8"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54"/>
  <sheetViews>
    <sheetView workbookViewId="0">
      <pane xSplit="2" ySplit="5" topLeftCell="C6" activePane="bottomRight" state="frozen"/>
      <selection pane="topRight" activeCell="C1" sqref="C1"/>
      <selection pane="bottomLeft" activeCell="A6" sqref="A6"/>
      <selection pane="bottomRight" activeCell="S22" sqref="S22"/>
    </sheetView>
  </sheetViews>
  <sheetFormatPr baseColWidth="10" defaultColWidth="11.42578125" defaultRowHeight="12.75"/>
  <cols>
    <col min="1" max="1" width="2.28515625" style="535" customWidth="1"/>
    <col min="2" max="2" width="49.85546875" style="535" customWidth="1"/>
    <col min="3" max="10" width="8.42578125" style="535" customWidth="1"/>
    <col min="11" max="11" width="9.140625" style="535" customWidth="1"/>
    <col min="12" max="14" width="9.85546875" style="535" customWidth="1"/>
    <col min="15" max="16384" width="11.42578125" style="535"/>
  </cols>
  <sheetData>
    <row r="1" spans="2:14" ht="18">
      <c r="B1" s="605" t="s">
        <v>101</v>
      </c>
      <c r="C1" s="555"/>
      <c r="D1" s="555"/>
      <c r="E1" s="555"/>
      <c r="F1" s="555"/>
      <c r="G1" s="555"/>
      <c r="H1" s="555"/>
      <c r="I1" s="555"/>
    </row>
    <row r="3" spans="2:14" ht="18.75">
      <c r="B3" s="573" t="s">
        <v>376</v>
      </c>
    </row>
    <row r="4" spans="2:14">
      <c r="B4" s="157" t="s">
        <v>212</v>
      </c>
    </row>
    <row r="5" spans="2:14">
      <c r="B5" s="836" t="s">
        <v>431</v>
      </c>
      <c r="C5" s="592">
        <v>2012</v>
      </c>
      <c r="D5" s="592">
        <v>2013</v>
      </c>
      <c r="E5" s="593">
        <v>2014</v>
      </c>
      <c r="F5" s="593">
        <v>2015</v>
      </c>
      <c r="G5" s="593">
        <v>2016</v>
      </c>
      <c r="H5" s="593">
        <v>2017</v>
      </c>
      <c r="I5" s="593">
        <v>2018</v>
      </c>
      <c r="J5" s="593">
        <v>2019</v>
      </c>
      <c r="K5" s="593">
        <v>2020</v>
      </c>
      <c r="L5" s="593">
        <v>2021</v>
      </c>
      <c r="M5" s="593">
        <v>2022</v>
      </c>
      <c r="N5" s="593">
        <v>2023</v>
      </c>
    </row>
    <row r="6" spans="2:14">
      <c r="B6" s="589" t="s">
        <v>286</v>
      </c>
      <c r="C6" s="168">
        <v>157.974042599</v>
      </c>
      <c r="D6" s="168">
        <v>162.68174831300001</v>
      </c>
      <c r="E6" s="168">
        <v>166.72891523300001</v>
      </c>
      <c r="F6" s="168">
        <v>168.794538241</v>
      </c>
      <c r="G6" s="168">
        <v>168.61031078900001</v>
      </c>
      <c r="H6" s="168">
        <v>171.972228876</v>
      </c>
      <c r="I6" s="168">
        <v>172.49817954299999</v>
      </c>
      <c r="J6" s="168">
        <v>174.69745722100001</v>
      </c>
      <c r="K6" s="168">
        <v>175.115821009</v>
      </c>
      <c r="L6" s="168">
        <v>179.439241697</v>
      </c>
      <c r="M6" s="168">
        <v>187.51919200699999</v>
      </c>
      <c r="N6" s="168">
        <v>198.454099426</v>
      </c>
    </row>
    <row r="7" spans="2:14">
      <c r="B7" s="543" t="s">
        <v>287</v>
      </c>
      <c r="C7" s="177">
        <v>30.006859168999998</v>
      </c>
      <c r="D7" s="177">
        <v>30.952387480999999</v>
      </c>
      <c r="E7" s="177">
        <v>30.814983413</v>
      </c>
      <c r="F7" s="177">
        <v>30.375355704</v>
      </c>
      <c r="G7" s="177">
        <v>29.911302963000001</v>
      </c>
      <c r="H7" s="177">
        <v>30.534382003000001</v>
      </c>
      <c r="I7" s="177">
        <v>30.864586039999999</v>
      </c>
      <c r="J7" s="177">
        <v>31.641424478000001</v>
      </c>
      <c r="K7" s="177">
        <v>30.613373980999999</v>
      </c>
      <c r="L7" s="177">
        <v>32.314281325000003</v>
      </c>
      <c r="M7" s="177">
        <v>35.168759506999997</v>
      </c>
      <c r="N7" s="177">
        <v>38.541458065999997</v>
      </c>
    </row>
    <row r="8" spans="2:14">
      <c r="B8" s="543" t="s">
        <v>288</v>
      </c>
      <c r="C8" s="177">
        <v>54.896163297999998</v>
      </c>
      <c r="D8" s="177">
        <v>56.628388688000001</v>
      </c>
      <c r="E8" s="177">
        <v>58.975507946999997</v>
      </c>
      <c r="F8" s="177">
        <v>60.118870141000002</v>
      </c>
      <c r="G8" s="177">
        <v>60.677413598000001</v>
      </c>
      <c r="H8" s="177">
        <v>62.409835934999997</v>
      </c>
      <c r="I8" s="177">
        <v>62.952352371000003</v>
      </c>
      <c r="J8" s="177">
        <v>63.926954414999997</v>
      </c>
      <c r="K8" s="177">
        <v>64.611719856999997</v>
      </c>
      <c r="L8" s="177">
        <v>66.458364364999994</v>
      </c>
      <c r="M8" s="177">
        <v>69.863836929000001</v>
      </c>
      <c r="N8" s="177">
        <v>73.154402157000007</v>
      </c>
    </row>
    <row r="9" spans="2:14">
      <c r="B9" s="543" t="s">
        <v>289</v>
      </c>
      <c r="C9" s="177">
        <v>4.4615726550000003</v>
      </c>
      <c r="D9" s="177">
        <v>4.5150846099999997</v>
      </c>
      <c r="E9" s="177">
        <v>4.565017525</v>
      </c>
      <c r="F9" s="177">
        <v>4.6023887080000003</v>
      </c>
      <c r="G9" s="177">
        <v>4.4041896070000002</v>
      </c>
      <c r="H9" s="177">
        <v>3.998174578</v>
      </c>
      <c r="I9" s="177">
        <v>3.7411762080000002</v>
      </c>
      <c r="J9" s="177">
        <v>3.540864424</v>
      </c>
      <c r="K9" s="177">
        <v>3.2928900460000001</v>
      </c>
      <c r="L9" s="177">
        <v>3.092502182</v>
      </c>
      <c r="M9" s="177">
        <v>3.0003079850000001</v>
      </c>
      <c r="N9" s="177">
        <v>3.88390799</v>
      </c>
    </row>
    <row r="10" spans="2:14">
      <c r="B10" s="543" t="s">
        <v>290</v>
      </c>
      <c r="C10" s="177">
        <v>63.691552790000003</v>
      </c>
      <c r="D10" s="177">
        <v>65.400338801000004</v>
      </c>
      <c r="E10" s="177">
        <v>67.118275400000002</v>
      </c>
      <c r="F10" s="177">
        <v>68.437989595000005</v>
      </c>
      <c r="G10" s="177">
        <v>68.355600718999995</v>
      </c>
      <c r="H10" s="177">
        <v>69.608693474999995</v>
      </c>
      <c r="I10" s="177">
        <v>69.671228004</v>
      </c>
      <c r="J10" s="177">
        <v>70.538763990000007</v>
      </c>
      <c r="K10" s="177">
        <v>70.779188750000003</v>
      </c>
      <c r="L10" s="177">
        <v>71.549496920999999</v>
      </c>
      <c r="M10" s="177">
        <v>73.417844099000007</v>
      </c>
      <c r="N10" s="177">
        <v>76.639113184999999</v>
      </c>
    </row>
    <row r="11" spans="2:14">
      <c r="B11" s="543" t="s">
        <v>291</v>
      </c>
      <c r="C11" s="177">
        <v>4.9178946850000003</v>
      </c>
      <c r="D11" s="177">
        <v>5.185548732</v>
      </c>
      <c r="E11" s="177">
        <v>5.2551309469999996</v>
      </c>
      <c r="F11" s="177">
        <v>5.2599340909999999</v>
      </c>
      <c r="G11" s="177">
        <v>5.2618039010000004</v>
      </c>
      <c r="H11" s="177">
        <v>5.4211428829999999</v>
      </c>
      <c r="I11" s="177">
        <v>5.268836919</v>
      </c>
      <c r="J11" s="177">
        <v>5.049449912</v>
      </c>
      <c r="K11" s="177">
        <v>5.8186483730000003</v>
      </c>
      <c r="L11" s="177">
        <v>6.0245969019999999</v>
      </c>
      <c r="M11" s="177">
        <v>6.0684434850000004</v>
      </c>
      <c r="N11" s="177">
        <v>6.235218025</v>
      </c>
    </row>
    <row r="12" spans="2:14" s="542" customFormat="1">
      <c r="B12" s="539" t="s">
        <v>292</v>
      </c>
      <c r="C12" s="175">
        <v>188.53420918500001</v>
      </c>
      <c r="D12" s="175">
        <v>191.61279197100001</v>
      </c>
      <c r="E12" s="175">
        <v>193.51666215</v>
      </c>
      <c r="F12" s="175">
        <v>196.04889381800001</v>
      </c>
      <c r="G12" s="175">
        <v>197.109854813</v>
      </c>
      <c r="H12" s="175">
        <v>201.70461478199999</v>
      </c>
      <c r="I12" s="175">
        <v>203.888403208</v>
      </c>
      <c r="J12" s="175">
        <v>209.26598624799999</v>
      </c>
      <c r="K12" s="175">
        <v>205.69468069800001</v>
      </c>
      <c r="L12" s="175">
        <v>215.87446501400001</v>
      </c>
      <c r="M12" s="175">
        <v>226.03788388500001</v>
      </c>
      <c r="N12" s="175">
        <v>233.51861401799999</v>
      </c>
    </row>
    <row r="13" spans="2:14">
      <c r="B13" s="546" t="s">
        <v>293</v>
      </c>
      <c r="C13" s="177">
        <v>113.13980868599999</v>
      </c>
      <c r="D13" s="177">
        <v>115.78666670299999</v>
      </c>
      <c r="E13" s="177">
        <v>119.164479668</v>
      </c>
      <c r="F13" s="177">
        <v>125.12031157</v>
      </c>
      <c r="G13" s="178">
        <v>128.895308331</v>
      </c>
      <c r="H13" s="178">
        <v>133.827208695</v>
      </c>
      <c r="I13" s="178">
        <v>140.900503837</v>
      </c>
      <c r="J13" s="178">
        <v>145.429153294</v>
      </c>
      <c r="K13" s="178">
        <v>143.52312669700001</v>
      </c>
      <c r="L13" s="178">
        <v>149.203251763</v>
      </c>
      <c r="M13" s="178">
        <v>156.395115116</v>
      </c>
      <c r="N13" s="178">
        <v>160.97072905499999</v>
      </c>
    </row>
    <row r="14" spans="2:14">
      <c r="B14" s="582" t="s">
        <v>323</v>
      </c>
      <c r="C14" s="177">
        <v>71.932971401000003</v>
      </c>
      <c r="D14" s="177">
        <v>75.463098049999999</v>
      </c>
      <c r="E14" s="177">
        <v>76.840015398000006</v>
      </c>
      <c r="F14" s="177">
        <v>80.145776316999999</v>
      </c>
      <c r="G14" s="177">
        <v>82.188766118000004</v>
      </c>
      <c r="H14" s="177">
        <v>84.538903982999997</v>
      </c>
      <c r="I14" s="177">
        <v>86.509876911000006</v>
      </c>
      <c r="J14" s="177">
        <v>89.470407344999998</v>
      </c>
      <c r="K14" s="177">
        <v>91.126431944999993</v>
      </c>
      <c r="L14" s="177">
        <v>58.571550586999997</v>
      </c>
      <c r="M14" s="177">
        <v>60.772926646999998</v>
      </c>
      <c r="N14" s="177">
        <v>57.243091538999998</v>
      </c>
    </row>
    <row r="15" spans="2:14">
      <c r="B15" s="582" t="s">
        <v>295</v>
      </c>
      <c r="C15" s="177">
        <v>41.206837284999999</v>
      </c>
      <c r="D15" s="177">
        <v>40.323568651999999</v>
      </c>
      <c r="E15" s="177">
        <v>42.324464269000003</v>
      </c>
      <c r="F15" s="177">
        <v>44.974535252000003</v>
      </c>
      <c r="G15" s="178">
        <v>46.706542212999999</v>
      </c>
      <c r="H15" s="178">
        <v>49.288304711999999</v>
      </c>
      <c r="I15" s="178">
        <v>54.390626924999999</v>
      </c>
      <c r="J15" s="178">
        <v>55.958745948000001</v>
      </c>
      <c r="K15" s="178">
        <v>52.396694752000002</v>
      </c>
      <c r="L15" s="178">
        <v>90.631701175000003</v>
      </c>
      <c r="M15" s="178">
        <v>95.622188468000004</v>
      </c>
      <c r="N15" s="178">
        <v>103.727637516</v>
      </c>
    </row>
    <row r="16" spans="2:14" s="547" customFormat="1">
      <c r="B16" s="543" t="s">
        <v>296</v>
      </c>
      <c r="C16" s="177">
        <v>52.388911710999999</v>
      </c>
      <c r="D16" s="177">
        <v>52.015087426000001</v>
      </c>
      <c r="E16" s="177">
        <v>49.250965098999998</v>
      </c>
      <c r="F16" s="177">
        <v>44.816894963000003</v>
      </c>
      <c r="G16" s="177">
        <v>41.211379878999999</v>
      </c>
      <c r="H16" s="177">
        <v>38.919613896000001</v>
      </c>
      <c r="I16" s="177">
        <v>34.696482416999999</v>
      </c>
      <c r="J16" s="177">
        <v>34.880736175999999</v>
      </c>
      <c r="K16" s="177">
        <v>34.939655037000001</v>
      </c>
      <c r="L16" s="177">
        <v>36.896890927000001</v>
      </c>
      <c r="M16" s="177">
        <v>37.113882984999996</v>
      </c>
      <c r="N16" s="177">
        <v>37.802867464000002</v>
      </c>
    </row>
    <row r="17" spans="2:14" s="547" customFormat="1">
      <c r="B17" s="582" t="s">
        <v>370</v>
      </c>
      <c r="C17" s="177">
        <v>41.172757646000001</v>
      </c>
      <c r="D17" s="177">
        <v>41.349667062999998</v>
      </c>
      <c r="E17" s="177">
        <v>39.994584928999998</v>
      </c>
      <c r="F17" s="177">
        <v>36.546674177</v>
      </c>
      <c r="G17" s="177">
        <v>33.271577768999997</v>
      </c>
      <c r="H17" s="177">
        <v>30.908018793</v>
      </c>
      <c r="I17" s="177">
        <v>26.817289751000001</v>
      </c>
      <c r="J17" s="177">
        <v>26.779380213</v>
      </c>
      <c r="K17" s="177">
        <v>26.612723756000001</v>
      </c>
      <c r="L17" s="177">
        <v>26.615489666999999</v>
      </c>
      <c r="M17" s="177">
        <v>26.456042585999999</v>
      </c>
      <c r="N17" s="177">
        <v>26.769119785000001</v>
      </c>
    </row>
    <row r="18" spans="2:14" s="547" customFormat="1">
      <c r="B18" s="582" t="s">
        <v>360</v>
      </c>
      <c r="C18" s="177">
        <v>3.6994936090000001</v>
      </c>
      <c r="D18" s="177">
        <v>3.7106255180000001</v>
      </c>
      <c r="E18" s="177">
        <v>2.51180066</v>
      </c>
      <c r="F18" s="177">
        <v>1.6135823659999999</v>
      </c>
      <c r="G18" s="178">
        <v>1.6094945490000001</v>
      </c>
      <c r="H18" s="178">
        <v>1.77080997</v>
      </c>
      <c r="I18" s="178">
        <v>1.7357652320000001</v>
      </c>
      <c r="J18" s="178">
        <v>1.7257321999999999</v>
      </c>
      <c r="K18" s="178">
        <v>1.9047370720000001</v>
      </c>
      <c r="L18" s="178">
        <v>1.9635271080000001</v>
      </c>
      <c r="M18" s="178">
        <v>2.0080081839999999</v>
      </c>
      <c r="N18" s="178">
        <v>2.032331911</v>
      </c>
    </row>
    <row r="19" spans="2:14" s="547" customFormat="1">
      <c r="B19" s="582" t="s">
        <v>371</v>
      </c>
      <c r="C19" s="177">
        <v>7.5166604540000002</v>
      </c>
      <c r="D19" s="177">
        <v>6.9547948440000003</v>
      </c>
      <c r="E19" s="177">
        <v>6.7445795090000003</v>
      </c>
      <c r="F19" s="177">
        <v>6.6566384190000001</v>
      </c>
      <c r="G19" s="178">
        <v>6.3303075599999996</v>
      </c>
      <c r="H19" s="178">
        <v>6.240785131</v>
      </c>
      <c r="I19" s="178">
        <v>6.1434274330000003</v>
      </c>
      <c r="J19" s="178">
        <v>6.375623762</v>
      </c>
      <c r="K19" s="178">
        <v>6.4221942089999997</v>
      </c>
      <c r="L19" s="178">
        <v>8.3178741519999999</v>
      </c>
      <c r="M19" s="178">
        <v>8.649832215</v>
      </c>
      <c r="N19" s="178">
        <v>9.0014157669999992</v>
      </c>
    </row>
    <row r="20" spans="2:14" s="547" customFormat="1">
      <c r="B20" s="543" t="s">
        <v>358</v>
      </c>
      <c r="C20" s="177">
        <v>8.5284446200000001</v>
      </c>
      <c r="D20" s="177">
        <v>9.0176517969999992</v>
      </c>
      <c r="E20" s="177">
        <v>9.6079963389999996</v>
      </c>
      <c r="F20" s="177">
        <v>10.471537524</v>
      </c>
      <c r="G20" s="178">
        <v>10.811305149000001</v>
      </c>
      <c r="H20" s="178">
        <v>12.16991591</v>
      </c>
      <c r="I20" s="178">
        <v>11.427168306</v>
      </c>
      <c r="J20" s="178">
        <v>11.660188217</v>
      </c>
      <c r="K20" s="178">
        <v>12.359441477000001</v>
      </c>
      <c r="L20" s="178">
        <v>12.956774463</v>
      </c>
      <c r="M20" s="178">
        <v>14.044379683000001</v>
      </c>
      <c r="N20" s="178">
        <v>15.171919770000001</v>
      </c>
    </row>
    <row r="21" spans="2:14" s="547" customFormat="1">
      <c r="B21" s="543" t="s">
        <v>359</v>
      </c>
      <c r="C21" s="177">
        <v>7.53626971</v>
      </c>
      <c r="D21" s="177">
        <v>7.899149252</v>
      </c>
      <c r="E21" s="177">
        <v>8.1571325639999994</v>
      </c>
      <c r="F21" s="177">
        <v>8.5404079750000008</v>
      </c>
      <c r="G21" s="178">
        <v>8.8928857709999996</v>
      </c>
      <c r="H21" s="178">
        <v>9.2567781500000006</v>
      </c>
      <c r="I21" s="178">
        <v>9.8669661079999997</v>
      </c>
      <c r="J21" s="178">
        <v>10.295725862999999</v>
      </c>
      <c r="K21" s="178">
        <v>8.5691690830000002</v>
      </c>
      <c r="L21" s="178">
        <v>9.7641465079999996</v>
      </c>
      <c r="M21" s="178">
        <v>10.994469754000001</v>
      </c>
      <c r="N21" s="178">
        <v>11.747826308</v>
      </c>
    </row>
    <row r="22" spans="2:14">
      <c r="B22" s="741" t="s">
        <v>297</v>
      </c>
      <c r="C22" s="603">
        <v>6.9407744559999998</v>
      </c>
      <c r="D22" s="603">
        <v>6.894236791</v>
      </c>
      <c r="E22" s="603">
        <v>7.3360884779999997</v>
      </c>
      <c r="F22" s="603">
        <v>7.0997417839999999</v>
      </c>
      <c r="G22" s="540">
        <v>7.298975682</v>
      </c>
      <c r="H22" s="540">
        <v>7.5310981290000001</v>
      </c>
      <c r="I22" s="540">
        <v>6.9972825380000003</v>
      </c>
      <c r="J22" s="540">
        <v>7.0001826960000004</v>
      </c>
      <c r="K22" s="540">
        <v>6.3032884009999997</v>
      </c>
      <c r="L22" s="540">
        <v>7.0534013519999998</v>
      </c>
      <c r="M22" s="540">
        <v>7.490036345</v>
      </c>
      <c r="N22" s="540">
        <v>7.8252714189999999</v>
      </c>
    </row>
    <row r="23" spans="2:14" s="542" customFormat="1">
      <c r="B23" s="837" t="s">
        <v>374</v>
      </c>
      <c r="C23" s="168">
        <v>30.560166585000001</v>
      </c>
      <c r="D23" s="168">
        <v>28.931043657</v>
      </c>
      <c r="E23" s="168">
        <v>26.787746916</v>
      </c>
      <c r="F23" s="168">
        <v>27.254355576999998</v>
      </c>
      <c r="G23" s="168">
        <v>28.499544023999999</v>
      </c>
      <c r="H23" s="168">
        <v>29.732385906000001</v>
      </c>
      <c r="I23" s="168">
        <v>31.390223665000001</v>
      </c>
      <c r="J23" s="168">
        <v>34.568529026</v>
      </c>
      <c r="K23" s="168">
        <v>30.578859688000001</v>
      </c>
      <c r="L23" s="168">
        <v>36.435223317000002</v>
      </c>
      <c r="M23" s="168">
        <v>38.518691877000002</v>
      </c>
      <c r="N23" s="168">
        <v>35.064514592000002</v>
      </c>
    </row>
    <row r="24" spans="2:14">
      <c r="B24" s="736" t="s">
        <v>375</v>
      </c>
      <c r="C24" s="181">
        <v>18.287633064000001</v>
      </c>
      <c r="D24" s="181">
        <v>16.397778191</v>
      </c>
      <c r="E24" s="181">
        <v>14.184796141</v>
      </c>
      <c r="F24" s="181">
        <v>13.960989235</v>
      </c>
      <c r="G24" s="181">
        <v>15.074043102999999</v>
      </c>
      <c r="H24" s="181">
        <v>16.239723672</v>
      </c>
      <c r="I24" s="181">
        <v>17.336544609000001</v>
      </c>
      <c r="J24" s="181">
        <v>20.333789153000001</v>
      </c>
      <c r="K24" s="181">
        <v>16.239874258</v>
      </c>
      <c r="L24" s="181">
        <v>22.081601744</v>
      </c>
      <c r="M24" s="181">
        <v>24.023057081000001</v>
      </c>
      <c r="N24" s="181">
        <v>20.316940771999999</v>
      </c>
    </row>
    <row r="25" spans="2:14" s="542" customFormat="1">
      <c r="B25" s="735" t="s">
        <v>300</v>
      </c>
      <c r="C25" s="175">
        <v>52.930329886000003</v>
      </c>
      <c r="D25" s="175">
        <v>55.449137710999999</v>
      </c>
      <c r="E25" s="175">
        <v>51.166931249000001</v>
      </c>
      <c r="F25" s="175">
        <v>46.893861819999998</v>
      </c>
      <c r="G25" s="175">
        <v>45.491270288999999</v>
      </c>
      <c r="H25" s="175">
        <v>48.291516545999997</v>
      </c>
      <c r="I25" s="175">
        <v>50.809701844000003</v>
      </c>
      <c r="J25" s="175">
        <v>57.785457979999997</v>
      </c>
      <c r="K25" s="175">
        <v>54.554635247999997</v>
      </c>
      <c r="L25" s="175">
        <v>57.713898716000003</v>
      </c>
      <c r="M25" s="175">
        <v>61.652873034999999</v>
      </c>
      <c r="N25" s="175">
        <v>65.806685705000007</v>
      </c>
    </row>
    <row r="26" spans="2:14">
      <c r="B26" s="561" t="s">
        <v>365</v>
      </c>
      <c r="C26" s="177">
        <v>37.806673074999999</v>
      </c>
      <c r="D26" s="177">
        <v>39.855205079999998</v>
      </c>
      <c r="E26" s="177">
        <v>35.676079006999998</v>
      </c>
      <c r="F26" s="177">
        <v>31.616119317999999</v>
      </c>
      <c r="G26" s="177">
        <v>31.339020862000002</v>
      </c>
      <c r="H26" s="177">
        <v>33.543325049000003</v>
      </c>
      <c r="I26" s="177">
        <v>35.733223203000001</v>
      </c>
      <c r="J26" s="177">
        <v>40.689004961000002</v>
      </c>
      <c r="K26" s="177">
        <v>35.885569048999997</v>
      </c>
      <c r="L26" s="177">
        <v>38.948850282000002</v>
      </c>
      <c r="M26" s="177">
        <v>42.436415740999998</v>
      </c>
      <c r="N26" s="177">
        <v>45.881261735999999</v>
      </c>
    </row>
    <row r="27" spans="2:14">
      <c r="B27" s="561" t="s">
        <v>366</v>
      </c>
      <c r="C27" s="177">
        <v>12.769538709000001</v>
      </c>
      <c r="D27" s="177">
        <v>13.248998071000001</v>
      </c>
      <c r="E27" s="177">
        <v>13.144946693</v>
      </c>
      <c r="F27" s="177">
        <v>12.468906182</v>
      </c>
      <c r="G27" s="177">
        <v>11.732799844000001</v>
      </c>
      <c r="H27" s="177">
        <v>11.938845857</v>
      </c>
      <c r="I27" s="177">
        <v>12.624586591</v>
      </c>
      <c r="J27" s="177">
        <v>14.446272812</v>
      </c>
      <c r="K27" s="177">
        <v>15.843203646999999</v>
      </c>
      <c r="L27" s="177">
        <v>15.988191488</v>
      </c>
      <c r="M27" s="177">
        <v>16.302818823999999</v>
      </c>
      <c r="N27" s="177">
        <v>17.088524834000001</v>
      </c>
    </row>
    <row r="28" spans="2:14">
      <c r="B28" s="561" t="s">
        <v>367</v>
      </c>
      <c r="C28" s="177">
        <v>2.3541181</v>
      </c>
      <c r="D28" s="177">
        <v>2.3449345579999998</v>
      </c>
      <c r="E28" s="177">
        <v>2.3459055480000002</v>
      </c>
      <c r="F28" s="177">
        <v>2.8088363190000001</v>
      </c>
      <c r="G28" s="177">
        <v>2.4194495819999999</v>
      </c>
      <c r="H28" s="177">
        <v>2.809345639</v>
      </c>
      <c r="I28" s="177">
        <v>2.4518920479999999</v>
      </c>
      <c r="J28" s="177">
        <v>2.6501802059999999</v>
      </c>
      <c r="K28" s="177">
        <v>2.8258625519999998</v>
      </c>
      <c r="L28" s="177">
        <v>2.776856945</v>
      </c>
      <c r="M28" s="177">
        <v>2.9136384679999998</v>
      </c>
      <c r="N28" s="177">
        <v>2.8368991339999998</v>
      </c>
    </row>
    <row r="29" spans="2:14" s="542" customFormat="1">
      <c r="B29" s="736" t="s">
        <v>301</v>
      </c>
      <c r="C29" s="175">
        <v>19.816866666999999</v>
      </c>
      <c r="D29" s="175">
        <v>20.292866366999998</v>
      </c>
      <c r="E29" s="175">
        <v>20.049437148999999</v>
      </c>
      <c r="F29" s="175">
        <v>20.586853542</v>
      </c>
      <c r="G29" s="175">
        <v>18.737145299000002</v>
      </c>
      <c r="H29" s="175">
        <v>19.452024445999999</v>
      </c>
      <c r="I29" s="175">
        <v>21.532709894</v>
      </c>
      <c r="J29" s="175">
        <v>23.261832205000001</v>
      </c>
      <c r="K29" s="175">
        <v>22.880874724000002</v>
      </c>
      <c r="L29" s="175">
        <v>23.816085789999999</v>
      </c>
      <c r="M29" s="175">
        <v>24.756059595</v>
      </c>
      <c r="N29" s="175">
        <v>26.702948299999999</v>
      </c>
    </row>
    <row r="30" spans="2:14">
      <c r="B30" s="561" t="s">
        <v>361</v>
      </c>
      <c r="C30" s="177">
        <v>4.8932959049999996</v>
      </c>
      <c r="D30" s="177">
        <v>4.9888347529999999</v>
      </c>
      <c r="E30" s="177">
        <v>5.3276932009999998</v>
      </c>
      <c r="F30" s="177">
        <v>5.0610835060000001</v>
      </c>
      <c r="G30" s="177">
        <v>4.6501760980000002</v>
      </c>
      <c r="H30" s="177">
        <v>4.4687185080000003</v>
      </c>
      <c r="I30" s="177">
        <v>4.7969820099999998</v>
      </c>
      <c r="J30" s="177">
        <v>5.0972857319999996</v>
      </c>
      <c r="K30" s="177">
        <v>5.5163539180000001</v>
      </c>
      <c r="L30" s="177">
        <v>5.7001688430000002</v>
      </c>
      <c r="M30" s="177">
        <v>5.4714167729999996</v>
      </c>
      <c r="N30" s="177">
        <v>5.7135382679999998</v>
      </c>
    </row>
    <row r="31" spans="2:14">
      <c r="B31" s="561" t="s">
        <v>362</v>
      </c>
      <c r="C31" s="177">
        <v>10.013862487999999</v>
      </c>
      <c r="D31" s="177">
        <v>10.204367309</v>
      </c>
      <c r="E31" s="177">
        <v>10.230526077</v>
      </c>
      <c r="F31" s="177">
        <v>9.9899116770000003</v>
      </c>
      <c r="G31" s="177">
        <v>9.5536242139999992</v>
      </c>
      <c r="H31" s="177">
        <v>10.178491295000001</v>
      </c>
      <c r="I31" s="177">
        <v>11.573142691999999</v>
      </c>
      <c r="J31" s="177">
        <v>12.978622308</v>
      </c>
      <c r="K31" s="177">
        <v>13.086598023000001</v>
      </c>
      <c r="L31" s="177">
        <v>13.794502308</v>
      </c>
      <c r="M31" s="177">
        <v>14.604434986999999</v>
      </c>
      <c r="N31" s="177">
        <v>16.356050920000001</v>
      </c>
    </row>
    <row r="32" spans="2:14">
      <c r="B32" s="742" t="s">
        <v>363</v>
      </c>
      <c r="C32" s="177">
        <v>4.9097082739999998</v>
      </c>
      <c r="D32" s="177">
        <v>5.099664303</v>
      </c>
      <c r="E32" s="177">
        <v>4.4912178699999998</v>
      </c>
      <c r="F32" s="177">
        <v>5.5358583579999996</v>
      </c>
      <c r="G32" s="177">
        <v>4.5333449860000004</v>
      </c>
      <c r="H32" s="177">
        <v>4.8048146420000002</v>
      </c>
      <c r="I32" s="177">
        <v>5.1625851909999998</v>
      </c>
      <c r="J32" s="177">
        <v>5.1859241640000002</v>
      </c>
      <c r="K32" s="177">
        <v>4.2779227820000001</v>
      </c>
      <c r="L32" s="177">
        <v>4.3214146380000003</v>
      </c>
      <c r="M32" s="177">
        <v>4.680207834</v>
      </c>
      <c r="N32" s="177">
        <v>4.6333591109999999</v>
      </c>
    </row>
    <row r="33" spans="2:14" s="542" customFormat="1">
      <c r="B33" s="735" t="s">
        <v>302</v>
      </c>
      <c r="C33" s="168">
        <v>210.90437248500001</v>
      </c>
      <c r="D33" s="168">
        <v>218.130886025</v>
      </c>
      <c r="E33" s="168">
        <v>217.89584648300001</v>
      </c>
      <c r="F33" s="168">
        <v>215.688400062</v>
      </c>
      <c r="G33" s="168">
        <v>214.101581079</v>
      </c>
      <c r="H33" s="168">
        <v>220.26374542299999</v>
      </c>
      <c r="I33" s="168">
        <v>223.307881388</v>
      </c>
      <c r="J33" s="168">
        <v>232.482915201</v>
      </c>
      <c r="K33" s="168">
        <v>229.670456258</v>
      </c>
      <c r="L33" s="168">
        <v>237.15314041400001</v>
      </c>
      <c r="M33" s="168">
        <v>249.172065043</v>
      </c>
      <c r="N33" s="168">
        <v>264.26078513200002</v>
      </c>
    </row>
    <row r="34" spans="2:14" s="542" customFormat="1">
      <c r="B34" s="736" t="s">
        <v>303</v>
      </c>
      <c r="C34" s="175">
        <v>208.35107585200001</v>
      </c>
      <c r="D34" s="175">
        <v>211.90565833799999</v>
      </c>
      <c r="E34" s="175">
        <v>213.566099299</v>
      </c>
      <c r="F34" s="175">
        <v>216.63574736000001</v>
      </c>
      <c r="G34" s="175">
        <v>215.84700011300001</v>
      </c>
      <c r="H34" s="175">
        <v>221.15663922900001</v>
      </c>
      <c r="I34" s="175">
        <v>225.42111310300001</v>
      </c>
      <c r="J34" s="175">
        <v>232.527818454</v>
      </c>
      <c r="K34" s="175">
        <v>228.57555542200001</v>
      </c>
      <c r="L34" s="175">
        <v>239.690550804</v>
      </c>
      <c r="M34" s="175">
        <v>250.79394348</v>
      </c>
      <c r="N34" s="175">
        <v>260.22156231899999</v>
      </c>
    </row>
    <row r="35" spans="2:14" s="542" customFormat="1">
      <c r="B35" s="737" t="s">
        <v>304</v>
      </c>
      <c r="C35" s="202">
        <v>-2.553296633</v>
      </c>
      <c r="D35" s="202">
        <v>-6.2252276860000002</v>
      </c>
      <c r="E35" s="202">
        <v>-4.3297471830000003</v>
      </c>
      <c r="F35" s="202">
        <v>0.94734729799999995</v>
      </c>
      <c r="G35" s="202">
        <v>1.745419034</v>
      </c>
      <c r="H35" s="202">
        <v>0.89289380500000004</v>
      </c>
      <c r="I35" s="202">
        <v>2.113231715</v>
      </c>
      <c r="J35" s="202">
        <v>4.4903251999999998E-2</v>
      </c>
      <c r="K35" s="202">
        <v>-1.094900835</v>
      </c>
      <c r="L35" s="202">
        <v>2.5374103899999998</v>
      </c>
      <c r="M35" s="202">
        <v>1.6218784369999999</v>
      </c>
      <c r="N35" s="202">
        <v>-4.0392228130000003</v>
      </c>
    </row>
    <row r="36" spans="2:14" s="542" customFormat="1">
      <c r="B36" s="564" t="s">
        <v>305</v>
      </c>
      <c r="C36" s="177">
        <v>12.272533521</v>
      </c>
      <c r="D36" s="177">
        <v>12.533265466</v>
      </c>
      <c r="E36" s="177">
        <v>12.602950775</v>
      </c>
      <c r="F36" s="177">
        <v>13.293366341</v>
      </c>
      <c r="G36" s="177">
        <v>13.425500919999999</v>
      </c>
      <c r="H36" s="177">
        <v>13.492662234000001</v>
      </c>
      <c r="I36" s="177">
        <v>14.053679055</v>
      </c>
      <c r="J36" s="177">
        <v>14.234739872</v>
      </c>
      <c r="K36" s="177">
        <v>14.338985428999999</v>
      </c>
      <c r="L36" s="177">
        <v>14.353621572</v>
      </c>
      <c r="M36" s="177">
        <v>14.495634795000001</v>
      </c>
      <c r="N36" s="177">
        <v>14.747573818999999</v>
      </c>
    </row>
    <row r="37" spans="2:14" s="542" customFormat="1">
      <c r="B37" s="564" t="s">
        <v>306</v>
      </c>
      <c r="C37" s="177">
        <v>17.017737261000001</v>
      </c>
      <c r="D37" s="177">
        <v>16.473771429999999</v>
      </c>
      <c r="E37" s="177">
        <v>15.992090202</v>
      </c>
      <c r="F37" s="177">
        <v>16.240777442999999</v>
      </c>
      <c r="G37" s="177">
        <v>14.282470982</v>
      </c>
      <c r="H37" s="177">
        <v>13.853816184999999</v>
      </c>
      <c r="I37" s="177">
        <v>13.361146891000001</v>
      </c>
      <c r="J37" s="177">
        <v>13.621932757</v>
      </c>
      <c r="K37" s="177">
        <v>18.379277210000001</v>
      </c>
      <c r="L37" s="177">
        <v>16.321802827999999</v>
      </c>
      <c r="M37" s="177">
        <v>16.587889910000001</v>
      </c>
      <c r="N37" s="177">
        <v>16.108623307999999</v>
      </c>
    </row>
    <row r="38" spans="2:14" s="542" customFormat="1">
      <c r="B38" s="561" t="s">
        <v>307</v>
      </c>
      <c r="C38" s="177">
        <v>4.74520374</v>
      </c>
      <c r="D38" s="177">
        <v>3.9405059630000001</v>
      </c>
      <c r="E38" s="177">
        <v>3.3891394269999999</v>
      </c>
      <c r="F38" s="177">
        <v>2.9474111019999998</v>
      </c>
      <c r="G38" s="177">
        <v>0.85697006200000003</v>
      </c>
      <c r="H38" s="177">
        <v>0.36115395099999997</v>
      </c>
      <c r="I38" s="177">
        <v>-0.69253216399999995</v>
      </c>
      <c r="J38" s="177">
        <v>-0.61280711499999996</v>
      </c>
      <c r="K38" s="177">
        <v>4.0402917809999996</v>
      </c>
      <c r="L38" s="177">
        <v>1.968181255</v>
      </c>
      <c r="M38" s="177">
        <v>2.0922551149999999</v>
      </c>
      <c r="N38" s="177">
        <v>1.361049489</v>
      </c>
    </row>
    <row r="39" spans="2:14" s="542" customFormat="1">
      <c r="B39" s="556" t="s">
        <v>308</v>
      </c>
      <c r="C39" s="168">
        <v>223.17690600700001</v>
      </c>
      <c r="D39" s="168">
        <v>230.66415149100001</v>
      </c>
      <c r="E39" s="168">
        <v>230.498797258</v>
      </c>
      <c r="F39" s="168">
        <v>228.98176640299999</v>
      </c>
      <c r="G39" s="168">
        <v>227.52708199899999</v>
      </c>
      <c r="H39" s="168">
        <v>233.75640765700001</v>
      </c>
      <c r="I39" s="168">
        <v>237.36156044399999</v>
      </c>
      <c r="J39" s="168">
        <v>246.71765507399999</v>
      </c>
      <c r="K39" s="168">
        <v>244.00944168800001</v>
      </c>
      <c r="L39" s="168">
        <v>251.50676198599999</v>
      </c>
      <c r="M39" s="168">
        <v>263.66769983799998</v>
      </c>
      <c r="N39" s="168">
        <v>279.00835895099999</v>
      </c>
    </row>
    <row r="40" spans="2:14" s="542" customFormat="1">
      <c r="B40" s="557" t="s">
        <v>309</v>
      </c>
      <c r="C40" s="175">
        <v>225.36881311400001</v>
      </c>
      <c r="D40" s="175">
        <v>228.37942976799999</v>
      </c>
      <c r="E40" s="175">
        <v>229.558189502</v>
      </c>
      <c r="F40" s="175">
        <v>232.87652480400001</v>
      </c>
      <c r="G40" s="175">
        <v>230.129471096</v>
      </c>
      <c r="H40" s="175">
        <v>235.01045541400001</v>
      </c>
      <c r="I40" s="175">
        <v>238.782259995</v>
      </c>
      <c r="J40" s="175">
        <v>246.14975121200001</v>
      </c>
      <c r="K40" s="175">
        <v>246.954832633</v>
      </c>
      <c r="L40" s="175">
        <v>256.01235363299998</v>
      </c>
      <c r="M40" s="175">
        <v>267.38183339099999</v>
      </c>
      <c r="N40" s="175">
        <v>276.33018562699999</v>
      </c>
    </row>
    <row r="41" spans="2:14" s="542" customFormat="1">
      <c r="B41" s="649" t="s">
        <v>310</v>
      </c>
      <c r="C41" s="657">
        <v>2.191907107</v>
      </c>
      <c r="D41" s="657">
        <v>-2.284721722</v>
      </c>
      <c r="E41" s="657">
        <v>-0.94060775600000002</v>
      </c>
      <c r="F41" s="657">
        <v>3.8947584000000002</v>
      </c>
      <c r="G41" s="657">
        <v>2.602389096</v>
      </c>
      <c r="H41" s="657">
        <v>1.2540477569999999</v>
      </c>
      <c r="I41" s="657">
        <v>1.420699551</v>
      </c>
      <c r="J41" s="657">
        <v>-0.56790386199999998</v>
      </c>
      <c r="K41" s="657">
        <v>2.9453909450000002</v>
      </c>
      <c r="L41" s="657">
        <v>4.5055916460000001</v>
      </c>
      <c r="M41" s="657">
        <v>3.7141335519999998</v>
      </c>
      <c r="N41" s="657">
        <v>-2.6781733239999999</v>
      </c>
    </row>
    <row r="42" spans="2:14" s="562" customFormat="1" ht="13.5">
      <c r="B42" s="650" t="s">
        <v>433</v>
      </c>
      <c r="C42" s="175">
        <v>132.95327321600001</v>
      </c>
      <c r="D42" s="175">
        <v>137.54694672400001</v>
      </c>
      <c r="E42" s="175">
        <v>141.931228199</v>
      </c>
      <c r="F42" s="175">
        <v>145.841722799</v>
      </c>
      <c r="G42" s="175">
        <v>148.56647454899999</v>
      </c>
      <c r="H42" s="175">
        <v>150.12361024399999</v>
      </c>
      <c r="I42" s="175">
        <v>150.34466384999999</v>
      </c>
      <c r="J42" s="175">
        <v>150.05275334999999</v>
      </c>
      <c r="K42" s="175">
        <v>155.05154088200001</v>
      </c>
      <c r="L42" s="175">
        <v>157.706809464</v>
      </c>
      <c r="M42" s="175">
        <v>159.366867681</v>
      </c>
      <c r="N42" s="175">
        <v>160.954365282</v>
      </c>
    </row>
    <row r="43" spans="2:14">
      <c r="B43" s="563" t="s">
        <v>23</v>
      </c>
      <c r="C43" s="601"/>
      <c r="D43" s="601"/>
      <c r="E43" s="601"/>
      <c r="F43" s="601"/>
      <c r="G43" s="687"/>
      <c r="H43" s="687"/>
      <c r="I43" s="687"/>
      <c r="J43" s="687"/>
      <c r="K43" s="687"/>
      <c r="L43" s="687"/>
      <c r="M43" s="687"/>
      <c r="N43" s="687"/>
    </row>
    <row r="44" spans="2:14">
      <c r="B44" s="561" t="s">
        <v>314</v>
      </c>
      <c r="C44" s="565">
        <v>0.16209348275364024</v>
      </c>
      <c r="D44" s="565">
        <v>0.15098701584275553</v>
      </c>
      <c r="E44" s="565">
        <v>0.13842604878765474</v>
      </c>
      <c r="F44" s="565">
        <v>0.13901815535006945</v>
      </c>
      <c r="G44" s="565">
        <v>0.14458710880304684</v>
      </c>
      <c r="H44" s="565">
        <v>0.14740558086950276</v>
      </c>
      <c r="I44" s="565">
        <v>0.1539578670052007</v>
      </c>
      <c r="J44" s="565">
        <v>0.16518943018782337</v>
      </c>
      <c r="K44" s="565">
        <v>0.14866140234756844</v>
      </c>
      <c r="L44" s="565">
        <v>0.16877968088832129</v>
      </c>
      <c r="M44" s="565">
        <v>0.17040812458055454</v>
      </c>
      <c r="N44" s="565">
        <v>0.15015725722531556</v>
      </c>
    </row>
    <row r="45" spans="2:14">
      <c r="B45" s="561" t="s">
        <v>364</v>
      </c>
      <c r="C45" s="565">
        <v>9.6999017541984547E-2</v>
      </c>
      <c r="D45" s="565">
        <v>8.5577679978076582E-2</v>
      </c>
      <c r="E45" s="565">
        <v>7.3300128182269803E-2</v>
      </c>
      <c r="F45" s="565">
        <v>7.1211772548742572E-2</v>
      </c>
      <c r="G45" s="565">
        <v>7.6475339689641028E-2</v>
      </c>
      <c r="H45" s="565">
        <v>8.051240517997918E-2</v>
      </c>
      <c r="I45" s="565">
        <v>8.5029576651860131E-2</v>
      </c>
      <c r="J45" s="565">
        <v>9.716719624422164E-2</v>
      </c>
      <c r="K45" s="565">
        <v>7.8951357433706848E-2</v>
      </c>
      <c r="L45" s="565">
        <v>0.10228908612497524</v>
      </c>
      <c r="M45" s="565">
        <v>0.10627889744898723</v>
      </c>
      <c r="N45" s="565">
        <v>8.7003517288921278E-2</v>
      </c>
    </row>
    <row r="46" spans="2:14">
      <c r="B46" s="561" t="s">
        <v>315</v>
      </c>
      <c r="C46" s="565">
        <v>0.7051944248777634</v>
      </c>
      <c r="D46" s="565">
        <v>0.71783801754121568</v>
      </c>
      <c r="E46" s="565">
        <v>0.73343156409438925</v>
      </c>
      <c r="F46" s="565">
        <v>0.74390484923822453</v>
      </c>
      <c r="G46" s="565">
        <v>0.75372423509695352</v>
      </c>
      <c r="H46" s="565">
        <v>0.7442745442698564</v>
      </c>
      <c r="I46" s="565">
        <v>0.73738702880822249</v>
      </c>
      <c r="J46" s="565">
        <v>0.71704320439430269</v>
      </c>
      <c r="K46" s="565">
        <v>0.75379460643246277</v>
      </c>
      <c r="L46" s="565">
        <v>0.73054869854001636</v>
      </c>
      <c r="M46" s="565">
        <v>0.70504494619176383</v>
      </c>
      <c r="N46" s="565">
        <v>0.68925711108234555</v>
      </c>
    </row>
    <row r="47" spans="2:14">
      <c r="B47" s="566" t="s">
        <v>413</v>
      </c>
      <c r="C47" s="567">
        <v>4.35054150788753</v>
      </c>
      <c r="D47" s="567">
        <v>4.7543029679373454</v>
      </c>
      <c r="E47" s="567">
        <v>5.2983637871472569</v>
      </c>
      <c r="F47" s="567">
        <v>5.3511345145168683</v>
      </c>
      <c r="G47" s="599">
        <v>5.212942158789958</v>
      </c>
      <c r="H47" s="599">
        <v>5.0491612317498209</v>
      </c>
      <c r="I47" s="599">
        <v>4.7895378336419379</v>
      </c>
      <c r="J47" s="599">
        <v>4.3407329608136038</v>
      </c>
      <c r="K47" s="599">
        <v>5.0705468570120216</v>
      </c>
      <c r="L47" s="599">
        <v>4.3284161617973922</v>
      </c>
      <c r="M47" s="599">
        <v>4.1373904438369564</v>
      </c>
      <c r="N47" s="599">
        <v>4.590235089657333</v>
      </c>
    </row>
    <row r="48" spans="2:14" s="562" customFormat="1">
      <c r="B48" s="838" t="s">
        <v>414</v>
      </c>
      <c r="C48" s="600"/>
      <c r="D48" s="576"/>
      <c r="E48" s="576"/>
    </row>
    <row r="49" spans="2:5" s="562" customFormat="1">
      <c r="B49" s="237" t="s">
        <v>432</v>
      </c>
      <c r="C49" s="576"/>
      <c r="D49" s="576"/>
      <c r="E49" s="576"/>
    </row>
    <row r="50" spans="2:5" s="562" customFormat="1">
      <c r="B50" s="237" t="s">
        <v>377</v>
      </c>
      <c r="C50" s="576"/>
      <c r="D50" s="576"/>
      <c r="E50" s="576"/>
    </row>
    <row r="51" spans="2:5" s="562" customFormat="1" ht="13.5" customHeight="1">
      <c r="B51" s="414" t="s">
        <v>313</v>
      </c>
      <c r="C51" s="576"/>
      <c r="D51" s="576"/>
      <c r="E51" s="576"/>
    </row>
    <row r="52" spans="2:5" s="562" customFormat="1">
      <c r="B52" s="206"/>
      <c r="C52" s="576"/>
      <c r="D52" s="576"/>
      <c r="E52" s="576"/>
    </row>
    <row r="53" spans="2:5" s="562" customFormat="1">
      <c r="B53" s="311"/>
      <c r="C53" s="576"/>
      <c r="D53" s="576"/>
      <c r="E53" s="576"/>
    </row>
    <row r="54" spans="2:5" s="562" customFormat="1">
      <c r="B54" s="602"/>
      <c r="C54" s="576"/>
      <c r="D54" s="576"/>
      <c r="E54" s="57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54"/>
  <sheetViews>
    <sheetView workbookViewId="0">
      <pane xSplit="2" ySplit="5" topLeftCell="C6" activePane="bottomRight" state="frozen"/>
      <selection pane="topRight" activeCell="C1" sqref="C1"/>
      <selection pane="bottomLeft" activeCell="A6" sqref="A6"/>
      <selection pane="bottomRight" activeCell="S11" sqref="S11"/>
    </sheetView>
  </sheetViews>
  <sheetFormatPr baseColWidth="10" defaultColWidth="11.42578125" defaultRowHeight="12.75"/>
  <cols>
    <col min="1" max="1" width="2.28515625" style="535" customWidth="1"/>
    <col min="2" max="2" width="49.85546875" style="535" customWidth="1"/>
    <col min="3" max="10" width="8.42578125" style="535" customWidth="1"/>
    <col min="11" max="11" width="9.140625" style="535" customWidth="1"/>
    <col min="12" max="14" width="8.140625" style="535" customWidth="1"/>
    <col min="15" max="16384" width="11.42578125" style="535"/>
  </cols>
  <sheetData>
    <row r="1" spans="2:14" ht="18">
      <c r="B1" s="605" t="s">
        <v>434</v>
      </c>
      <c r="C1" s="555"/>
      <c r="D1" s="555"/>
      <c r="E1" s="555"/>
      <c r="F1" s="555"/>
      <c r="G1" s="555"/>
      <c r="H1" s="555"/>
      <c r="I1" s="555"/>
    </row>
    <row r="3" spans="2:14" ht="18.75">
      <c r="B3" s="573" t="s">
        <v>435</v>
      </c>
    </row>
    <row r="4" spans="2:14">
      <c r="B4" s="157" t="s">
        <v>212</v>
      </c>
    </row>
    <row r="5" spans="2:14">
      <c r="B5" s="836" t="s">
        <v>431</v>
      </c>
      <c r="C5" s="592">
        <v>2012</v>
      </c>
      <c r="D5" s="592">
        <v>2013</v>
      </c>
      <c r="E5" s="593">
        <v>2014</v>
      </c>
      <c r="F5" s="593">
        <v>2015</v>
      </c>
      <c r="G5" s="593">
        <v>2016</v>
      </c>
      <c r="H5" s="593">
        <v>2017</v>
      </c>
      <c r="I5" s="593">
        <v>2018</v>
      </c>
      <c r="J5" s="593">
        <v>2019</v>
      </c>
      <c r="K5" s="593">
        <v>2020</v>
      </c>
      <c r="L5" s="593">
        <v>2021</v>
      </c>
      <c r="M5" s="593">
        <v>2022</v>
      </c>
      <c r="N5" s="593">
        <v>2023</v>
      </c>
    </row>
    <row r="6" spans="2:14">
      <c r="B6" s="589" t="s">
        <v>286</v>
      </c>
      <c r="C6" s="168">
        <v>9.9006026709999997</v>
      </c>
      <c r="D6" s="168">
        <v>10.035661971</v>
      </c>
      <c r="E6" s="168">
        <v>10.062170070000001</v>
      </c>
      <c r="F6" s="168">
        <v>10.178343917999999</v>
      </c>
      <c r="G6" s="168">
        <v>9.9849224329999995</v>
      </c>
      <c r="H6" s="168">
        <v>9.7112645089999994</v>
      </c>
      <c r="I6" s="168">
        <v>9.8064704799999998</v>
      </c>
      <c r="J6" s="168">
        <v>10.067729519</v>
      </c>
      <c r="K6" s="168">
        <v>9.7013230589999999</v>
      </c>
      <c r="L6" s="168">
        <v>10.318698643999999</v>
      </c>
      <c r="M6" s="168">
        <v>10.401421606</v>
      </c>
      <c r="N6" s="168">
        <v>11.283643346</v>
      </c>
    </row>
    <row r="7" spans="2:14">
      <c r="B7" s="543" t="s">
        <v>287</v>
      </c>
      <c r="C7" s="177">
        <v>4.9971461909999997</v>
      </c>
      <c r="D7" s="177">
        <v>5.0634162519999997</v>
      </c>
      <c r="E7" s="177">
        <v>5.0611467320000001</v>
      </c>
      <c r="F7" s="177">
        <v>5.1121031029999999</v>
      </c>
      <c r="G7" s="177">
        <v>4.9652745889999998</v>
      </c>
      <c r="H7" s="177">
        <v>4.8805628240000001</v>
      </c>
      <c r="I7" s="177">
        <v>5.0367425380000004</v>
      </c>
      <c r="J7" s="177">
        <v>5.2221694269999999</v>
      </c>
      <c r="K7" s="177">
        <v>5.0200275970000003</v>
      </c>
      <c r="L7" s="177">
        <v>5.4531686629999996</v>
      </c>
      <c r="M7" s="177">
        <v>5.3438780899999996</v>
      </c>
      <c r="N7" s="177">
        <v>5.7173414930000002</v>
      </c>
    </row>
    <row r="8" spans="2:14">
      <c r="B8" s="543" t="s">
        <v>288</v>
      </c>
      <c r="C8" s="177">
        <v>2.219776499</v>
      </c>
      <c r="D8" s="177">
        <v>2.2801814459999998</v>
      </c>
      <c r="E8" s="177">
        <v>2.3342699869999999</v>
      </c>
      <c r="F8" s="177">
        <v>2.4176539369999999</v>
      </c>
      <c r="G8" s="177">
        <v>2.4864888399999998</v>
      </c>
      <c r="H8" s="177">
        <v>2.4885898989999999</v>
      </c>
      <c r="I8" s="177">
        <v>2.5204276860000001</v>
      </c>
      <c r="J8" s="177">
        <v>2.5541622930000001</v>
      </c>
      <c r="K8" s="177">
        <v>2.5679357170000001</v>
      </c>
      <c r="L8" s="177">
        <v>2.6469512530000001</v>
      </c>
      <c r="M8" s="177">
        <v>2.7974789200000001</v>
      </c>
      <c r="N8" s="177">
        <v>2.9613371279999998</v>
      </c>
    </row>
    <row r="9" spans="2:14">
      <c r="B9" s="543" t="s">
        <v>289</v>
      </c>
      <c r="C9" s="177">
        <v>0.62332443400000004</v>
      </c>
      <c r="D9" s="177">
        <v>0.62260929799999998</v>
      </c>
      <c r="E9" s="177">
        <v>0.60902882000000003</v>
      </c>
      <c r="F9" s="177">
        <v>0.64567598400000004</v>
      </c>
      <c r="G9" s="177">
        <v>0.63135772199999995</v>
      </c>
      <c r="H9" s="177">
        <v>0.51734044899999998</v>
      </c>
      <c r="I9" s="177">
        <v>0.50186734399999999</v>
      </c>
      <c r="J9" s="177">
        <v>0.45797479800000002</v>
      </c>
      <c r="K9" s="177">
        <v>0.40301902499999998</v>
      </c>
      <c r="L9" s="177">
        <v>0.37218393300000002</v>
      </c>
      <c r="M9" s="177">
        <v>0.32710056799999998</v>
      </c>
      <c r="N9" s="177">
        <v>0.36216074300000001</v>
      </c>
    </row>
    <row r="10" spans="2:14">
      <c r="B10" s="543" t="s">
        <v>290</v>
      </c>
      <c r="C10" s="177">
        <v>1.265565303</v>
      </c>
      <c r="D10" s="177">
        <v>1.26625809</v>
      </c>
      <c r="E10" s="177">
        <v>1.2221299189999999</v>
      </c>
      <c r="F10" s="177">
        <v>1.188696403</v>
      </c>
      <c r="G10" s="177">
        <v>1.109864052</v>
      </c>
      <c r="H10" s="177">
        <v>0.992542751</v>
      </c>
      <c r="I10" s="177">
        <v>0.97787270199999998</v>
      </c>
      <c r="J10" s="177">
        <v>1.012344919</v>
      </c>
      <c r="K10" s="177">
        <v>0.88479942600000006</v>
      </c>
      <c r="L10" s="177">
        <v>0.97359020600000001</v>
      </c>
      <c r="M10" s="177">
        <v>0.99035819400000002</v>
      </c>
      <c r="N10" s="177">
        <v>1.0983116959999999</v>
      </c>
    </row>
    <row r="11" spans="2:14">
      <c r="B11" s="543" t="s">
        <v>291</v>
      </c>
      <c r="C11" s="177">
        <v>0.79479024200000004</v>
      </c>
      <c r="D11" s="177">
        <v>0.80319688300000003</v>
      </c>
      <c r="E11" s="177">
        <v>0.83559461099999999</v>
      </c>
      <c r="F11" s="177">
        <v>0.81421449000000001</v>
      </c>
      <c r="G11" s="177">
        <v>0.79193722799999999</v>
      </c>
      <c r="H11" s="177">
        <v>0.83222858300000002</v>
      </c>
      <c r="I11" s="177">
        <v>0.76956020800000002</v>
      </c>
      <c r="J11" s="177">
        <v>0.82107808000000004</v>
      </c>
      <c r="K11" s="177">
        <v>0.82554129200000004</v>
      </c>
      <c r="L11" s="177">
        <v>0.87280458699999997</v>
      </c>
      <c r="M11" s="177">
        <v>0.942605833</v>
      </c>
      <c r="N11" s="177">
        <v>1.1444922850000001</v>
      </c>
    </row>
    <row r="12" spans="2:14" s="542" customFormat="1">
      <c r="B12" s="539" t="s">
        <v>292</v>
      </c>
      <c r="C12" s="175">
        <v>12.843945767999999</v>
      </c>
      <c r="D12" s="175">
        <v>12.996176435000001</v>
      </c>
      <c r="E12" s="175">
        <v>12.954193094000001</v>
      </c>
      <c r="F12" s="175">
        <v>13.114643708999999</v>
      </c>
      <c r="G12" s="175">
        <v>13.398281730000001</v>
      </c>
      <c r="H12" s="175">
        <v>12.82540792</v>
      </c>
      <c r="I12" s="175">
        <v>12.822584692</v>
      </c>
      <c r="J12" s="175">
        <v>13.169701075000001</v>
      </c>
      <c r="K12" s="175">
        <v>12.692404164999999</v>
      </c>
      <c r="L12" s="175">
        <v>13.594334807999999</v>
      </c>
      <c r="M12" s="175">
        <v>13.474830623000001</v>
      </c>
      <c r="N12" s="175">
        <v>14.457820999999999</v>
      </c>
    </row>
    <row r="13" spans="2:14">
      <c r="B13" s="546" t="s">
        <v>293</v>
      </c>
      <c r="C13" s="177">
        <v>2.1403703840000001</v>
      </c>
      <c r="D13" s="177">
        <v>2.1476608669999999</v>
      </c>
      <c r="E13" s="177">
        <v>2.0482851320000002</v>
      </c>
      <c r="F13" s="177">
        <v>2.015967839</v>
      </c>
      <c r="G13" s="178">
        <v>2.0165442339999999</v>
      </c>
      <c r="H13" s="178">
        <v>1.9874811560000001</v>
      </c>
      <c r="I13" s="178">
        <v>1.9831942760000001</v>
      </c>
      <c r="J13" s="178">
        <v>2.1089681869999999</v>
      </c>
      <c r="K13" s="178">
        <v>2.0086623750000001</v>
      </c>
      <c r="L13" s="178">
        <v>2.1522830609999999</v>
      </c>
      <c r="M13" s="178">
        <v>1.885241494</v>
      </c>
      <c r="N13" s="178">
        <v>2.1742526820000001</v>
      </c>
    </row>
    <row r="14" spans="2:14">
      <c r="B14" s="582" t="s">
        <v>323</v>
      </c>
      <c r="C14" s="177">
        <v>0.24829385600000001</v>
      </c>
      <c r="D14" s="177">
        <v>0.24871589899999999</v>
      </c>
      <c r="E14" s="177">
        <v>0.24931556199999999</v>
      </c>
      <c r="F14" s="177">
        <v>0.24193046000000001</v>
      </c>
      <c r="G14" s="177">
        <v>0.21126695500000001</v>
      </c>
      <c r="H14" s="177">
        <v>0.19236550799999999</v>
      </c>
      <c r="I14" s="177">
        <v>0.16505046300000001</v>
      </c>
      <c r="J14" s="177">
        <v>0.17813093299999999</v>
      </c>
      <c r="K14" s="177">
        <v>0.17930704</v>
      </c>
      <c r="L14" s="177">
        <v>0.18590514499999999</v>
      </c>
      <c r="M14" s="177">
        <v>0.18842678500000001</v>
      </c>
      <c r="N14" s="177">
        <v>0.19253663400000001</v>
      </c>
    </row>
    <row r="15" spans="2:14">
      <c r="B15" s="582" t="s">
        <v>295</v>
      </c>
      <c r="C15" s="177">
        <v>1.892076528</v>
      </c>
      <c r="D15" s="177">
        <v>1.8989449679999999</v>
      </c>
      <c r="E15" s="177">
        <v>1.7989695699999999</v>
      </c>
      <c r="F15" s="177">
        <v>1.7740373789999999</v>
      </c>
      <c r="G15" s="178">
        <v>1.805277279</v>
      </c>
      <c r="H15" s="178">
        <v>1.795115647</v>
      </c>
      <c r="I15" s="178">
        <v>1.818143812</v>
      </c>
      <c r="J15" s="178">
        <v>1.930837253</v>
      </c>
      <c r="K15" s="178">
        <v>1.829355335</v>
      </c>
      <c r="L15" s="178">
        <v>1.9663779159999999</v>
      </c>
      <c r="M15" s="178">
        <v>1.696814708</v>
      </c>
      <c r="N15" s="178">
        <v>1.981716048</v>
      </c>
    </row>
    <row r="16" spans="2:14" s="547" customFormat="1">
      <c r="B16" s="543" t="s">
        <v>296</v>
      </c>
      <c r="C16" s="177">
        <v>2.3749737E-2</v>
      </c>
      <c r="D16" s="177">
        <v>2.2169461000000001E-2</v>
      </c>
      <c r="E16" s="177">
        <v>2.2725268E-2</v>
      </c>
      <c r="F16" s="177">
        <v>2.0680378999999999E-2</v>
      </c>
      <c r="G16" s="177">
        <v>2.0402544000000002E-2</v>
      </c>
      <c r="H16" s="177">
        <v>1.8566513999999999E-2</v>
      </c>
      <c r="I16" s="177">
        <v>2.0408784999999999E-2</v>
      </c>
      <c r="J16" s="177">
        <v>2.5778220000000001E-2</v>
      </c>
      <c r="K16" s="177">
        <v>3.9422492000000003E-2</v>
      </c>
      <c r="L16" s="177">
        <v>4.8017785E-2</v>
      </c>
      <c r="M16" s="177">
        <v>3.9484690000000003E-2</v>
      </c>
      <c r="N16" s="177">
        <v>4.8193089000000001E-2</v>
      </c>
    </row>
    <row r="17" spans="2:14" s="547" customFormat="1">
      <c r="B17" s="582" t="s">
        <v>370</v>
      </c>
      <c r="C17" s="177">
        <v>7.916022E-3</v>
      </c>
      <c r="D17" s="177">
        <v>6.7376880000000004E-3</v>
      </c>
      <c r="E17" s="177">
        <v>1.1378515000000001E-2</v>
      </c>
      <c r="F17" s="177">
        <v>6.4796960000000001E-3</v>
      </c>
      <c r="G17" s="177">
        <v>7.2003960000000004E-3</v>
      </c>
      <c r="H17" s="177">
        <v>5.690896E-3</v>
      </c>
      <c r="I17" s="177">
        <v>5.5659469999999999E-3</v>
      </c>
      <c r="J17" s="177">
        <v>5.1757979999999997E-3</v>
      </c>
      <c r="K17" s="177">
        <v>1.8794767E-2</v>
      </c>
      <c r="L17" s="177">
        <v>1.8855209000000001E-2</v>
      </c>
      <c r="M17" s="177">
        <v>6.0424479999999997E-3</v>
      </c>
      <c r="N17" s="177">
        <v>6.5188859999999998E-3</v>
      </c>
    </row>
    <row r="18" spans="2:14" s="547" customFormat="1">
      <c r="B18" s="582" t="s">
        <v>360</v>
      </c>
      <c r="C18" s="177">
        <v>1.3112064E-2</v>
      </c>
      <c r="D18" s="177">
        <v>1.3489022999999999E-2</v>
      </c>
      <c r="E18" s="177">
        <v>9.0730110000000006E-3</v>
      </c>
      <c r="F18" s="177">
        <v>1.1623011000000001E-2</v>
      </c>
      <c r="G18" s="178">
        <v>9.9292640000000001E-3</v>
      </c>
      <c r="H18" s="178">
        <v>1.1091388000000001E-2</v>
      </c>
      <c r="I18" s="178">
        <v>1.2771077E-2</v>
      </c>
      <c r="J18" s="178">
        <v>1.9025070000000002E-2</v>
      </c>
      <c r="K18" s="178">
        <v>1.9047479999999999E-2</v>
      </c>
      <c r="L18" s="178">
        <v>2.2275376999999999E-2</v>
      </c>
      <c r="M18" s="178">
        <v>2.6525343999999999E-2</v>
      </c>
      <c r="N18" s="178">
        <v>3.2505579E-2</v>
      </c>
    </row>
    <row r="19" spans="2:14" s="547" customFormat="1">
      <c r="B19" s="582" t="s">
        <v>371</v>
      </c>
      <c r="C19" s="177">
        <v>2.7216509999999998E-3</v>
      </c>
      <c r="D19" s="177">
        <v>1.9427489999999999E-3</v>
      </c>
      <c r="E19" s="177">
        <v>2.2737410000000001E-3</v>
      </c>
      <c r="F19" s="177">
        <v>2.5776699999999998E-3</v>
      </c>
      <c r="G19" s="178">
        <v>3.2728829999999999E-3</v>
      </c>
      <c r="H19" s="178">
        <v>1.784229E-3</v>
      </c>
      <c r="I19" s="178">
        <v>2.0717589999999998E-3</v>
      </c>
      <c r="J19" s="178">
        <v>1.577352E-3</v>
      </c>
      <c r="K19" s="178">
        <v>1.5802430000000001E-3</v>
      </c>
      <c r="L19" s="178">
        <v>6.8871990000000001E-3</v>
      </c>
      <c r="M19" s="178">
        <v>6.916897E-3</v>
      </c>
      <c r="N19" s="178">
        <v>9.1686230000000007E-3</v>
      </c>
    </row>
    <row r="20" spans="2:14" s="547" customFormat="1">
      <c r="B20" s="543" t="s">
        <v>358</v>
      </c>
      <c r="C20" s="177">
        <v>5.1083119349999997</v>
      </c>
      <c r="D20" s="177">
        <v>5.2622745010000003</v>
      </c>
      <c r="E20" s="177">
        <v>5.3617747079999996</v>
      </c>
      <c r="F20" s="177">
        <v>5.4240073600000001</v>
      </c>
      <c r="G20" s="178">
        <v>5.5960536689999998</v>
      </c>
      <c r="H20" s="178">
        <v>5.0391126819999998</v>
      </c>
      <c r="I20" s="178">
        <v>5.0826810130000002</v>
      </c>
      <c r="J20" s="178">
        <v>5.1082935190000001</v>
      </c>
      <c r="K20" s="178">
        <v>5.1246678589999997</v>
      </c>
      <c r="L20" s="178">
        <v>5.4097346359999996</v>
      </c>
      <c r="M20" s="178">
        <v>5.4673601559999998</v>
      </c>
      <c r="N20" s="178">
        <v>5.7424477239999998</v>
      </c>
    </row>
    <row r="21" spans="2:14" s="547" customFormat="1">
      <c r="B21" s="543" t="s">
        <v>359</v>
      </c>
      <c r="C21" s="177">
        <v>4.5529277199999996</v>
      </c>
      <c r="D21" s="177">
        <v>4.5344279060000003</v>
      </c>
      <c r="E21" s="177">
        <v>4.5184238130000001</v>
      </c>
      <c r="F21" s="177">
        <v>4.6755781240000003</v>
      </c>
      <c r="G21" s="178">
        <v>4.7303133930000003</v>
      </c>
      <c r="H21" s="178">
        <v>4.716185201</v>
      </c>
      <c r="I21" s="178">
        <v>4.6912690599999998</v>
      </c>
      <c r="J21" s="178">
        <v>4.8161389860000003</v>
      </c>
      <c r="K21" s="178">
        <v>4.4547976800000004</v>
      </c>
      <c r="L21" s="178">
        <v>4.8308746060000001</v>
      </c>
      <c r="M21" s="178">
        <v>4.8995140089999998</v>
      </c>
      <c r="N21" s="178">
        <v>5.1308521799999998</v>
      </c>
    </row>
    <row r="22" spans="2:14">
      <c r="B22" s="741" t="s">
        <v>297</v>
      </c>
      <c r="C22" s="603">
        <v>1.0185859909999999</v>
      </c>
      <c r="D22" s="603">
        <v>1.029643697</v>
      </c>
      <c r="E22" s="603">
        <v>1.002984171</v>
      </c>
      <c r="F22" s="603">
        <v>0.978410004</v>
      </c>
      <c r="G22" s="540">
        <v>1.0349678879999999</v>
      </c>
      <c r="H22" s="540">
        <v>1.0640623650000001</v>
      </c>
      <c r="I22" s="540">
        <v>1.045031555</v>
      </c>
      <c r="J22" s="540">
        <v>1.1105221620000001</v>
      </c>
      <c r="K22" s="540">
        <v>1.064853756</v>
      </c>
      <c r="L22" s="540">
        <v>1.1534247179999999</v>
      </c>
      <c r="M22" s="540">
        <v>1.1832302729999999</v>
      </c>
      <c r="N22" s="540">
        <v>1.362075323</v>
      </c>
    </row>
    <row r="23" spans="2:14" s="542" customFormat="1">
      <c r="B23" s="837" t="s">
        <v>374</v>
      </c>
      <c r="C23" s="168">
        <v>2.943343096</v>
      </c>
      <c r="D23" s="168">
        <v>2.960514463</v>
      </c>
      <c r="E23" s="168">
        <v>2.8920230240000002</v>
      </c>
      <c r="F23" s="168">
        <v>2.9362997900000001</v>
      </c>
      <c r="G23" s="168">
        <v>3.413359297</v>
      </c>
      <c r="H23" s="168">
        <v>3.1141434110000001</v>
      </c>
      <c r="I23" s="168">
        <v>3.0161142120000002</v>
      </c>
      <c r="J23" s="168">
        <v>3.1019715560000001</v>
      </c>
      <c r="K23" s="168">
        <v>2.9910811050000001</v>
      </c>
      <c r="L23" s="168">
        <v>3.2756361639999998</v>
      </c>
      <c r="M23" s="168">
        <v>3.0734090169999999</v>
      </c>
      <c r="N23" s="168">
        <v>3.1741776530000001</v>
      </c>
    </row>
    <row r="24" spans="2:14">
      <c r="B24" s="736" t="s">
        <v>375</v>
      </c>
      <c r="C24" s="181">
        <v>1.6846761910000001</v>
      </c>
      <c r="D24" s="181">
        <v>1.6350587110000001</v>
      </c>
      <c r="E24" s="181">
        <v>1.6208076549999999</v>
      </c>
      <c r="F24" s="181">
        <v>1.60795461</v>
      </c>
      <c r="G24" s="181">
        <v>1.975267973</v>
      </c>
      <c r="H24" s="181">
        <v>1.7961681309999999</v>
      </c>
      <c r="I24" s="181">
        <v>1.6486754800000001</v>
      </c>
      <c r="J24" s="181">
        <v>1.7296961259999999</v>
      </c>
      <c r="K24" s="181">
        <v>1.7564773849999999</v>
      </c>
      <c r="L24" s="181">
        <v>1.984362655</v>
      </c>
      <c r="M24" s="181">
        <v>1.7765752239999999</v>
      </c>
      <c r="N24" s="181">
        <v>1.895770765</v>
      </c>
    </row>
    <row r="25" spans="2:14" s="542" customFormat="1">
      <c r="B25" s="735" t="s">
        <v>300</v>
      </c>
      <c r="C25" s="175">
        <v>5.9477552610000002</v>
      </c>
      <c r="D25" s="175">
        <v>6.1700813879999998</v>
      </c>
      <c r="E25" s="175">
        <v>5.6930468230000004</v>
      </c>
      <c r="F25" s="175">
        <v>5.406576695</v>
      </c>
      <c r="G25" s="175">
        <v>5.4069978839999999</v>
      </c>
      <c r="H25" s="175">
        <v>5.1991348930000001</v>
      </c>
      <c r="I25" s="175">
        <v>5.4630787449999998</v>
      </c>
      <c r="J25" s="175">
        <v>5.847910562</v>
      </c>
      <c r="K25" s="175">
        <v>5.2446674760000001</v>
      </c>
      <c r="L25" s="175">
        <v>5.9300351850000004</v>
      </c>
      <c r="M25" s="175">
        <v>6.2091389250000004</v>
      </c>
      <c r="N25" s="175">
        <v>6.7615166350000004</v>
      </c>
    </row>
    <row r="26" spans="2:14">
      <c r="B26" s="561" t="s">
        <v>365</v>
      </c>
      <c r="C26" s="177">
        <v>5.2265122939999999</v>
      </c>
      <c r="D26" s="177">
        <v>5.4805801829999998</v>
      </c>
      <c r="E26" s="177">
        <v>5.0420549870000002</v>
      </c>
      <c r="F26" s="177">
        <v>4.8508592410000002</v>
      </c>
      <c r="G26" s="177">
        <v>4.570073217</v>
      </c>
      <c r="H26" s="177">
        <v>4.6561007480000001</v>
      </c>
      <c r="I26" s="177">
        <v>4.9017791959999997</v>
      </c>
      <c r="J26" s="177">
        <v>5.0733479360000002</v>
      </c>
      <c r="K26" s="177">
        <v>4.4982670960000002</v>
      </c>
      <c r="L26" s="177">
        <v>5.1456012119999999</v>
      </c>
      <c r="M26" s="177">
        <v>5.2831711669999999</v>
      </c>
      <c r="N26" s="177">
        <v>5.8989283109999997</v>
      </c>
    </row>
    <row r="27" spans="2:14">
      <c r="B27" s="561" t="s">
        <v>366</v>
      </c>
      <c r="C27" s="177">
        <v>0.23690387199999999</v>
      </c>
      <c r="D27" s="177">
        <v>0.15990652799999999</v>
      </c>
      <c r="E27" s="177">
        <v>0.13516055900000001</v>
      </c>
      <c r="F27" s="177">
        <v>0.13288878300000001</v>
      </c>
      <c r="G27" s="177">
        <v>0.113316896</v>
      </c>
      <c r="H27" s="177">
        <v>0.114854396</v>
      </c>
      <c r="I27" s="177">
        <v>0.127743263</v>
      </c>
      <c r="J27" s="177">
        <v>0.29633352299999999</v>
      </c>
      <c r="K27" s="177">
        <v>0.31642145300000002</v>
      </c>
      <c r="L27" s="177">
        <v>0.28162585400000001</v>
      </c>
      <c r="M27" s="177">
        <v>0.30154787399999999</v>
      </c>
      <c r="N27" s="177">
        <v>0.31596149800000001</v>
      </c>
    </row>
    <row r="28" spans="2:14">
      <c r="B28" s="561" t="s">
        <v>367</v>
      </c>
      <c r="C28" s="177">
        <v>0.48433909400000003</v>
      </c>
      <c r="D28" s="177">
        <v>0.52959467500000001</v>
      </c>
      <c r="E28" s="177">
        <v>0.51583127600000001</v>
      </c>
      <c r="F28" s="177">
        <v>0.42282867000000002</v>
      </c>
      <c r="G28" s="177">
        <v>0.72360776999999998</v>
      </c>
      <c r="H28" s="177">
        <v>0.42817974800000003</v>
      </c>
      <c r="I28" s="177">
        <v>0.43355628400000001</v>
      </c>
      <c r="J28" s="177">
        <v>0.47822910299999999</v>
      </c>
      <c r="K28" s="177">
        <v>0.42997892599999998</v>
      </c>
      <c r="L28" s="177">
        <v>0.50280811800000003</v>
      </c>
      <c r="M28" s="177">
        <v>0.62441988400000004</v>
      </c>
      <c r="N28" s="177">
        <v>0.54662682500000004</v>
      </c>
    </row>
    <row r="29" spans="2:14" s="542" customFormat="1">
      <c r="B29" s="736" t="s">
        <v>301</v>
      </c>
      <c r="C29" s="175">
        <v>3.0317842239999999</v>
      </c>
      <c r="D29" s="175">
        <v>3.0148014230000002</v>
      </c>
      <c r="E29" s="175">
        <v>2.73873751</v>
      </c>
      <c r="F29" s="175">
        <v>2.831587667</v>
      </c>
      <c r="G29" s="175">
        <v>2.662199582</v>
      </c>
      <c r="H29" s="175">
        <v>2.4778771000000002</v>
      </c>
      <c r="I29" s="175">
        <v>2.4859259759999999</v>
      </c>
      <c r="J29" s="175">
        <v>2.6855775469999998</v>
      </c>
      <c r="K29" s="175">
        <v>2.5417302980000001</v>
      </c>
      <c r="L29" s="175">
        <v>2.8202898319999998</v>
      </c>
      <c r="M29" s="175">
        <v>2.928177947</v>
      </c>
      <c r="N29" s="175">
        <v>3.033434953</v>
      </c>
    </row>
    <row r="30" spans="2:14">
      <c r="B30" s="561" t="s">
        <v>361</v>
      </c>
      <c r="C30" s="177">
        <v>0.20455029799999999</v>
      </c>
      <c r="D30" s="177">
        <v>0.19440241</v>
      </c>
      <c r="E30" s="177">
        <v>0.204138293</v>
      </c>
      <c r="F30" s="177">
        <v>0.197920708</v>
      </c>
      <c r="G30" s="177">
        <v>0.193024641</v>
      </c>
      <c r="H30" s="177">
        <v>0.17772389999999999</v>
      </c>
      <c r="I30" s="177">
        <v>0.166432372</v>
      </c>
      <c r="J30" s="177">
        <v>0.19293084299999999</v>
      </c>
      <c r="K30" s="177">
        <v>0.217427017</v>
      </c>
      <c r="L30" s="177">
        <v>0.25611566099999999</v>
      </c>
      <c r="M30" s="177">
        <v>0.225640804</v>
      </c>
      <c r="N30" s="177">
        <v>0.24882554200000001</v>
      </c>
    </row>
    <row r="31" spans="2:14">
      <c r="B31" s="561" t="s">
        <v>362</v>
      </c>
      <c r="C31" s="177">
        <v>1.965785302</v>
      </c>
      <c r="D31" s="177">
        <v>1.974158249</v>
      </c>
      <c r="E31" s="177">
        <v>1.75338547</v>
      </c>
      <c r="F31" s="177">
        <v>1.8867580559999999</v>
      </c>
      <c r="G31" s="177">
        <v>1.6915663540000001</v>
      </c>
      <c r="H31" s="177">
        <v>1.64541096</v>
      </c>
      <c r="I31" s="177">
        <v>1.614414375</v>
      </c>
      <c r="J31" s="177">
        <v>1.7984427540000001</v>
      </c>
      <c r="K31" s="177">
        <v>1.7788163189999999</v>
      </c>
      <c r="L31" s="177">
        <v>1.9812788429999999</v>
      </c>
      <c r="M31" s="177">
        <v>2.117508795</v>
      </c>
      <c r="N31" s="177">
        <v>2.1315488359999999</v>
      </c>
    </row>
    <row r="32" spans="2:14">
      <c r="B32" s="742" t="s">
        <v>363</v>
      </c>
      <c r="C32" s="177">
        <v>0.86144862300000002</v>
      </c>
      <c r="D32" s="177">
        <v>0.84624076299999995</v>
      </c>
      <c r="E32" s="177">
        <v>0.78121374600000004</v>
      </c>
      <c r="F32" s="177">
        <v>0.74690890200000004</v>
      </c>
      <c r="G32" s="177">
        <v>0.77760858700000002</v>
      </c>
      <c r="H32" s="177">
        <v>0.65474223899999995</v>
      </c>
      <c r="I32" s="177">
        <v>0.705079228</v>
      </c>
      <c r="J32" s="177">
        <v>0.69420395000000001</v>
      </c>
      <c r="K32" s="177">
        <v>0.54548695999999997</v>
      </c>
      <c r="L32" s="177">
        <v>0.58289532600000005</v>
      </c>
      <c r="M32" s="177">
        <v>0.58502834599999998</v>
      </c>
      <c r="N32" s="177">
        <v>0.65306057399999995</v>
      </c>
    </row>
    <row r="33" spans="2:14" s="542" customFormat="1">
      <c r="B33" s="735" t="s">
        <v>302</v>
      </c>
      <c r="C33" s="168">
        <v>15.848357932000001</v>
      </c>
      <c r="D33" s="168">
        <v>16.20574336</v>
      </c>
      <c r="E33" s="168">
        <v>15.755216894</v>
      </c>
      <c r="F33" s="168">
        <v>15.584920614</v>
      </c>
      <c r="G33" s="168">
        <v>15.391920317</v>
      </c>
      <c r="H33" s="168">
        <v>14.910399401999999</v>
      </c>
      <c r="I33" s="168">
        <v>15.269549225</v>
      </c>
      <c r="J33" s="168">
        <v>15.915640080999999</v>
      </c>
      <c r="K33" s="168">
        <v>14.945990535</v>
      </c>
      <c r="L33" s="168">
        <v>16.248733829999999</v>
      </c>
      <c r="M33" s="168">
        <v>16.610560532000001</v>
      </c>
      <c r="N33" s="168">
        <v>18.045159982000001</v>
      </c>
    </row>
    <row r="34" spans="2:14" s="542" customFormat="1">
      <c r="B34" s="736" t="s">
        <v>303</v>
      </c>
      <c r="C34" s="175">
        <v>15.875729993</v>
      </c>
      <c r="D34" s="175">
        <v>16.010977859</v>
      </c>
      <c r="E34" s="175">
        <v>15.692930605000001</v>
      </c>
      <c r="F34" s="175">
        <v>15.946231377</v>
      </c>
      <c r="G34" s="175">
        <v>16.060481312</v>
      </c>
      <c r="H34" s="175">
        <v>15.303285020000001</v>
      </c>
      <c r="I34" s="175">
        <v>15.308510669</v>
      </c>
      <c r="J34" s="175">
        <v>15.855278623</v>
      </c>
      <c r="K34" s="175">
        <v>15.234134463</v>
      </c>
      <c r="L34" s="175">
        <v>16.41462464</v>
      </c>
      <c r="M34" s="175">
        <v>16.403008571000001</v>
      </c>
      <c r="N34" s="175">
        <v>17.491255954</v>
      </c>
    </row>
    <row r="35" spans="2:14" s="542" customFormat="1">
      <c r="B35" s="737" t="s">
        <v>304</v>
      </c>
      <c r="C35" s="202">
        <v>2.737206E-2</v>
      </c>
      <c r="D35" s="202">
        <v>-0.19476550100000001</v>
      </c>
      <c r="E35" s="202">
        <v>-6.2286289000000002E-2</v>
      </c>
      <c r="F35" s="202">
        <v>0.36131076200000001</v>
      </c>
      <c r="G35" s="202">
        <v>0.66856099400000002</v>
      </c>
      <c r="H35" s="202">
        <v>0.39288561799999999</v>
      </c>
      <c r="I35" s="202">
        <v>3.8961443999999998E-2</v>
      </c>
      <c r="J35" s="202">
        <v>-6.0361458E-2</v>
      </c>
      <c r="K35" s="202">
        <v>0.28814392700000002</v>
      </c>
      <c r="L35" s="202">
        <v>0.16589081</v>
      </c>
      <c r="M35" s="202">
        <v>-0.20755196000000001</v>
      </c>
      <c r="N35" s="202">
        <v>-0.55390402699999997</v>
      </c>
    </row>
    <row r="36" spans="2:14" s="542" customFormat="1">
      <c r="B36" s="564" t="s">
        <v>305</v>
      </c>
      <c r="C36" s="177">
        <v>1.2586669049999999</v>
      </c>
      <c r="D36" s="177">
        <v>1.3254557520000001</v>
      </c>
      <c r="E36" s="177">
        <v>1.2712153690000001</v>
      </c>
      <c r="F36" s="177">
        <v>1.328345179</v>
      </c>
      <c r="G36" s="177">
        <v>1.4380913230000001</v>
      </c>
      <c r="H36" s="177">
        <v>1.3179752790000001</v>
      </c>
      <c r="I36" s="177">
        <v>1.367438731</v>
      </c>
      <c r="J36" s="177">
        <v>1.37227543</v>
      </c>
      <c r="K36" s="177">
        <v>1.23460372</v>
      </c>
      <c r="L36" s="177">
        <v>1.291273508</v>
      </c>
      <c r="M36" s="177">
        <v>1.2968337919999999</v>
      </c>
      <c r="N36" s="177">
        <v>1.2784068879999999</v>
      </c>
    </row>
    <row r="37" spans="2:14" s="542" customFormat="1">
      <c r="B37" s="564" t="s">
        <v>306</v>
      </c>
      <c r="C37" s="177">
        <v>2.0760349250000001</v>
      </c>
      <c r="D37" s="177">
        <v>1.5074006929999999</v>
      </c>
      <c r="E37" s="177">
        <v>1.3985385889999999</v>
      </c>
      <c r="F37" s="177">
        <v>1.4333226080000001</v>
      </c>
      <c r="G37" s="177">
        <v>1.2069225889999999</v>
      </c>
      <c r="H37" s="177">
        <v>1.1556007349999999</v>
      </c>
      <c r="I37" s="177">
        <v>1.3065154779999999</v>
      </c>
      <c r="J37" s="177">
        <v>1.294340912</v>
      </c>
      <c r="K37" s="177">
        <v>1.356124179</v>
      </c>
      <c r="L37" s="177">
        <v>1.6506357169999999</v>
      </c>
      <c r="M37" s="177">
        <v>1.7589909960000001</v>
      </c>
      <c r="N37" s="177">
        <v>1.8372341379999999</v>
      </c>
    </row>
    <row r="38" spans="2:14" s="542" customFormat="1">
      <c r="B38" s="561" t="s">
        <v>307</v>
      </c>
      <c r="C38" s="177">
        <v>0.817368019</v>
      </c>
      <c r="D38" s="177">
        <v>0.181944941</v>
      </c>
      <c r="E38" s="177">
        <v>0.12732321999999999</v>
      </c>
      <c r="F38" s="177">
        <v>0.104977428</v>
      </c>
      <c r="G38" s="177">
        <v>-0.23116873299999999</v>
      </c>
      <c r="H38" s="177">
        <v>-0.16237454300000001</v>
      </c>
      <c r="I38" s="177">
        <v>-6.0923252999999997E-2</v>
      </c>
      <c r="J38" s="177">
        <v>-7.7934517999999994E-2</v>
      </c>
      <c r="K38" s="177">
        <v>0.121520459</v>
      </c>
      <c r="L38" s="177">
        <v>0.35936220800000002</v>
      </c>
      <c r="M38" s="177">
        <v>0.46215720300000002</v>
      </c>
      <c r="N38" s="177">
        <v>0.55882725</v>
      </c>
    </row>
    <row r="39" spans="2:14" s="542" customFormat="1">
      <c r="B39" s="556" t="s">
        <v>308</v>
      </c>
      <c r="C39" s="168">
        <v>17.107024838000001</v>
      </c>
      <c r="D39" s="168">
        <v>17.531199111999999</v>
      </c>
      <c r="E39" s="168">
        <v>17.026432263</v>
      </c>
      <c r="F39" s="168">
        <v>16.913265794000001</v>
      </c>
      <c r="G39" s="168">
        <v>16.830011640999999</v>
      </c>
      <c r="H39" s="168">
        <v>16.228374681999998</v>
      </c>
      <c r="I39" s="168">
        <v>16.636987956999999</v>
      </c>
      <c r="J39" s="168">
        <v>17.287915512000001</v>
      </c>
      <c r="K39" s="168">
        <v>16.180594254999999</v>
      </c>
      <c r="L39" s="168">
        <v>17.540007337999999</v>
      </c>
      <c r="M39" s="168">
        <v>17.907394324999999</v>
      </c>
      <c r="N39" s="168">
        <v>19.323566870000001</v>
      </c>
    </row>
    <row r="40" spans="2:14" s="542" customFormat="1">
      <c r="B40" s="557" t="s">
        <v>309</v>
      </c>
      <c r="C40" s="175">
        <v>17.951764917999999</v>
      </c>
      <c r="D40" s="175">
        <v>17.518378552000001</v>
      </c>
      <c r="E40" s="175">
        <v>17.091469193999998</v>
      </c>
      <c r="F40" s="175">
        <v>17.379553985000001</v>
      </c>
      <c r="G40" s="175">
        <v>17.267403902000002</v>
      </c>
      <c r="H40" s="175">
        <v>16.458885756000001</v>
      </c>
      <c r="I40" s="175">
        <v>16.615026146999998</v>
      </c>
      <c r="J40" s="175">
        <v>17.149619534999999</v>
      </c>
      <c r="K40" s="175">
        <v>16.590258641999998</v>
      </c>
      <c r="L40" s="175">
        <v>18.065260357</v>
      </c>
      <c r="M40" s="175">
        <v>18.161999566999999</v>
      </c>
      <c r="N40" s="175">
        <v>19.328490092999999</v>
      </c>
    </row>
    <row r="41" spans="2:14" s="542" customFormat="1">
      <c r="B41" s="649" t="s">
        <v>310</v>
      </c>
      <c r="C41" s="657">
        <v>0.84474008</v>
      </c>
      <c r="D41" s="657">
        <v>-1.282056E-2</v>
      </c>
      <c r="E41" s="657">
        <v>6.5036930000000007E-2</v>
      </c>
      <c r="F41" s="657">
        <v>0.46628819100000002</v>
      </c>
      <c r="G41" s="657">
        <v>0.437392261</v>
      </c>
      <c r="H41" s="657">
        <v>0.23051107400000001</v>
      </c>
      <c r="I41" s="657">
        <v>-2.1961808999999999E-2</v>
      </c>
      <c r="J41" s="657">
        <v>-0.13829597599999999</v>
      </c>
      <c r="K41" s="657">
        <v>0.40966438599999999</v>
      </c>
      <c r="L41" s="657">
        <v>0.52525301899999999</v>
      </c>
      <c r="M41" s="657">
        <v>0.25460524200000001</v>
      </c>
      <c r="N41" s="657">
        <v>4.9232219999999997E-3</v>
      </c>
    </row>
    <row r="42" spans="2:14" s="562" customFormat="1" ht="13.5">
      <c r="B42" s="650" t="s">
        <v>433</v>
      </c>
      <c r="C42" s="175">
        <v>15.886971496999999</v>
      </c>
      <c r="D42" s="175">
        <v>15.83063714</v>
      </c>
      <c r="E42" s="175">
        <v>15.491915228</v>
      </c>
      <c r="F42" s="175">
        <v>15.663868746</v>
      </c>
      <c r="G42" s="175">
        <v>15.404019548000001</v>
      </c>
      <c r="H42" s="175">
        <v>14.758053667</v>
      </c>
      <c r="I42" s="175">
        <v>14.285656081000001</v>
      </c>
      <c r="J42" s="175">
        <v>14.411685404</v>
      </c>
      <c r="K42" s="175">
        <v>13.561221074000001</v>
      </c>
      <c r="L42" s="175">
        <v>13.90681848</v>
      </c>
      <c r="M42" s="175">
        <v>13.451548953</v>
      </c>
      <c r="N42" s="175">
        <v>13.982741881000001</v>
      </c>
    </row>
    <row r="43" spans="2:14">
      <c r="B43" s="563" t="s">
        <v>23</v>
      </c>
      <c r="C43" s="601"/>
      <c r="D43" s="601"/>
      <c r="E43" s="601"/>
      <c r="F43" s="601"/>
      <c r="G43" s="687"/>
      <c r="H43" s="687"/>
      <c r="I43" s="687"/>
      <c r="J43" s="687"/>
      <c r="K43" s="687"/>
      <c r="L43" s="687"/>
      <c r="M43" s="687"/>
      <c r="N43" s="687"/>
    </row>
    <row r="44" spans="2:14">
      <c r="B44" s="561" t="s">
        <v>314</v>
      </c>
      <c r="C44" s="565">
        <v>0.22916190625260824</v>
      </c>
      <c r="D44" s="565">
        <v>0.22779888206403839</v>
      </c>
      <c r="E44" s="565">
        <v>0.22324995489989258</v>
      </c>
      <c r="F44" s="565">
        <v>0.22389474355181663</v>
      </c>
      <c r="G44" s="565">
        <v>0.25476097351775867</v>
      </c>
      <c r="H44" s="565">
        <v>0.24281047670567971</v>
      </c>
      <c r="I44" s="565">
        <v>0.2352188957567776</v>
      </c>
      <c r="J44" s="565">
        <v>0.23553849387579967</v>
      </c>
      <c r="K44" s="565">
        <v>0.23565914432886326</v>
      </c>
      <c r="L44" s="565">
        <v>0.24095597248880116</v>
      </c>
      <c r="M44" s="565">
        <v>0.2280851687852789</v>
      </c>
      <c r="N44" s="565">
        <v>0.21954744445929994</v>
      </c>
    </row>
    <row r="45" spans="2:14">
      <c r="B45" s="561" t="s">
        <v>364</v>
      </c>
      <c r="C45" s="565">
        <v>0.13116500345223198</v>
      </c>
      <c r="D45" s="565">
        <v>0.12581075050632767</v>
      </c>
      <c r="E45" s="565">
        <v>0.12511838006727799</v>
      </c>
      <c r="F45" s="565">
        <v>0.12260757102356749</v>
      </c>
      <c r="G45" s="565">
        <v>0.14742696211389489</v>
      </c>
      <c r="H45" s="565">
        <v>0.14004764154121344</v>
      </c>
      <c r="I45" s="565">
        <v>0.12857590880476752</v>
      </c>
      <c r="J45" s="565">
        <v>0.13133905744326091</v>
      </c>
      <c r="K45" s="565">
        <v>0.13838807543204326</v>
      </c>
      <c r="L45" s="565">
        <v>0.14596982368215924</v>
      </c>
      <c r="M45" s="565">
        <v>0.13184397442203008</v>
      </c>
      <c r="N45" s="565">
        <v>0.13112423822372679</v>
      </c>
    </row>
    <row r="46" spans="2:14">
      <c r="B46" s="561" t="s">
        <v>315</v>
      </c>
      <c r="C46" s="565">
        <v>1.2369229661948227</v>
      </c>
      <c r="D46" s="565">
        <v>1.2180995863803845</v>
      </c>
      <c r="E46" s="565">
        <v>1.1958996685926657</v>
      </c>
      <c r="F46" s="565">
        <v>1.1943800452047799</v>
      </c>
      <c r="G46" s="565">
        <v>1.1497011227573284</v>
      </c>
      <c r="H46" s="565">
        <v>1.1506888325934821</v>
      </c>
      <c r="I46" s="565">
        <v>1.1141011289176987</v>
      </c>
      <c r="J46" s="565">
        <v>1.0943061897857085</v>
      </c>
      <c r="K46" s="565">
        <v>1.0684517210219173</v>
      </c>
      <c r="L46" s="565">
        <v>1.0229863157273507</v>
      </c>
      <c r="M46" s="565">
        <v>0.99827221056417126</v>
      </c>
      <c r="N46" s="565">
        <v>0.96714033746855776</v>
      </c>
    </row>
    <row r="47" spans="2:14">
      <c r="B47" s="566" t="s">
        <v>413</v>
      </c>
      <c r="C47" s="567">
        <v>5.3975941569946011</v>
      </c>
      <c r="D47" s="567">
        <v>5.3472588422885883</v>
      </c>
      <c r="E47" s="567">
        <v>5.3567745137011045</v>
      </c>
      <c r="F47" s="567">
        <v>5.3345604557632722</v>
      </c>
      <c r="G47" s="599">
        <v>4.5128620246742228</v>
      </c>
      <c r="H47" s="599">
        <v>4.7390411163694477</v>
      </c>
      <c r="I47" s="599">
        <v>4.7364440060534418</v>
      </c>
      <c r="J47" s="599">
        <v>4.6459760006903172</v>
      </c>
      <c r="K47" s="599">
        <v>4.5338861093838512</v>
      </c>
      <c r="L47" s="599">
        <v>4.2455320993336061</v>
      </c>
      <c r="M47" s="599">
        <v>4.3767519645433515</v>
      </c>
      <c r="N47" s="599">
        <v>4.4051541563165308</v>
      </c>
    </row>
    <row r="48" spans="2:14" s="562" customFormat="1">
      <c r="B48" s="838" t="s">
        <v>414</v>
      </c>
      <c r="C48" s="600"/>
      <c r="D48" s="576"/>
      <c r="E48" s="576"/>
    </row>
    <row r="49" spans="2:5" s="562" customFormat="1">
      <c r="B49" s="237" t="s">
        <v>436</v>
      </c>
      <c r="C49" s="576"/>
      <c r="D49" s="576"/>
      <c r="E49" s="576"/>
    </row>
    <row r="50" spans="2:5" s="562" customFormat="1">
      <c r="B50" s="237" t="s">
        <v>377</v>
      </c>
      <c r="C50" s="576"/>
      <c r="D50" s="576"/>
      <c r="E50" s="576"/>
    </row>
    <row r="51" spans="2:5" s="562" customFormat="1">
      <c r="B51" s="414" t="s">
        <v>313</v>
      </c>
      <c r="C51" s="576"/>
      <c r="D51" s="576"/>
      <c r="E51" s="576"/>
    </row>
    <row r="52" spans="2:5" s="562" customFormat="1">
      <c r="B52" s="206"/>
      <c r="C52" s="576"/>
      <c r="D52" s="576"/>
      <c r="E52" s="576"/>
    </row>
    <row r="53" spans="2:5" s="562" customFormat="1">
      <c r="B53" s="311"/>
      <c r="C53" s="576"/>
      <c r="D53" s="576"/>
      <c r="E53" s="576"/>
    </row>
    <row r="54" spans="2:5" s="562" customFormat="1">
      <c r="B54" s="602"/>
      <c r="C54" s="576"/>
      <c r="D54" s="576"/>
      <c r="E54" s="57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48"/>
  <sheetViews>
    <sheetView workbookViewId="0">
      <pane xSplit="2" ySplit="5" topLeftCell="C6" activePane="bottomRight" state="frozen"/>
      <selection pane="topRight" activeCell="C1" sqref="C1"/>
      <selection pane="bottomLeft" activeCell="A6" sqref="A6"/>
      <selection pane="bottomRight" activeCell="P13" sqref="P13"/>
    </sheetView>
  </sheetViews>
  <sheetFormatPr baseColWidth="10" defaultColWidth="11.42578125" defaultRowHeight="12.75"/>
  <cols>
    <col min="1" max="1" width="2.28515625" style="535" customWidth="1"/>
    <col min="2" max="2" width="49.85546875" style="535" customWidth="1"/>
    <col min="3" max="10" width="8.42578125" style="535" customWidth="1"/>
    <col min="11" max="11" width="9.140625" style="535" customWidth="1"/>
    <col min="12" max="14" width="9.85546875" style="535" customWidth="1"/>
    <col min="15" max="16384" width="11.42578125" style="535"/>
  </cols>
  <sheetData>
    <row r="1" spans="2:14" ht="18">
      <c r="B1" s="605" t="s">
        <v>444</v>
      </c>
      <c r="C1" s="555"/>
      <c r="D1" s="555"/>
      <c r="E1" s="555"/>
      <c r="F1" s="555"/>
      <c r="G1" s="555"/>
      <c r="H1" s="555"/>
      <c r="I1" s="555"/>
    </row>
    <row r="3" spans="2:14" ht="18.75">
      <c r="B3" s="573" t="s">
        <v>438</v>
      </c>
    </row>
    <row r="4" spans="2:14">
      <c r="B4" s="157" t="s">
        <v>212</v>
      </c>
    </row>
    <row r="5" spans="2:14">
      <c r="B5" s="836" t="s">
        <v>437</v>
      </c>
      <c r="C5" s="592">
        <v>2012</v>
      </c>
      <c r="D5" s="592">
        <v>2013</v>
      </c>
      <c r="E5" s="593">
        <v>2014</v>
      </c>
      <c r="F5" s="593">
        <v>2015</v>
      </c>
      <c r="G5" s="593">
        <v>2016</v>
      </c>
      <c r="H5" s="593">
        <v>2017</v>
      </c>
      <c r="I5" s="593">
        <v>2018</v>
      </c>
      <c r="J5" s="593">
        <v>2019</v>
      </c>
      <c r="K5" s="593">
        <v>2020</v>
      </c>
      <c r="L5" s="593">
        <v>2021</v>
      </c>
      <c r="M5" s="593">
        <v>2022</v>
      </c>
      <c r="N5" s="593">
        <v>2023</v>
      </c>
    </row>
    <row r="6" spans="2:14">
      <c r="B6" s="862" t="s">
        <v>286</v>
      </c>
      <c r="C6" s="168">
        <v>13.535370851</v>
      </c>
      <c r="D6" s="168">
        <v>14.904345924999999</v>
      </c>
      <c r="E6" s="168">
        <v>15.154505564000001</v>
      </c>
      <c r="F6" s="168">
        <v>15.803734819000001</v>
      </c>
      <c r="G6" s="168">
        <v>16.229454905000001</v>
      </c>
      <c r="H6" s="168">
        <v>16.705581808000002</v>
      </c>
      <c r="I6" s="168">
        <v>17.167231194999999</v>
      </c>
      <c r="J6" s="168">
        <v>17.993112874000001</v>
      </c>
      <c r="K6" s="168">
        <v>17.985284641</v>
      </c>
      <c r="L6" s="168">
        <v>18.771943053000001</v>
      </c>
      <c r="M6" s="168">
        <v>20.443380905000001</v>
      </c>
      <c r="N6" s="168">
        <v>22.216903971000001</v>
      </c>
    </row>
    <row r="7" spans="2:14">
      <c r="B7" s="543" t="s">
        <v>287</v>
      </c>
      <c r="C7" s="177">
        <v>7.1702918850000001</v>
      </c>
      <c r="D7" s="177">
        <v>7.7485499249999998</v>
      </c>
      <c r="E7" s="177">
        <v>7.8396727190000002</v>
      </c>
      <c r="F7" s="177">
        <v>7.9739645560000003</v>
      </c>
      <c r="G7" s="177">
        <v>8.1703840499999991</v>
      </c>
      <c r="H7" s="177">
        <v>8.5632803979999998</v>
      </c>
      <c r="I7" s="177">
        <v>9.2874167340000007</v>
      </c>
      <c r="J7" s="177">
        <v>9.8988214590000005</v>
      </c>
      <c r="K7" s="177">
        <v>9.7787289279999996</v>
      </c>
      <c r="L7" s="177">
        <v>10.430805135</v>
      </c>
      <c r="M7" s="177">
        <v>11.677628887999999</v>
      </c>
      <c r="N7" s="177">
        <v>12.738196302</v>
      </c>
    </row>
    <row r="8" spans="2:14">
      <c r="B8" s="543" t="s">
        <v>288</v>
      </c>
      <c r="C8" s="177">
        <v>2.460364813</v>
      </c>
      <c r="D8" s="177">
        <v>3.1102444079999998</v>
      </c>
      <c r="E8" s="177">
        <v>3.2172567000000001</v>
      </c>
      <c r="F8" s="177">
        <v>3.4326838099999999</v>
      </c>
      <c r="G8" s="177">
        <v>3.49989544</v>
      </c>
      <c r="H8" s="177">
        <v>3.6419383619999999</v>
      </c>
      <c r="I8" s="177">
        <v>3.7627162510000001</v>
      </c>
      <c r="J8" s="177">
        <v>3.8927742090000002</v>
      </c>
      <c r="K8" s="177">
        <v>4.0323327740000003</v>
      </c>
      <c r="L8" s="177">
        <v>4.1700771989999996</v>
      </c>
      <c r="M8" s="177">
        <v>4.4487635819999998</v>
      </c>
      <c r="N8" s="177">
        <v>4.7102267160000002</v>
      </c>
    </row>
    <row r="9" spans="2:14">
      <c r="B9" s="543" t="s">
        <v>289</v>
      </c>
      <c r="C9" s="177">
        <v>0.79783729400000003</v>
      </c>
      <c r="D9" s="177">
        <v>0.84821494099999994</v>
      </c>
      <c r="E9" s="177">
        <v>0.86527841699999997</v>
      </c>
      <c r="F9" s="177">
        <v>0.87169911499999997</v>
      </c>
      <c r="G9" s="177">
        <v>0.84309511299999995</v>
      </c>
      <c r="H9" s="177">
        <v>0.78492928799999995</v>
      </c>
      <c r="I9" s="177">
        <v>0.77968543999999995</v>
      </c>
      <c r="J9" s="177">
        <v>0.72736509500000002</v>
      </c>
      <c r="K9" s="177">
        <v>0.72120709599999999</v>
      </c>
      <c r="L9" s="177">
        <v>0.65894612200000002</v>
      </c>
      <c r="M9" s="177">
        <v>0.63927684200000001</v>
      </c>
      <c r="N9" s="177">
        <v>0.80823403100000002</v>
      </c>
    </row>
    <row r="10" spans="2:14">
      <c r="B10" s="543" t="s">
        <v>290</v>
      </c>
      <c r="C10" s="177">
        <v>1.330437353</v>
      </c>
      <c r="D10" s="177">
        <v>1.430621863</v>
      </c>
      <c r="E10" s="177">
        <v>1.493911475</v>
      </c>
      <c r="F10" s="177">
        <v>1.6939789119999999</v>
      </c>
      <c r="G10" s="177">
        <v>1.8284626770000001</v>
      </c>
      <c r="H10" s="177">
        <v>1.7758390959999999</v>
      </c>
      <c r="I10" s="177">
        <v>1.545092922</v>
      </c>
      <c r="J10" s="177">
        <v>1.569643992</v>
      </c>
      <c r="K10" s="177">
        <v>1.6674271629999999</v>
      </c>
      <c r="L10" s="177">
        <v>1.7134607070000001</v>
      </c>
      <c r="M10" s="177">
        <v>1.7790843919999999</v>
      </c>
      <c r="N10" s="177">
        <v>1.989375138</v>
      </c>
    </row>
    <row r="11" spans="2:14">
      <c r="B11" s="543" t="s">
        <v>291</v>
      </c>
      <c r="C11" s="177">
        <v>1.7764395049999999</v>
      </c>
      <c r="D11" s="177">
        <v>1.7667147860000001</v>
      </c>
      <c r="E11" s="177">
        <v>1.738386253</v>
      </c>
      <c r="F11" s="177">
        <v>1.8314084239999999</v>
      </c>
      <c r="G11" s="177">
        <v>1.8876176229999999</v>
      </c>
      <c r="H11" s="177">
        <v>1.939594662</v>
      </c>
      <c r="I11" s="177">
        <v>1.792319846</v>
      </c>
      <c r="J11" s="177">
        <v>1.904508117</v>
      </c>
      <c r="K11" s="177">
        <v>1.7855886780000001</v>
      </c>
      <c r="L11" s="177">
        <v>1.798653888</v>
      </c>
      <c r="M11" s="177">
        <v>1.8986272</v>
      </c>
      <c r="N11" s="177">
        <v>1.9708717819999999</v>
      </c>
    </row>
    <row r="12" spans="2:14" s="542" customFormat="1">
      <c r="B12" s="863" t="s">
        <v>292</v>
      </c>
      <c r="C12" s="175">
        <v>16.971366658000001</v>
      </c>
      <c r="D12" s="175">
        <v>18.56067973</v>
      </c>
      <c r="E12" s="175">
        <v>18.796077146999998</v>
      </c>
      <c r="F12" s="175">
        <v>19.948004556000001</v>
      </c>
      <c r="G12" s="175">
        <v>20.562494115</v>
      </c>
      <c r="H12" s="175">
        <v>21.338640166000001</v>
      </c>
      <c r="I12" s="175">
        <v>22.116619332999999</v>
      </c>
      <c r="J12" s="175">
        <v>22.986907221999999</v>
      </c>
      <c r="K12" s="175">
        <v>23.045421444999999</v>
      </c>
      <c r="L12" s="175">
        <v>24.521183451999999</v>
      </c>
      <c r="M12" s="175">
        <v>26.363253236999999</v>
      </c>
      <c r="N12" s="175">
        <v>27.771459127</v>
      </c>
    </row>
    <row r="13" spans="2:14">
      <c r="B13" s="546" t="s">
        <v>293</v>
      </c>
      <c r="C13" s="177">
        <v>3.1746126210000001</v>
      </c>
      <c r="D13" s="177">
        <v>3.5606232539999998</v>
      </c>
      <c r="E13" s="177">
        <v>3.8007706319999999</v>
      </c>
      <c r="F13" s="177">
        <v>4.2242590739999999</v>
      </c>
      <c r="G13" s="178">
        <v>4.2026117459999996</v>
      </c>
      <c r="H13" s="178">
        <v>4.4832923649999996</v>
      </c>
      <c r="I13" s="178">
        <v>4.7744310429999999</v>
      </c>
      <c r="J13" s="178">
        <v>5.166060978</v>
      </c>
      <c r="K13" s="178">
        <v>5.1684442900000001</v>
      </c>
      <c r="L13" s="178">
        <v>5.5625774520000002</v>
      </c>
      <c r="M13" s="178">
        <v>6.6036435659999997</v>
      </c>
      <c r="N13" s="178">
        <v>7.3300357580000002</v>
      </c>
    </row>
    <row r="14" spans="2:14" s="547" customFormat="1">
      <c r="B14" s="543" t="s">
        <v>296</v>
      </c>
      <c r="C14" s="177">
        <v>2.3448101999999998E-2</v>
      </c>
      <c r="D14" s="177">
        <v>2.3254579000000001E-2</v>
      </c>
      <c r="E14" s="177">
        <v>1.6037210999999999E-2</v>
      </c>
      <c r="F14" s="177">
        <v>1.4633105E-2</v>
      </c>
      <c r="G14" s="177">
        <v>1.4060075E-2</v>
      </c>
      <c r="H14" s="177">
        <v>1.3200842000000001E-2</v>
      </c>
      <c r="I14" s="177">
        <v>7.4602806999999993E-2</v>
      </c>
      <c r="J14" s="177">
        <v>0.11234014</v>
      </c>
      <c r="K14" s="177">
        <v>4.1910456999999998E-2</v>
      </c>
      <c r="L14" s="177">
        <v>4.7566044000000002E-2</v>
      </c>
      <c r="M14" s="177">
        <v>5.4299537000000002E-2</v>
      </c>
      <c r="N14" s="177">
        <v>5.6665543999999998E-2</v>
      </c>
    </row>
    <row r="15" spans="2:14" s="547" customFormat="1">
      <c r="B15" s="543" t="s">
        <v>358</v>
      </c>
      <c r="C15" s="177">
        <v>2.8858211279999999</v>
      </c>
      <c r="D15" s="177">
        <v>3.6799586880000001</v>
      </c>
      <c r="E15" s="177">
        <v>3.6389740229999998</v>
      </c>
      <c r="F15" s="177">
        <v>3.9137824879999998</v>
      </c>
      <c r="G15" s="178">
        <v>4.6241384759999997</v>
      </c>
      <c r="H15" s="178">
        <v>4.4269404200000002</v>
      </c>
      <c r="I15" s="178">
        <v>4.2585569420000002</v>
      </c>
      <c r="J15" s="178">
        <v>4.4164529779999997</v>
      </c>
      <c r="K15" s="178">
        <v>4.5941088529999998</v>
      </c>
      <c r="L15" s="178">
        <v>4.6857142749999996</v>
      </c>
      <c r="M15" s="178">
        <v>4.582006077</v>
      </c>
      <c r="N15" s="178">
        <v>4.5220733089999996</v>
      </c>
    </row>
    <row r="16" spans="2:14" s="547" customFormat="1">
      <c r="B16" s="543" t="s">
        <v>359</v>
      </c>
      <c r="C16" s="177">
        <v>8.8923223100000008</v>
      </c>
      <c r="D16" s="177">
        <v>9.1491261080000008</v>
      </c>
      <c r="E16" s="177">
        <v>9.2312509550000001</v>
      </c>
      <c r="F16" s="177">
        <v>9.562947952</v>
      </c>
      <c r="G16" s="178">
        <v>9.6804602860000006</v>
      </c>
      <c r="H16" s="178">
        <v>10.302459881000001</v>
      </c>
      <c r="I16" s="178">
        <v>10.865945443999999</v>
      </c>
      <c r="J16" s="178">
        <v>11.091420717</v>
      </c>
      <c r="K16" s="178">
        <v>10.718973488</v>
      </c>
      <c r="L16" s="178">
        <v>11.579393657000001</v>
      </c>
      <c r="M16" s="178">
        <v>12.458874914000001</v>
      </c>
      <c r="N16" s="178">
        <v>12.721655065</v>
      </c>
    </row>
    <row r="17" spans="2:14">
      <c r="B17" s="741" t="s">
        <v>297</v>
      </c>
      <c r="C17" s="603">
        <v>1.9951624939999999</v>
      </c>
      <c r="D17" s="603">
        <v>2.1477170999999999</v>
      </c>
      <c r="E17" s="603">
        <v>2.1090443240000001</v>
      </c>
      <c r="F17" s="603">
        <v>2.2323819349999998</v>
      </c>
      <c r="G17" s="540">
        <v>2.041223531</v>
      </c>
      <c r="H17" s="540">
        <v>2.1127466560000001</v>
      </c>
      <c r="I17" s="540">
        <v>2.1430830959999998</v>
      </c>
      <c r="J17" s="540">
        <v>2.2006324070000001</v>
      </c>
      <c r="K17" s="540">
        <v>2.5219843559999999</v>
      </c>
      <c r="L17" s="540">
        <v>2.6459320210000001</v>
      </c>
      <c r="M17" s="540">
        <v>2.6644291400000002</v>
      </c>
      <c r="N17" s="540">
        <v>3.1410294489999999</v>
      </c>
    </row>
    <row r="18" spans="2:14" s="542" customFormat="1">
      <c r="B18" s="837" t="s">
        <v>374</v>
      </c>
      <c r="C18" s="861">
        <v>3.4359958060000002</v>
      </c>
      <c r="D18" s="861">
        <v>3.656333805</v>
      </c>
      <c r="E18" s="861">
        <v>3.6415715820000001</v>
      </c>
      <c r="F18" s="861">
        <v>4.144269736</v>
      </c>
      <c r="G18" s="861">
        <v>4.3330392099999999</v>
      </c>
      <c r="H18" s="861">
        <v>4.6330583570000003</v>
      </c>
      <c r="I18" s="861">
        <v>4.9493881379999998</v>
      </c>
      <c r="J18" s="861">
        <v>4.9937943479999998</v>
      </c>
      <c r="K18" s="861">
        <v>5.0601368039999999</v>
      </c>
      <c r="L18" s="861">
        <v>5.7492403980000004</v>
      </c>
      <c r="M18" s="861">
        <v>5.9198723309999997</v>
      </c>
      <c r="N18" s="861">
        <v>5.5545551550000001</v>
      </c>
    </row>
    <row r="19" spans="2:14" s="542" customFormat="1">
      <c r="B19" s="735" t="s">
        <v>300</v>
      </c>
      <c r="C19" s="175">
        <v>7.616703877</v>
      </c>
      <c r="D19" s="175">
        <v>7.6241432319999998</v>
      </c>
      <c r="E19" s="175">
        <v>6.9450197180000002</v>
      </c>
      <c r="F19" s="175">
        <v>6.6566531490000003</v>
      </c>
      <c r="G19" s="175">
        <v>6.435932985</v>
      </c>
      <c r="H19" s="175">
        <v>7.665189711</v>
      </c>
      <c r="I19" s="175">
        <v>8.3284496029999993</v>
      </c>
      <c r="J19" s="175">
        <v>9.4383867109999997</v>
      </c>
      <c r="K19" s="175">
        <v>8.1232014069999998</v>
      </c>
      <c r="L19" s="175">
        <v>8.9185946919999992</v>
      </c>
      <c r="M19" s="175">
        <v>9.5123544560000006</v>
      </c>
      <c r="N19" s="175">
        <v>10.063944157</v>
      </c>
    </row>
    <row r="20" spans="2:14">
      <c r="B20" s="561" t="s">
        <v>365</v>
      </c>
      <c r="C20" s="177">
        <v>7.2446653019999996</v>
      </c>
      <c r="D20" s="177">
        <v>7.2201401860000001</v>
      </c>
      <c r="E20" s="177">
        <v>6.5592862920000004</v>
      </c>
      <c r="F20" s="177">
        <v>6.2905943600000001</v>
      </c>
      <c r="G20" s="177">
        <v>6.0129615420000002</v>
      </c>
      <c r="H20" s="177">
        <v>6.752375324</v>
      </c>
      <c r="I20" s="177">
        <v>7.458322151</v>
      </c>
      <c r="J20" s="177">
        <v>8.4159691470000002</v>
      </c>
      <c r="K20" s="177">
        <v>7.1204099100000002</v>
      </c>
      <c r="L20" s="177">
        <v>7.9380267570000003</v>
      </c>
      <c r="M20" s="177">
        <v>8.5197937879999994</v>
      </c>
      <c r="N20" s="177">
        <v>9.0389010899999995</v>
      </c>
    </row>
    <row r="21" spans="2:14">
      <c r="B21" s="561" t="s">
        <v>366</v>
      </c>
      <c r="C21" s="177">
        <v>2.3433140000000002E-2</v>
      </c>
      <c r="D21" s="177">
        <v>4.2563120000000003E-2</v>
      </c>
      <c r="E21" s="177">
        <v>5.5134369000000003E-2</v>
      </c>
      <c r="F21" s="177">
        <v>6.2927570000000002E-2</v>
      </c>
      <c r="G21" s="177">
        <v>7.7255182000000006E-2</v>
      </c>
      <c r="H21" s="177">
        <v>0.181581451</v>
      </c>
      <c r="I21" s="177">
        <v>0.20099088700000001</v>
      </c>
      <c r="J21" s="177">
        <v>0.201266841</v>
      </c>
      <c r="K21" s="177">
        <v>0.32108679000000001</v>
      </c>
      <c r="L21" s="177">
        <v>0.34316819799999998</v>
      </c>
      <c r="M21" s="177">
        <v>0.39603301899999999</v>
      </c>
      <c r="N21" s="177">
        <v>0.64371854500000003</v>
      </c>
    </row>
    <row r="22" spans="2:14">
      <c r="B22" s="561" t="s">
        <v>367</v>
      </c>
      <c r="C22" s="177">
        <v>0.34860543300000002</v>
      </c>
      <c r="D22" s="177">
        <v>0.361439925</v>
      </c>
      <c r="E22" s="177">
        <v>0.330599056</v>
      </c>
      <c r="F22" s="177">
        <v>0.30313121900000001</v>
      </c>
      <c r="G22" s="177">
        <v>0.34571626</v>
      </c>
      <c r="H22" s="177">
        <v>0.731232934</v>
      </c>
      <c r="I22" s="177">
        <v>0.66913656499999996</v>
      </c>
      <c r="J22" s="177">
        <v>0.82115072200000006</v>
      </c>
      <c r="K22" s="177">
        <v>0.68170470599999999</v>
      </c>
      <c r="L22" s="177">
        <v>0.63739973599999999</v>
      </c>
      <c r="M22" s="177">
        <v>0.59652764899999999</v>
      </c>
      <c r="N22" s="177">
        <v>0.38132452100000003</v>
      </c>
    </row>
    <row r="23" spans="2:14" s="542" customFormat="1">
      <c r="B23" s="736" t="s">
        <v>301</v>
      </c>
      <c r="C23" s="175">
        <v>3.2215526219999999</v>
      </c>
      <c r="D23" s="175">
        <v>2.922067819</v>
      </c>
      <c r="E23" s="175">
        <v>2.8295123680000001</v>
      </c>
      <c r="F23" s="175">
        <v>2.8167429579999999</v>
      </c>
      <c r="G23" s="175">
        <v>2.8705465389999998</v>
      </c>
      <c r="H23" s="175">
        <v>3.2389673010000002</v>
      </c>
      <c r="I23" s="175">
        <v>3.4432596489999998</v>
      </c>
      <c r="J23" s="175">
        <v>3.7098693680000001</v>
      </c>
      <c r="K23" s="175">
        <v>3.4558431829999998</v>
      </c>
      <c r="L23" s="175">
        <v>3.8677743800000002</v>
      </c>
      <c r="M23" s="175">
        <v>3.9372488450000001</v>
      </c>
      <c r="N23" s="175">
        <v>3.9365525799999999</v>
      </c>
    </row>
    <row r="24" spans="2:14">
      <c r="B24" s="561" t="s">
        <v>361</v>
      </c>
      <c r="C24" s="177">
        <v>0.24439407499999999</v>
      </c>
      <c r="D24" s="177">
        <v>0.22784131299999999</v>
      </c>
      <c r="E24" s="177">
        <v>0.25064269500000003</v>
      </c>
      <c r="F24" s="177">
        <v>0.20546408999999999</v>
      </c>
      <c r="G24" s="177">
        <v>0.19223473899999999</v>
      </c>
      <c r="H24" s="177">
        <v>0.17161654000000001</v>
      </c>
      <c r="I24" s="177">
        <v>0.19118220899999999</v>
      </c>
      <c r="J24" s="177">
        <v>0.211884983</v>
      </c>
      <c r="K24" s="177">
        <v>0.211272548</v>
      </c>
      <c r="L24" s="177">
        <v>0.27192730599999998</v>
      </c>
      <c r="M24" s="177">
        <v>0.25013401800000001</v>
      </c>
      <c r="N24" s="177">
        <v>0.259608648</v>
      </c>
    </row>
    <row r="25" spans="2:14">
      <c r="B25" s="561" t="s">
        <v>362</v>
      </c>
      <c r="C25" s="177">
        <v>1.952000197</v>
      </c>
      <c r="D25" s="177">
        <v>1.8640912510000001</v>
      </c>
      <c r="E25" s="177">
        <v>1.890332205</v>
      </c>
      <c r="F25" s="177">
        <v>1.8992022580000001</v>
      </c>
      <c r="G25" s="177">
        <v>1.8920207899999999</v>
      </c>
      <c r="H25" s="177">
        <v>1.976766719</v>
      </c>
      <c r="I25" s="177">
        <v>2.2655960359999998</v>
      </c>
      <c r="J25" s="177">
        <v>2.4004309429999999</v>
      </c>
      <c r="K25" s="177">
        <v>2.3178977299999999</v>
      </c>
      <c r="L25" s="177">
        <v>2.607970098</v>
      </c>
      <c r="M25" s="177">
        <v>2.7364447009999999</v>
      </c>
      <c r="N25" s="177">
        <v>3.079635525</v>
      </c>
    </row>
    <row r="26" spans="2:14">
      <c r="B26" s="742" t="s">
        <v>363</v>
      </c>
      <c r="C26" s="177">
        <v>1.0251583500000001</v>
      </c>
      <c r="D26" s="177">
        <v>0.83013525399999999</v>
      </c>
      <c r="E26" s="177">
        <v>0.68853746699999996</v>
      </c>
      <c r="F26" s="177">
        <v>0.71207661</v>
      </c>
      <c r="G26" s="177">
        <v>0.78629100900000004</v>
      </c>
      <c r="H26" s="177">
        <v>1.0905840410000001</v>
      </c>
      <c r="I26" s="177">
        <v>0.98648140399999995</v>
      </c>
      <c r="J26" s="177">
        <v>1.0975534419999999</v>
      </c>
      <c r="K26" s="177">
        <v>0.92667290400000002</v>
      </c>
      <c r="L26" s="177">
        <v>0.98787697500000005</v>
      </c>
      <c r="M26" s="177">
        <v>0.950670126</v>
      </c>
      <c r="N26" s="177">
        <v>0.59730840600000001</v>
      </c>
    </row>
    <row r="27" spans="2:14" s="542" customFormat="1">
      <c r="B27" s="735" t="s">
        <v>302</v>
      </c>
      <c r="C27" s="168">
        <v>21.152074727999999</v>
      </c>
      <c r="D27" s="168">
        <v>22.528489156999999</v>
      </c>
      <c r="E27" s="168">
        <v>22.099525281999998</v>
      </c>
      <c r="F27" s="168">
        <v>22.460387967999999</v>
      </c>
      <c r="G27" s="168">
        <v>22.665387891000002</v>
      </c>
      <c r="H27" s="168">
        <v>24.370771519000002</v>
      </c>
      <c r="I27" s="168">
        <v>25.495680798999999</v>
      </c>
      <c r="J27" s="168">
        <v>27.431499585000001</v>
      </c>
      <c r="K27" s="168">
        <v>26.108486048</v>
      </c>
      <c r="L27" s="168">
        <v>27.690537745</v>
      </c>
      <c r="M27" s="168">
        <v>29.955735361999999</v>
      </c>
      <c r="N27" s="168">
        <v>32.280848128000002</v>
      </c>
    </row>
    <row r="28" spans="2:14" s="542" customFormat="1">
      <c r="B28" s="736" t="s">
        <v>303</v>
      </c>
      <c r="C28" s="175">
        <v>20.192919281000002</v>
      </c>
      <c r="D28" s="175">
        <v>21.482747549999999</v>
      </c>
      <c r="E28" s="175">
        <v>21.625589515000001</v>
      </c>
      <c r="F28" s="175">
        <v>22.764747514</v>
      </c>
      <c r="G28" s="175">
        <v>23.433040654999999</v>
      </c>
      <c r="H28" s="175">
        <v>24.577607467</v>
      </c>
      <c r="I28" s="175">
        <v>25.559878983000001</v>
      </c>
      <c r="J28" s="175">
        <v>26.696776590999999</v>
      </c>
      <c r="K28" s="175">
        <v>26.501264629000001</v>
      </c>
      <c r="L28" s="175">
        <v>28.388957832999999</v>
      </c>
      <c r="M28" s="175">
        <v>30.300502083000001</v>
      </c>
      <c r="N28" s="175">
        <v>31.708011708000001</v>
      </c>
    </row>
    <row r="29" spans="2:14" s="542" customFormat="1">
      <c r="B29" s="737" t="s">
        <v>304</v>
      </c>
      <c r="C29" s="202">
        <v>-0.95915544699999999</v>
      </c>
      <c r="D29" s="202">
        <v>-1.0457416070000001</v>
      </c>
      <c r="E29" s="202">
        <v>-0.47393576700000001</v>
      </c>
      <c r="F29" s="202">
        <v>0.30435954599999998</v>
      </c>
      <c r="G29" s="202">
        <v>0.76765276299999996</v>
      </c>
      <c r="H29" s="202">
        <v>0.20683594699999999</v>
      </c>
      <c r="I29" s="202">
        <v>6.4198184000000005E-2</v>
      </c>
      <c r="J29" s="202">
        <v>-0.73472299299999999</v>
      </c>
      <c r="K29" s="202">
        <v>0.39277857999999999</v>
      </c>
      <c r="L29" s="202">
        <v>0.69842008700000002</v>
      </c>
      <c r="M29" s="202">
        <v>0.34476672000000003</v>
      </c>
      <c r="N29" s="202">
        <v>-0.57283642000000001</v>
      </c>
    </row>
    <row r="30" spans="2:14" s="542" customFormat="1">
      <c r="B30" s="564" t="s">
        <v>305</v>
      </c>
      <c r="C30" s="177">
        <v>2.2524103169999998</v>
      </c>
      <c r="D30" s="177">
        <v>2.3033011920000002</v>
      </c>
      <c r="E30" s="177">
        <v>2.3897994050000002</v>
      </c>
      <c r="F30" s="177">
        <v>2.533763687</v>
      </c>
      <c r="G30" s="177">
        <v>2.4955796110000001</v>
      </c>
      <c r="H30" s="177">
        <v>2.6794229060000001</v>
      </c>
      <c r="I30" s="177">
        <v>2.6899648229999999</v>
      </c>
      <c r="J30" s="177">
        <v>2.679221718</v>
      </c>
      <c r="K30" s="177">
        <v>2.701339264</v>
      </c>
      <c r="L30" s="177">
        <v>2.8139113899999999</v>
      </c>
      <c r="M30" s="177">
        <v>3.0140187379999999</v>
      </c>
      <c r="N30" s="177">
        <v>3.058623925</v>
      </c>
    </row>
    <row r="31" spans="2:14" s="542" customFormat="1">
      <c r="B31" s="564" t="s">
        <v>306</v>
      </c>
      <c r="C31" s="177">
        <v>3.8538351980000001</v>
      </c>
      <c r="D31" s="177">
        <v>3.4808092930000001</v>
      </c>
      <c r="E31" s="177">
        <v>2.7839655790000002</v>
      </c>
      <c r="F31" s="177">
        <v>2.9585247859999999</v>
      </c>
      <c r="G31" s="177">
        <v>2.8372507690000002</v>
      </c>
      <c r="H31" s="177">
        <v>2.9654153139999999</v>
      </c>
      <c r="I31" s="177">
        <v>3.5369155459999999</v>
      </c>
      <c r="J31" s="177">
        <v>3.9042013760000001</v>
      </c>
      <c r="K31" s="177">
        <v>3.3496135100000002</v>
      </c>
      <c r="L31" s="177">
        <v>3.1122108530000001</v>
      </c>
      <c r="M31" s="177">
        <v>3.65736208</v>
      </c>
      <c r="N31" s="177">
        <v>3.3725572270000002</v>
      </c>
    </row>
    <row r="32" spans="2:14" s="542" customFormat="1">
      <c r="B32" s="561" t="s">
        <v>307</v>
      </c>
      <c r="C32" s="177">
        <v>1.6014248799999999</v>
      </c>
      <c r="D32" s="177">
        <v>1.1775081009999999</v>
      </c>
      <c r="E32" s="177">
        <v>0.39416617300000001</v>
      </c>
      <c r="F32" s="177">
        <v>0.424761098</v>
      </c>
      <c r="G32" s="177">
        <v>0.341671157</v>
      </c>
      <c r="H32" s="177">
        <v>0.285992407</v>
      </c>
      <c r="I32" s="177">
        <v>0.84695072299999996</v>
      </c>
      <c r="J32" s="177">
        <v>1.2249796580000001</v>
      </c>
      <c r="K32" s="177">
        <v>0.64827424600000005</v>
      </c>
      <c r="L32" s="177">
        <v>0.29829946299999999</v>
      </c>
      <c r="M32" s="177">
        <v>0.64334334199999998</v>
      </c>
      <c r="N32" s="177">
        <v>0.313933301</v>
      </c>
    </row>
    <row r="33" spans="2:14" s="542" customFormat="1">
      <c r="B33" s="556" t="s">
        <v>308</v>
      </c>
      <c r="C33" s="168">
        <v>23.404485046000001</v>
      </c>
      <c r="D33" s="168">
        <v>24.831790348999998</v>
      </c>
      <c r="E33" s="168">
        <v>24.489324688</v>
      </c>
      <c r="F33" s="168">
        <v>24.994151656</v>
      </c>
      <c r="G33" s="168">
        <v>25.160967501999998</v>
      </c>
      <c r="H33" s="168">
        <v>27.050194426000001</v>
      </c>
      <c r="I33" s="168">
        <v>28.185645621999999</v>
      </c>
      <c r="J33" s="168">
        <v>30.110721302999998</v>
      </c>
      <c r="K33" s="168">
        <v>28.809825313000001</v>
      </c>
      <c r="L33" s="168">
        <v>30.504449136000002</v>
      </c>
      <c r="M33" s="168">
        <v>32.969754100999999</v>
      </c>
      <c r="N33" s="168">
        <v>35.339472053999998</v>
      </c>
    </row>
    <row r="34" spans="2:14" s="542" customFormat="1">
      <c r="B34" s="557" t="s">
        <v>309</v>
      </c>
      <c r="C34" s="175">
        <v>24.046754479000001</v>
      </c>
      <c r="D34" s="175">
        <v>24.963556843999999</v>
      </c>
      <c r="E34" s="175">
        <v>24.409555094000002</v>
      </c>
      <c r="F34" s="175">
        <v>25.723272301000002</v>
      </c>
      <c r="G34" s="175">
        <v>26.270291424</v>
      </c>
      <c r="H34" s="175">
        <v>27.543022782000001</v>
      </c>
      <c r="I34" s="175">
        <v>29.09679453</v>
      </c>
      <c r="J34" s="175">
        <v>30.600977967999999</v>
      </c>
      <c r="K34" s="175">
        <v>29.850878139999999</v>
      </c>
      <c r="L34" s="175">
        <v>31.501168687</v>
      </c>
      <c r="M34" s="175">
        <v>33.957864164</v>
      </c>
      <c r="N34" s="175">
        <v>35.080568935000002</v>
      </c>
    </row>
    <row r="35" spans="2:14" s="542" customFormat="1">
      <c r="B35" s="649" t="s">
        <v>310</v>
      </c>
      <c r="C35" s="657">
        <v>0.64226943199999997</v>
      </c>
      <c r="D35" s="657">
        <v>0.13176649400000001</v>
      </c>
      <c r="E35" s="657">
        <v>-7.9769593E-2</v>
      </c>
      <c r="F35" s="657">
        <v>0.72912064399999998</v>
      </c>
      <c r="G35" s="657">
        <v>1.1093239210000001</v>
      </c>
      <c r="H35" s="657">
        <v>0.492828355</v>
      </c>
      <c r="I35" s="657">
        <v>0.91114890699999995</v>
      </c>
      <c r="J35" s="657">
        <v>0.49025666499999998</v>
      </c>
      <c r="K35" s="657">
        <v>1.041052826</v>
      </c>
      <c r="L35" s="657">
        <v>0.99671955000000001</v>
      </c>
      <c r="M35" s="657">
        <v>0.98811006199999996</v>
      </c>
      <c r="N35" s="657">
        <v>-0.25890311900000001</v>
      </c>
    </row>
    <row r="36" spans="2:14" s="562" customFormat="1" ht="13.5">
      <c r="B36" s="650" t="s">
        <v>433</v>
      </c>
      <c r="C36" s="175">
        <v>24.975477042000001</v>
      </c>
      <c r="D36" s="175">
        <v>26.582134296</v>
      </c>
      <c r="E36" s="175">
        <v>27.313211097</v>
      </c>
      <c r="F36" s="175">
        <v>28.597385653</v>
      </c>
      <c r="G36" s="175">
        <v>28.927110642999999</v>
      </c>
      <c r="H36" s="175">
        <v>29.199521458</v>
      </c>
      <c r="I36" s="175">
        <v>30.168696467</v>
      </c>
      <c r="J36" s="175">
        <v>31.321143421999999</v>
      </c>
      <c r="K36" s="175">
        <v>32.444800592</v>
      </c>
      <c r="L36" s="175">
        <v>32.339406206</v>
      </c>
      <c r="M36" s="175">
        <v>33.343177636999997</v>
      </c>
      <c r="N36" s="175">
        <v>33.590080733000001</v>
      </c>
    </row>
    <row r="37" spans="2:14">
      <c r="B37" s="563" t="s">
        <v>23</v>
      </c>
      <c r="C37" s="601"/>
      <c r="D37" s="601"/>
      <c r="E37" s="601"/>
      <c r="F37" s="601"/>
      <c r="G37" s="687"/>
      <c r="H37" s="687"/>
      <c r="I37" s="687"/>
      <c r="J37" s="687"/>
      <c r="K37" s="687"/>
      <c r="L37" s="687"/>
      <c r="M37" s="687"/>
      <c r="N37" s="687"/>
    </row>
    <row r="38" spans="2:14">
      <c r="B38" s="561" t="s">
        <v>314</v>
      </c>
      <c r="C38" s="565">
        <v>0.20245840392472653</v>
      </c>
      <c r="D38" s="565">
        <v>0.19699352923428737</v>
      </c>
      <c r="E38" s="565">
        <v>0.19374104253350669</v>
      </c>
      <c r="F38" s="565">
        <v>0.20775359883068997</v>
      </c>
      <c r="G38" s="565">
        <v>0.21072537143434947</v>
      </c>
      <c r="H38" s="565">
        <v>0.21712060004564399</v>
      </c>
      <c r="I38" s="565">
        <v>0.22378592602600272</v>
      </c>
      <c r="J38" s="565">
        <v>0.2172451604633705</v>
      </c>
      <c r="K38" s="565">
        <v>0.21957232659322279</v>
      </c>
      <c r="L38" s="565">
        <v>0.23446015194389322</v>
      </c>
      <c r="M38" s="565">
        <v>0.22455014477089058</v>
      </c>
      <c r="N38" s="565">
        <v>0.20000948202248919</v>
      </c>
    </row>
    <row r="39" spans="2:14">
      <c r="B39" s="561" t="s">
        <v>364</v>
      </c>
      <c r="C39" s="565">
        <v>6.9740140134329068E-2</v>
      </c>
      <c r="D39" s="565">
        <v>7.2897794298614302E-2</v>
      </c>
      <c r="E39" s="565">
        <v>6.6597522834693862E-2</v>
      </c>
      <c r="F39" s="565">
        <v>8.073519556699664E-2</v>
      </c>
      <c r="G39" s="565">
        <v>8.9359762912204488E-2</v>
      </c>
      <c r="H39" s="565">
        <v>9.1553887023824138E-2</v>
      </c>
      <c r="I39" s="565">
        <v>0.10215952451777907</v>
      </c>
      <c r="J39" s="565">
        <v>0.10069091103238108</v>
      </c>
      <c r="K39" s="565">
        <v>0.10235428089824633</v>
      </c>
      <c r="L39" s="565">
        <v>0.11970584591668998</v>
      </c>
      <c r="M39" s="565">
        <v>0.11022363465073899</v>
      </c>
      <c r="N39" s="565">
        <v>8.9873968039850052E-2</v>
      </c>
    </row>
    <row r="40" spans="2:14">
      <c r="B40" s="561" t="s">
        <v>315</v>
      </c>
      <c r="C40" s="565">
        <v>1.4716243862557177</v>
      </c>
      <c r="D40" s="565">
        <v>1.4321746122818315</v>
      </c>
      <c r="E40" s="565">
        <v>1.4531335918335173</v>
      </c>
      <c r="F40" s="565">
        <v>1.4335963064735928</v>
      </c>
      <c r="G40" s="565">
        <v>1.4067899779676118</v>
      </c>
      <c r="H40" s="565">
        <v>1.3683871713871048</v>
      </c>
      <c r="I40" s="565">
        <v>1.3640735960936656</v>
      </c>
      <c r="J40" s="565">
        <v>1.3625644859271708</v>
      </c>
      <c r="K40" s="565">
        <v>1.4078631918028697</v>
      </c>
      <c r="L40" s="565">
        <v>1.3188354578931356</v>
      </c>
      <c r="M40" s="565">
        <v>1.2647596006931305</v>
      </c>
      <c r="N40" s="565">
        <v>1.2095180371831098</v>
      </c>
    </row>
    <row r="41" spans="2:14">
      <c r="B41" s="566" t="s">
        <v>413</v>
      </c>
      <c r="C41" s="567">
        <v>7.2687740184046081</v>
      </c>
      <c r="D41" s="567">
        <v>7.2701606892809396</v>
      </c>
      <c r="E41" s="567">
        <v>7.5003911036671749</v>
      </c>
      <c r="F41" s="567">
        <v>6.9004643700151274</v>
      </c>
      <c r="G41" s="599">
        <v>6.675940198334831</v>
      </c>
      <c r="H41" s="599">
        <v>6.3024290237749749</v>
      </c>
      <c r="I41" s="599">
        <v>6.0954396030033076</v>
      </c>
      <c r="J41" s="599">
        <v>6.272013070490984</v>
      </c>
      <c r="K41" s="599">
        <v>6.4118425743653074</v>
      </c>
      <c r="L41" s="599">
        <v>5.6249876448460867</v>
      </c>
      <c r="M41" s="599">
        <v>5.6324149867886737</v>
      </c>
      <c r="N41" s="599">
        <v>6.047303482577445</v>
      </c>
    </row>
    <row r="42" spans="2:14" s="562" customFormat="1">
      <c r="B42" s="838" t="s">
        <v>440</v>
      </c>
      <c r="C42" s="600"/>
      <c r="D42" s="576"/>
      <c r="E42" s="576"/>
    </row>
    <row r="43" spans="2:14" s="562" customFormat="1">
      <c r="B43" s="237" t="s">
        <v>439</v>
      </c>
      <c r="C43" s="576"/>
      <c r="D43" s="576"/>
      <c r="E43" s="576"/>
    </row>
    <row r="44" spans="2:14" s="562" customFormat="1">
      <c r="B44" s="237" t="s">
        <v>377</v>
      </c>
      <c r="C44" s="576"/>
      <c r="D44" s="576"/>
      <c r="E44" s="576"/>
    </row>
    <row r="45" spans="2:14" s="562" customFormat="1">
      <c r="B45" s="414" t="s">
        <v>313</v>
      </c>
      <c r="C45" s="576"/>
      <c r="D45" s="576"/>
      <c r="E45" s="576"/>
    </row>
    <row r="46" spans="2:14" s="562" customFormat="1">
      <c r="B46" s="206"/>
      <c r="C46" s="576"/>
      <c r="D46" s="576"/>
      <c r="E46" s="576"/>
    </row>
    <row r="47" spans="2:14" s="562" customFormat="1">
      <c r="B47" s="311"/>
      <c r="C47" s="576"/>
      <c r="D47" s="576"/>
      <c r="E47" s="576"/>
    </row>
    <row r="48" spans="2:14" s="562" customFormat="1">
      <c r="B48" s="602"/>
      <c r="C48" s="576"/>
      <c r="D48" s="576"/>
      <c r="E48" s="57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48"/>
  <sheetViews>
    <sheetView workbookViewId="0">
      <pane xSplit="2" ySplit="5" topLeftCell="C6" activePane="bottomRight" state="frozen"/>
      <selection pane="topRight" activeCell="C1" sqref="C1"/>
      <selection pane="bottomLeft" activeCell="A6" sqref="A6"/>
      <selection pane="bottomRight" activeCell="P40" sqref="P40"/>
    </sheetView>
  </sheetViews>
  <sheetFormatPr baseColWidth="10" defaultColWidth="11.42578125" defaultRowHeight="12.75"/>
  <cols>
    <col min="1" max="1" width="2.28515625" style="535" customWidth="1"/>
    <col min="2" max="2" width="49.85546875" style="535" customWidth="1"/>
    <col min="3" max="10" width="8.42578125" style="535" customWidth="1"/>
    <col min="11" max="11" width="9.140625" style="535" customWidth="1"/>
    <col min="12" max="14" width="8.5703125" style="535" customWidth="1"/>
    <col min="15" max="16384" width="11.42578125" style="535"/>
  </cols>
  <sheetData>
    <row r="1" spans="2:14" ht="18">
      <c r="B1" s="605" t="s">
        <v>441</v>
      </c>
      <c r="C1" s="555"/>
      <c r="D1" s="555"/>
      <c r="E1" s="555"/>
      <c r="F1" s="555"/>
      <c r="G1" s="555"/>
      <c r="H1" s="555"/>
      <c r="I1" s="555"/>
    </row>
    <row r="3" spans="2:14" ht="18.75">
      <c r="B3" s="573" t="s">
        <v>443</v>
      </c>
    </row>
    <row r="4" spans="2:14">
      <c r="B4" s="157" t="s">
        <v>212</v>
      </c>
    </row>
    <row r="5" spans="2:14">
      <c r="B5" s="836" t="s">
        <v>437</v>
      </c>
      <c r="C5" s="592">
        <v>2012</v>
      </c>
      <c r="D5" s="592">
        <v>2013</v>
      </c>
      <c r="E5" s="593">
        <v>2014</v>
      </c>
      <c r="F5" s="593">
        <v>2015</v>
      </c>
      <c r="G5" s="593">
        <v>2016</v>
      </c>
      <c r="H5" s="593">
        <v>2017</v>
      </c>
      <c r="I5" s="593">
        <v>2018</v>
      </c>
      <c r="J5" s="593">
        <v>2019</v>
      </c>
      <c r="K5" s="593">
        <v>2020</v>
      </c>
      <c r="L5" s="593">
        <v>2021</v>
      </c>
      <c r="M5" s="593">
        <v>2022</v>
      </c>
      <c r="N5" s="593">
        <v>2023</v>
      </c>
    </row>
    <row r="6" spans="2:14">
      <c r="B6" s="589" t="s">
        <v>286</v>
      </c>
      <c r="C6" s="168">
        <v>175.20927828999999</v>
      </c>
      <c r="D6" s="168">
        <v>180.82172987199999</v>
      </c>
      <c r="E6" s="168">
        <v>184.90040158599999</v>
      </c>
      <c r="F6" s="168">
        <v>187.367666805</v>
      </c>
      <c r="G6" s="168">
        <v>187.41574155699999</v>
      </c>
      <c r="H6" s="168">
        <v>190.811199784</v>
      </c>
      <c r="I6" s="168">
        <v>192.52876950800001</v>
      </c>
      <c r="J6" s="168">
        <v>195.74064684199999</v>
      </c>
      <c r="K6" s="168">
        <v>195.44879710999999</v>
      </c>
      <c r="L6" s="168">
        <v>201.09253985300001</v>
      </c>
      <c r="M6" s="168">
        <v>210.67914196300001</v>
      </c>
      <c r="N6" s="168">
        <v>223.99880314399999</v>
      </c>
    </row>
    <row r="7" spans="2:14">
      <c r="B7" s="543" t="s">
        <v>287</v>
      </c>
      <c r="C7" s="177">
        <v>41.715503456</v>
      </c>
      <c r="D7" s="177">
        <v>43.252538147000003</v>
      </c>
      <c r="E7" s="177">
        <v>43.175488936999997</v>
      </c>
      <c r="F7" s="177">
        <v>42.787411163000002</v>
      </c>
      <c r="G7" s="177">
        <v>42.343186285999998</v>
      </c>
      <c r="H7" s="177">
        <v>43.263563752000003</v>
      </c>
      <c r="I7" s="177">
        <v>44.440938854999999</v>
      </c>
      <c r="J7" s="177">
        <v>46.032637649000002</v>
      </c>
      <c r="K7" s="177">
        <v>44.627059308</v>
      </c>
      <c r="L7" s="177">
        <v>47.394106227999998</v>
      </c>
      <c r="M7" s="177">
        <v>51.318885350999999</v>
      </c>
      <c r="N7" s="177">
        <v>56.030949204000002</v>
      </c>
    </row>
    <row r="8" spans="2:14">
      <c r="B8" s="543" t="s">
        <v>288</v>
      </c>
      <c r="C8" s="177">
        <v>58.559674479999998</v>
      </c>
      <c r="D8" s="177">
        <v>60.900230497999999</v>
      </c>
      <c r="E8" s="177">
        <v>63.299349759999998</v>
      </c>
      <c r="F8" s="177">
        <v>64.591190037000004</v>
      </c>
      <c r="G8" s="177">
        <v>65.194659325000003</v>
      </c>
      <c r="H8" s="177">
        <v>66.918009818000002</v>
      </c>
      <c r="I8" s="177">
        <v>67.481285697000004</v>
      </c>
      <c r="J8" s="177">
        <v>68.634130378999998</v>
      </c>
      <c r="K8" s="177">
        <v>69.389653917999993</v>
      </c>
      <c r="L8" s="177">
        <v>71.341962201000001</v>
      </c>
      <c r="M8" s="177">
        <v>75.099768260999994</v>
      </c>
      <c r="N8" s="177">
        <v>78.700681384000006</v>
      </c>
    </row>
    <row r="9" spans="2:14">
      <c r="B9" s="543" t="s">
        <v>289</v>
      </c>
      <c r="C9" s="177">
        <v>5.8658080840000002</v>
      </c>
      <c r="D9" s="177">
        <v>5.968913927</v>
      </c>
      <c r="E9" s="177">
        <v>6.0237607840000003</v>
      </c>
      <c r="F9" s="177">
        <v>6.0960672840000001</v>
      </c>
      <c r="G9" s="177">
        <v>5.858514242</v>
      </c>
      <c r="H9" s="177">
        <v>5.2745258679999996</v>
      </c>
      <c r="I9" s="177">
        <v>5.0026245249999999</v>
      </c>
      <c r="J9" s="177">
        <v>4.7078770820000004</v>
      </c>
      <c r="K9" s="177">
        <v>4.4023880709999998</v>
      </c>
      <c r="L9" s="177">
        <v>4.1092265369999996</v>
      </c>
      <c r="M9" s="177">
        <v>3.955000552</v>
      </c>
      <c r="N9" s="177">
        <v>5.042923987</v>
      </c>
    </row>
    <row r="10" spans="2:14">
      <c r="B10" s="543" t="s">
        <v>290</v>
      </c>
      <c r="C10" s="177">
        <v>62.887451059</v>
      </c>
      <c r="D10" s="177">
        <v>64.363620419</v>
      </c>
      <c r="E10" s="177">
        <v>65.879429100999999</v>
      </c>
      <c r="F10" s="177">
        <v>67.372515985999996</v>
      </c>
      <c r="G10" s="177">
        <v>67.491051631000005</v>
      </c>
      <c r="H10" s="177">
        <v>68.497665579</v>
      </c>
      <c r="I10" s="177">
        <v>68.926639922999996</v>
      </c>
      <c r="J10" s="177">
        <v>69.797895873000002</v>
      </c>
      <c r="K10" s="177">
        <v>69.815260154000001</v>
      </c>
      <c r="L10" s="177">
        <v>70.710062311000002</v>
      </c>
      <c r="M10" s="177">
        <v>72.646176181000001</v>
      </c>
      <c r="N10" s="177">
        <v>75.989352072000003</v>
      </c>
    </row>
    <row r="11" spans="2:14">
      <c r="B11" s="543" t="s">
        <v>291</v>
      </c>
      <c r="C11" s="177">
        <v>6.1808412089999996</v>
      </c>
      <c r="D11" s="177">
        <v>6.3364268780000002</v>
      </c>
      <c r="E11" s="177">
        <v>6.5223730020000001</v>
      </c>
      <c r="F11" s="177">
        <v>6.5204823320000003</v>
      </c>
      <c r="G11" s="177">
        <v>6.5283300720000002</v>
      </c>
      <c r="H11" s="177">
        <v>6.8574347639999997</v>
      </c>
      <c r="I11" s="177">
        <v>6.6772805069999999</v>
      </c>
      <c r="J11" s="177">
        <v>6.5681058569999999</v>
      </c>
      <c r="K11" s="177">
        <v>7.2144356570000001</v>
      </c>
      <c r="L11" s="177">
        <v>7.5371825729999999</v>
      </c>
      <c r="M11" s="177">
        <v>7.6593116160000001</v>
      </c>
      <c r="N11" s="177">
        <v>8.2348964949999992</v>
      </c>
    </row>
    <row r="12" spans="2:14" s="542" customFormat="1">
      <c r="B12" s="539" t="s">
        <v>292</v>
      </c>
      <c r="C12" s="175">
        <v>212.153054841</v>
      </c>
      <c r="D12" s="175">
        <v>216.37297646799999</v>
      </c>
      <c r="E12" s="175">
        <v>218.22803808800001</v>
      </c>
      <c r="F12" s="175">
        <v>221.70790230399999</v>
      </c>
      <c r="G12" s="175">
        <v>223.66556723900001</v>
      </c>
      <c r="H12" s="175">
        <v>228.298030993</v>
      </c>
      <c r="I12" s="175">
        <v>231.89179281400001</v>
      </c>
      <c r="J12" s="175">
        <v>238.41656728000001</v>
      </c>
      <c r="K12" s="175">
        <v>234.09175199699999</v>
      </c>
      <c r="L12" s="175">
        <v>246.56699533299999</v>
      </c>
      <c r="M12" s="175">
        <v>258.22132236200002</v>
      </c>
      <c r="N12" s="175">
        <v>267.82200074500003</v>
      </c>
    </row>
    <row r="13" spans="2:14">
      <c r="B13" s="546" t="s">
        <v>293</v>
      </c>
      <c r="C13" s="177">
        <v>118.454791692</v>
      </c>
      <c r="D13" s="177">
        <v>121.494950825</v>
      </c>
      <c r="E13" s="177">
        <v>125.013535433</v>
      </c>
      <c r="F13" s="177">
        <v>131.36053848399999</v>
      </c>
      <c r="G13" s="178">
        <v>135.114464312</v>
      </c>
      <c r="H13" s="178">
        <v>140.297982217</v>
      </c>
      <c r="I13" s="178">
        <v>147.65812915699999</v>
      </c>
      <c r="J13" s="178">
        <v>152.70418246</v>
      </c>
      <c r="K13" s="178">
        <v>150.700233363</v>
      </c>
      <c r="L13" s="178">
        <v>156.91811227700001</v>
      </c>
      <c r="M13" s="178">
        <v>164.884000176</v>
      </c>
      <c r="N13" s="178">
        <v>170.47501749700001</v>
      </c>
    </row>
    <row r="14" spans="2:14" s="547" customFormat="1">
      <c r="B14" s="543" t="s">
        <v>296</v>
      </c>
      <c r="C14" s="177">
        <v>52.436109549999998</v>
      </c>
      <c r="D14" s="177">
        <v>52.060511466999998</v>
      </c>
      <c r="E14" s="177">
        <v>49.289727579999997</v>
      </c>
      <c r="F14" s="177">
        <v>44.852208447000002</v>
      </c>
      <c r="G14" s="177">
        <v>41.245842498999998</v>
      </c>
      <c r="H14" s="177">
        <v>38.951381253000001</v>
      </c>
      <c r="I14" s="177">
        <v>34.791494010999997</v>
      </c>
      <c r="J14" s="177">
        <v>35.018854537000003</v>
      </c>
      <c r="K14" s="177">
        <v>35.020987986999998</v>
      </c>
      <c r="L14" s="177">
        <v>36.992474756999997</v>
      </c>
      <c r="M14" s="177">
        <v>37.207667213999997</v>
      </c>
      <c r="N14" s="177">
        <v>37.907726097999998</v>
      </c>
    </row>
    <row r="15" spans="2:14" s="547" customFormat="1">
      <c r="B15" s="543" t="s">
        <v>358</v>
      </c>
      <c r="C15" s="177">
        <v>13.126744358</v>
      </c>
      <c r="D15" s="177">
        <v>14.229641321000001</v>
      </c>
      <c r="E15" s="177">
        <v>14.660152355999999</v>
      </c>
      <c r="F15" s="177">
        <v>15.866488842000001</v>
      </c>
      <c r="G15" s="178">
        <v>17.232506692000001</v>
      </c>
      <c r="H15" s="178">
        <v>17.763802802000001</v>
      </c>
      <c r="I15" s="178">
        <v>17.508149845999998</v>
      </c>
      <c r="J15" s="178">
        <v>17.873703192000001</v>
      </c>
      <c r="K15" s="178">
        <v>18.574940293000001</v>
      </c>
      <c r="L15" s="178">
        <v>19.540093451000001</v>
      </c>
      <c r="M15" s="178">
        <v>20.582842585000002</v>
      </c>
      <c r="N15" s="178">
        <v>21.72910306</v>
      </c>
    </row>
    <row r="16" spans="2:14" s="547" customFormat="1">
      <c r="B16" s="543" t="s">
        <v>359</v>
      </c>
      <c r="C16" s="177">
        <v>19.506095820999999</v>
      </c>
      <c r="D16" s="177">
        <v>19.952303709999999</v>
      </c>
      <c r="E16" s="177">
        <v>20.138808532999999</v>
      </c>
      <c r="F16" s="177">
        <v>20.726904000000001</v>
      </c>
      <c r="G16" s="178">
        <v>21.130743513999999</v>
      </c>
      <c r="H16" s="178">
        <v>21.938407381000001</v>
      </c>
      <c r="I16" s="178">
        <v>22.922163543</v>
      </c>
      <c r="J16" s="178">
        <v>23.733747311999998</v>
      </c>
      <c r="K16" s="178">
        <v>21.135534622000002</v>
      </c>
      <c r="L16" s="178">
        <v>23.436835258999999</v>
      </c>
      <c r="M16" s="178">
        <v>25.471166371999999</v>
      </c>
      <c r="N16" s="178">
        <v>26.508840867</v>
      </c>
    </row>
    <row r="17" spans="2:14">
      <c r="B17" s="741" t="s">
        <v>297</v>
      </c>
      <c r="C17" s="603">
        <v>8.6293134180000006</v>
      </c>
      <c r="D17" s="603">
        <v>8.6355691429999997</v>
      </c>
      <c r="E17" s="603">
        <v>9.1258141849999994</v>
      </c>
      <c r="F17" s="603">
        <v>8.9017625280000008</v>
      </c>
      <c r="G17" s="540">
        <v>8.9420102200000002</v>
      </c>
      <c r="H17" s="540">
        <v>9.3464573370000004</v>
      </c>
      <c r="I17" s="540">
        <v>9.0118562549999996</v>
      </c>
      <c r="J17" s="540">
        <v>9.0860797780000002</v>
      </c>
      <c r="K17" s="540">
        <v>8.6600557299999998</v>
      </c>
      <c r="L17" s="540">
        <v>9.6794795869999994</v>
      </c>
      <c r="M17" s="540">
        <v>10.075646014</v>
      </c>
      <c r="N17" s="540">
        <v>11.201313220999999</v>
      </c>
    </row>
    <row r="18" spans="2:14" s="542" customFormat="1">
      <c r="B18" s="837" t="s">
        <v>374</v>
      </c>
      <c r="C18" s="168">
        <v>36.943776550999999</v>
      </c>
      <c r="D18" s="168">
        <v>35.551246595000002</v>
      </c>
      <c r="E18" s="168">
        <v>33.327636501000001</v>
      </c>
      <c r="F18" s="168">
        <v>34.340235497999998</v>
      </c>
      <c r="G18" s="168">
        <v>36.249825682000001</v>
      </c>
      <c r="H18" s="168">
        <v>37.486831207999998</v>
      </c>
      <c r="I18" s="168">
        <v>39.363023304999999</v>
      </c>
      <c r="J18" s="168">
        <v>42.675920437000002</v>
      </c>
      <c r="K18" s="168">
        <v>38.642954885999998</v>
      </c>
      <c r="L18" s="168">
        <v>45.474455479</v>
      </c>
      <c r="M18" s="168">
        <v>47.542180399000003</v>
      </c>
      <c r="N18" s="168">
        <v>43.823197600999997</v>
      </c>
    </row>
    <row r="19" spans="2:14" s="542" customFormat="1">
      <c r="B19" s="735" t="s">
        <v>300</v>
      </c>
      <c r="C19" s="175">
        <v>61.705177904000003</v>
      </c>
      <c r="D19" s="175">
        <v>64.292768948000003</v>
      </c>
      <c r="E19" s="175">
        <v>59.081567997999997</v>
      </c>
      <c r="F19" s="175">
        <v>54.401010421999999</v>
      </c>
      <c r="G19" s="175">
        <v>53.269049606000003</v>
      </c>
      <c r="H19" s="175">
        <v>57.179789298000003</v>
      </c>
      <c r="I19" s="175">
        <v>60.412864783000003</v>
      </c>
      <c r="J19" s="175">
        <v>67.926596004000004</v>
      </c>
      <c r="K19" s="175">
        <v>63.139484795000001</v>
      </c>
      <c r="L19" s="175">
        <v>67.494254685000001</v>
      </c>
      <c r="M19" s="175">
        <v>72.231763305000001</v>
      </c>
      <c r="N19" s="175">
        <v>77.250417710999997</v>
      </c>
    </row>
    <row r="20" spans="2:14">
      <c r="B20" s="561" t="s">
        <v>365</v>
      </c>
      <c r="C20" s="177">
        <v>50.277850672</v>
      </c>
      <c r="D20" s="177">
        <v>52.555925449999997</v>
      </c>
      <c r="E20" s="177">
        <v>47.277420288000002</v>
      </c>
      <c r="F20" s="177">
        <v>42.757572920000001</v>
      </c>
      <c r="G20" s="177">
        <v>41.922055622999999</v>
      </c>
      <c r="H20" s="177">
        <v>44.951801123000003</v>
      </c>
      <c r="I20" s="177">
        <v>48.093324551000002</v>
      </c>
      <c r="J20" s="177">
        <v>54.178322045000002</v>
      </c>
      <c r="K20" s="177">
        <v>47.504246055999999</v>
      </c>
      <c r="L20" s="177">
        <v>52.032478251999997</v>
      </c>
      <c r="M20" s="177">
        <v>56.239380697000001</v>
      </c>
      <c r="N20" s="177">
        <v>60.819091331000003</v>
      </c>
    </row>
    <row r="21" spans="2:14">
      <c r="B21" s="561" t="s">
        <v>366</v>
      </c>
      <c r="C21" s="177">
        <v>8.4011525999999996</v>
      </c>
      <c r="D21" s="177">
        <v>8.6631475039999994</v>
      </c>
      <c r="E21" s="177">
        <v>8.7393677269999994</v>
      </c>
      <c r="F21" s="177">
        <v>8.2323498149999992</v>
      </c>
      <c r="G21" s="177">
        <v>8.0002689950000008</v>
      </c>
      <c r="H21" s="177">
        <v>8.4254855880000008</v>
      </c>
      <c r="I21" s="177">
        <v>8.9332049280000003</v>
      </c>
      <c r="J21" s="177">
        <v>9.9637776099999993</v>
      </c>
      <c r="K21" s="177">
        <v>11.795742897</v>
      </c>
      <c r="L21" s="177">
        <v>11.654022809000001</v>
      </c>
      <c r="M21" s="177">
        <v>11.998222592999999</v>
      </c>
      <c r="N21" s="177">
        <v>12.786793487000001</v>
      </c>
    </row>
    <row r="22" spans="2:14">
      <c r="B22" s="561" t="s">
        <v>367</v>
      </c>
      <c r="C22" s="177">
        <v>3.0261746299999999</v>
      </c>
      <c r="D22" s="177">
        <v>3.0736959929999998</v>
      </c>
      <c r="E22" s="177">
        <v>3.0647799820000001</v>
      </c>
      <c r="F22" s="177">
        <v>3.4110876860000001</v>
      </c>
      <c r="G22" s="177">
        <v>3.346724987</v>
      </c>
      <c r="H22" s="177">
        <v>3.8025025870000002</v>
      </c>
      <c r="I22" s="177">
        <v>3.386335302</v>
      </c>
      <c r="J22" s="177">
        <v>3.7844963479999998</v>
      </c>
      <c r="K22" s="177">
        <v>3.8394958419999998</v>
      </c>
      <c r="L22" s="177">
        <v>3.807753623</v>
      </c>
      <c r="M22" s="177">
        <v>3.9941600140000002</v>
      </c>
      <c r="N22" s="177">
        <v>3.6445328930000001</v>
      </c>
    </row>
    <row r="23" spans="2:14" s="542" customFormat="1">
      <c r="B23" s="736" t="s">
        <v>301</v>
      </c>
      <c r="C23" s="175">
        <v>21.280285968000001</v>
      </c>
      <c r="D23" s="175">
        <v>21.279378442999999</v>
      </c>
      <c r="E23" s="175">
        <v>20.848835524999998</v>
      </c>
      <c r="F23" s="175">
        <v>21.611104518000001</v>
      </c>
      <c r="G23" s="175">
        <v>20.037360233000001</v>
      </c>
      <c r="H23" s="175">
        <v>21.090423548</v>
      </c>
      <c r="I23" s="175">
        <v>23.183736978999999</v>
      </c>
      <c r="J23" s="175">
        <v>24.456419743000001</v>
      </c>
      <c r="K23" s="175">
        <v>23.985306704999999</v>
      </c>
      <c r="L23" s="175">
        <v>25.346071289000001</v>
      </c>
      <c r="M23" s="175">
        <v>26.388193572999999</v>
      </c>
      <c r="N23" s="175">
        <v>28.178769771999999</v>
      </c>
    </row>
    <row r="24" spans="2:14">
      <c r="B24" s="561" t="s">
        <v>361</v>
      </c>
      <c r="C24" s="177">
        <v>5.3422402790000003</v>
      </c>
      <c r="D24" s="177">
        <v>5.4110784770000002</v>
      </c>
      <c r="E24" s="177">
        <v>5.7824741890000002</v>
      </c>
      <c r="F24" s="177">
        <v>5.4644683049999996</v>
      </c>
      <c r="G24" s="177">
        <v>5.0354354790000002</v>
      </c>
      <c r="H24" s="177">
        <v>4.8180589490000001</v>
      </c>
      <c r="I24" s="177">
        <v>5.1545965919999999</v>
      </c>
      <c r="J24" s="177">
        <v>5.5021015589999998</v>
      </c>
      <c r="K24" s="177">
        <v>5.9450534839999998</v>
      </c>
      <c r="L24" s="177">
        <v>6.2282118110000004</v>
      </c>
      <c r="M24" s="177">
        <v>5.9471915959999997</v>
      </c>
      <c r="N24" s="177">
        <v>6.2219724909999998</v>
      </c>
    </row>
    <row r="25" spans="2:14">
      <c r="B25" s="561" t="s">
        <v>362</v>
      </c>
      <c r="C25" s="177">
        <v>9.3029248649999996</v>
      </c>
      <c r="D25" s="177">
        <v>9.2542965939999995</v>
      </c>
      <c r="E25" s="177">
        <v>9.2783698589999997</v>
      </c>
      <c r="F25" s="177">
        <v>9.3434992710000007</v>
      </c>
      <c r="G25" s="177">
        <v>9.2141084309999997</v>
      </c>
      <c r="H25" s="177">
        <v>9.9908728579999995</v>
      </c>
      <c r="I25" s="177">
        <v>11.43303729</v>
      </c>
      <c r="J25" s="177">
        <v>12.197400439000001</v>
      </c>
      <c r="K25" s="177">
        <v>12.498343079</v>
      </c>
      <c r="L25" s="177">
        <v>13.424788518</v>
      </c>
      <c r="M25" s="177">
        <v>14.456211358999999</v>
      </c>
      <c r="N25" s="177">
        <v>16.305823890999999</v>
      </c>
    </row>
    <row r="26" spans="2:14">
      <c r="B26" s="742" t="s">
        <v>363</v>
      </c>
      <c r="C26" s="177">
        <v>6.6351208230000003</v>
      </c>
      <c r="D26" s="177">
        <v>6.6140033709999999</v>
      </c>
      <c r="E26" s="177">
        <v>5.7879914760000002</v>
      </c>
      <c r="F26" s="177">
        <v>6.8031369399999999</v>
      </c>
      <c r="G26" s="177">
        <v>5.7878163230000004</v>
      </c>
      <c r="H26" s="177">
        <v>6.2814917399999999</v>
      </c>
      <c r="I26" s="177">
        <v>6.5961030960000002</v>
      </c>
      <c r="J26" s="177">
        <v>6.756917745</v>
      </c>
      <c r="K26" s="177">
        <v>5.5419101409999998</v>
      </c>
      <c r="L26" s="177">
        <v>5.6930709589999999</v>
      </c>
      <c r="M26" s="177">
        <v>5.9847906169999998</v>
      </c>
      <c r="N26" s="177">
        <v>5.6509733889999998</v>
      </c>
    </row>
    <row r="27" spans="2:14" s="542" customFormat="1">
      <c r="B27" s="735" t="s">
        <v>302</v>
      </c>
      <c r="C27" s="168">
        <v>236.914456194</v>
      </c>
      <c r="D27" s="168">
        <v>245.11449882100001</v>
      </c>
      <c r="E27" s="168">
        <v>243.981969585</v>
      </c>
      <c r="F27" s="168">
        <v>241.768677228</v>
      </c>
      <c r="G27" s="168">
        <v>240.68479116399999</v>
      </c>
      <c r="H27" s="168">
        <v>247.990989082</v>
      </c>
      <c r="I27" s="168">
        <v>252.94163429100001</v>
      </c>
      <c r="J27" s="168">
        <v>263.66724284700001</v>
      </c>
      <c r="K27" s="168">
        <v>258.58828190600002</v>
      </c>
      <c r="L27" s="168">
        <v>268.58679453799999</v>
      </c>
      <c r="M27" s="168">
        <v>282.91090526800002</v>
      </c>
      <c r="N27" s="168">
        <v>301.24922085600002</v>
      </c>
    </row>
    <row r="28" spans="2:14" s="542" customFormat="1">
      <c r="B28" s="736" t="s">
        <v>303</v>
      </c>
      <c r="C28" s="175">
        <v>233.43334081</v>
      </c>
      <c r="D28" s="175">
        <v>237.652354911</v>
      </c>
      <c r="E28" s="175">
        <v>239.07687361399999</v>
      </c>
      <c r="F28" s="175">
        <v>243.31900682200001</v>
      </c>
      <c r="G28" s="175">
        <v>243.70292747299999</v>
      </c>
      <c r="H28" s="175">
        <v>249.38845454099999</v>
      </c>
      <c r="I28" s="175">
        <v>255.07552979299999</v>
      </c>
      <c r="J28" s="175">
        <v>262.872987024</v>
      </c>
      <c r="K28" s="175">
        <v>258.07705870299998</v>
      </c>
      <c r="L28" s="175">
        <v>271.91306662199997</v>
      </c>
      <c r="M28" s="175">
        <v>284.60951593599998</v>
      </c>
      <c r="N28" s="175">
        <v>296.00077051800002</v>
      </c>
    </row>
    <row r="29" spans="2:14" s="542" customFormat="1">
      <c r="B29" s="737" t="s">
        <v>304</v>
      </c>
      <c r="C29" s="202">
        <v>-3.4811153830000001</v>
      </c>
      <c r="D29" s="202">
        <v>-7.46214391</v>
      </c>
      <c r="E29" s="202">
        <v>-4.9050959699999996</v>
      </c>
      <c r="F29" s="202">
        <v>1.5503295939999999</v>
      </c>
      <c r="G29" s="202">
        <v>3.018136309</v>
      </c>
      <c r="H29" s="202">
        <v>1.3974654580000001</v>
      </c>
      <c r="I29" s="202">
        <v>2.133895501</v>
      </c>
      <c r="J29" s="202">
        <v>-0.794255822</v>
      </c>
      <c r="K29" s="202">
        <v>-0.51122320300000001</v>
      </c>
      <c r="L29" s="202">
        <v>3.3262720840000002</v>
      </c>
      <c r="M29" s="202">
        <v>1.6986106679999999</v>
      </c>
      <c r="N29" s="202">
        <v>-5.2484503379999996</v>
      </c>
    </row>
    <row r="30" spans="2:14" s="542" customFormat="1">
      <c r="B30" s="564" t="s">
        <v>305</v>
      </c>
      <c r="C30" s="177">
        <v>15.622416319999999</v>
      </c>
      <c r="D30" s="177">
        <v>15.999985458999999</v>
      </c>
      <c r="E30" s="177">
        <v>16.090987941000002</v>
      </c>
      <c r="F30" s="177">
        <v>16.963768278</v>
      </c>
      <c r="G30" s="177">
        <v>17.049743594999999</v>
      </c>
      <c r="H30" s="177">
        <v>17.221411236000002</v>
      </c>
      <c r="I30" s="177">
        <v>17.853039883000001</v>
      </c>
      <c r="J30" s="177">
        <v>18.065473209</v>
      </c>
      <c r="K30" s="177">
        <v>18.066755908000001</v>
      </c>
      <c r="L30" s="177">
        <v>18.259690490000001</v>
      </c>
      <c r="M30" s="177">
        <v>18.575371637</v>
      </c>
      <c r="N30" s="177">
        <v>18.85184993</v>
      </c>
    </row>
    <row r="31" spans="2:14" s="542" customFormat="1">
      <c r="B31" s="564" t="s">
        <v>306</v>
      </c>
      <c r="C31" s="177">
        <v>22.786719387000002</v>
      </c>
      <c r="D31" s="177">
        <v>21.299708249999998</v>
      </c>
      <c r="E31" s="177">
        <v>20.047038472000001</v>
      </c>
      <c r="F31" s="177">
        <v>20.508916315</v>
      </c>
      <c r="G31" s="177">
        <v>18.184595716</v>
      </c>
      <c r="H31" s="177">
        <v>17.808576499000001</v>
      </c>
      <c r="I31" s="177">
        <v>18.036328319999999</v>
      </c>
      <c r="J31" s="177">
        <v>18.655411362999999</v>
      </c>
      <c r="K31" s="177">
        <v>22.986964558</v>
      </c>
      <c r="L31" s="177">
        <v>20.975338222000001</v>
      </c>
      <c r="M31" s="177">
        <v>21.863817000000001</v>
      </c>
      <c r="N31" s="177">
        <v>21.198207085</v>
      </c>
    </row>
    <row r="32" spans="2:14" s="542" customFormat="1">
      <c r="B32" s="561" t="s">
        <v>307</v>
      </c>
      <c r="C32" s="177">
        <v>7.1643030660000004</v>
      </c>
      <c r="D32" s="177">
        <v>5.2997227909999998</v>
      </c>
      <c r="E32" s="177">
        <v>3.9560505309999998</v>
      </c>
      <c r="F32" s="177">
        <v>3.5451480360000001</v>
      </c>
      <c r="G32" s="177">
        <v>1.134852121</v>
      </c>
      <c r="H32" s="177">
        <v>0.58716526199999997</v>
      </c>
      <c r="I32" s="177">
        <v>0.183288437</v>
      </c>
      <c r="J32" s="177">
        <v>0.58993815299999997</v>
      </c>
      <c r="K32" s="177">
        <v>4.9202086500000002</v>
      </c>
      <c r="L32" s="177">
        <v>2.7156477319999999</v>
      </c>
      <c r="M32" s="177">
        <v>3.288445362</v>
      </c>
      <c r="N32" s="177">
        <v>2.3463571550000002</v>
      </c>
    </row>
    <row r="33" spans="2:14" s="542" customFormat="1">
      <c r="B33" s="556" t="s">
        <v>308</v>
      </c>
      <c r="C33" s="168">
        <v>252.536872515</v>
      </c>
      <c r="D33" s="168">
        <v>261.11448428099999</v>
      </c>
      <c r="E33" s="168">
        <v>260.07295752599998</v>
      </c>
      <c r="F33" s="168">
        <v>258.73244550700002</v>
      </c>
      <c r="G33" s="168">
        <v>257.73453475899998</v>
      </c>
      <c r="H33" s="168">
        <v>265.21240031899998</v>
      </c>
      <c r="I33" s="168">
        <v>270.79467417400002</v>
      </c>
      <c r="J33" s="168">
        <v>281.73271605600002</v>
      </c>
      <c r="K33" s="168">
        <v>276.65503781500001</v>
      </c>
      <c r="L33" s="168">
        <v>286.84648502900001</v>
      </c>
      <c r="M33" s="168">
        <v>301.486276906</v>
      </c>
      <c r="N33" s="168">
        <v>320.10107078599998</v>
      </c>
    </row>
    <row r="34" spans="2:14" s="542" customFormat="1">
      <c r="B34" s="557" t="s">
        <v>309</v>
      </c>
      <c r="C34" s="175">
        <v>256.22006019700001</v>
      </c>
      <c r="D34" s="175">
        <v>258.952063162</v>
      </c>
      <c r="E34" s="175">
        <v>259.12391208600002</v>
      </c>
      <c r="F34" s="175">
        <v>263.82792313800002</v>
      </c>
      <c r="G34" s="175">
        <v>261.88752318899998</v>
      </c>
      <c r="H34" s="175">
        <v>267.19703104000001</v>
      </c>
      <c r="I34" s="175">
        <v>273.11185811399997</v>
      </c>
      <c r="J34" s="175">
        <v>281.52839838699998</v>
      </c>
      <c r="K34" s="175">
        <v>281.06402326199998</v>
      </c>
      <c r="L34" s="175">
        <v>292.88840484500003</v>
      </c>
      <c r="M34" s="175">
        <v>306.47333293600002</v>
      </c>
      <c r="N34" s="175">
        <v>317.198977603</v>
      </c>
    </row>
    <row r="35" spans="2:14" s="542" customFormat="1">
      <c r="B35" s="649" t="s">
        <v>310</v>
      </c>
      <c r="C35" s="657">
        <v>3.6831876819999998</v>
      </c>
      <c r="D35" s="657">
        <v>-2.1624211189999998</v>
      </c>
      <c r="E35" s="657">
        <v>-0.94904543900000005</v>
      </c>
      <c r="F35" s="657">
        <v>5.0954776300000004</v>
      </c>
      <c r="G35" s="657">
        <v>4.1529884299999997</v>
      </c>
      <c r="H35" s="657">
        <v>1.98463072</v>
      </c>
      <c r="I35" s="657">
        <v>2.317183939</v>
      </c>
      <c r="J35" s="657">
        <v>-0.20431766800000001</v>
      </c>
      <c r="K35" s="657">
        <v>4.4089854470000001</v>
      </c>
      <c r="L35" s="657">
        <v>6.0419198160000001</v>
      </c>
      <c r="M35" s="657">
        <v>4.9870560299999998</v>
      </c>
      <c r="N35" s="657">
        <v>-2.9020931820000002</v>
      </c>
    </row>
    <row r="36" spans="2:14" s="562" customFormat="1" ht="13.5">
      <c r="B36" s="650" t="s">
        <v>433</v>
      </c>
      <c r="C36" s="175">
        <v>173.81572175599999</v>
      </c>
      <c r="D36" s="175">
        <v>179.95971816100001</v>
      </c>
      <c r="E36" s="175">
        <v>184.73635452400001</v>
      </c>
      <c r="F36" s="175">
        <v>190.10297719900001</v>
      </c>
      <c r="G36" s="175">
        <v>192.897604742</v>
      </c>
      <c r="H36" s="175">
        <v>194.08118536999999</v>
      </c>
      <c r="I36" s="175">
        <v>194.79901639900001</v>
      </c>
      <c r="J36" s="175">
        <v>195.78558217700001</v>
      </c>
      <c r="K36" s="175">
        <v>201.05756254900001</v>
      </c>
      <c r="L36" s="175">
        <v>203.953034151</v>
      </c>
      <c r="M36" s="175">
        <v>206.16159427100001</v>
      </c>
      <c r="N36" s="175">
        <v>208.52729789700001</v>
      </c>
    </row>
    <row r="37" spans="2:14">
      <c r="B37" s="563" t="s">
        <v>23</v>
      </c>
      <c r="C37" s="601"/>
      <c r="D37" s="601"/>
      <c r="E37" s="601"/>
      <c r="F37" s="601"/>
      <c r="G37" s="687"/>
      <c r="H37" s="687"/>
      <c r="I37" s="687"/>
      <c r="J37" s="687"/>
      <c r="K37" s="687"/>
      <c r="L37" s="687"/>
      <c r="M37" s="687"/>
      <c r="N37" s="687"/>
    </row>
    <row r="38" spans="2:14">
      <c r="B38" s="561" t="s">
        <v>314</v>
      </c>
      <c r="C38" s="565">
        <v>0.17413737727551387</v>
      </c>
      <c r="D38" s="565">
        <v>0.16430539143716857</v>
      </c>
      <c r="E38" s="565">
        <v>0.1527193150476874</v>
      </c>
      <c r="F38" s="565">
        <v>0.15488954223613366</v>
      </c>
      <c r="G38" s="565">
        <v>0.16207155231571652</v>
      </c>
      <c r="H38" s="565">
        <v>0.16420129006346712</v>
      </c>
      <c r="I38" s="565">
        <v>0.16974737582270971</v>
      </c>
      <c r="J38" s="565">
        <v>0.17899729420598845</v>
      </c>
      <c r="K38" s="565">
        <v>0.16507610608380269</v>
      </c>
      <c r="L38" s="565">
        <v>0.18443042394049808</v>
      </c>
      <c r="M38" s="565">
        <v>0.1841140768861477</v>
      </c>
      <c r="N38" s="565">
        <v>0.16362807192499898</v>
      </c>
    </row>
    <row r="39" spans="2:14">
      <c r="B39" s="561" t="s">
        <v>364</v>
      </c>
      <c r="C39" s="565">
        <v>0.10049989733581487</v>
      </c>
      <c r="D39" s="565">
        <v>9.0359070966939778E-2</v>
      </c>
      <c r="E39" s="565">
        <v>7.8984573710227629E-2</v>
      </c>
      <c r="F39" s="565">
        <v>7.8375497848398062E-2</v>
      </c>
      <c r="G39" s="565">
        <v>8.5842815789716836E-2</v>
      </c>
      <c r="H39" s="565">
        <v>8.8767388329430527E-2</v>
      </c>
      <c r="I39" s="565">
        <v>9.2758709400522499E-2</v>
      </c>
      <c r="J39" s="565">
        <v>0.10322456827883576</v>
      </c>
      <c r="K39" s="565">
        <v>8.789800923128506E-2</v>
      </c>
      <c r="L39" s="565">
        <v>0.11037472777832741</v>
      </c>
      <c r="M39" s="565">
        <v>0.11217822175579863</v>
      </c>
      <c r="N39" s="565">
        <v>9.3238597283035893E-2</v>
      </c>
    </row>
    <row r="40" spans="2:14">
      <c r="B40" s="561" t="s">
        <v>315</v>
      </c>
      <c r="C40" s="565">
        <v>0.81929398511969453</v>
      </c>
      <c r="D40" s="565">
        <v>0.8317106927981589</v>
      </c>
      <c r="E40" s="565">
        <v>0.84652896182618598</v>
      </c>
      <c r="F40" s="565">
        <v>0.85744790881804411</v>
      </c>
      <c r="G40" s="565">
        <v>0.8624376435013682</v>
      </c>
      <c r="H40" s="565">
        <v>0.85012202919941449</v>
      </c>
      <c r="I40" s="565">
        <v>0.84004273732640444</v>
      </c>
      <c r="J40" s="565">
        <v>0.82119117983552914</v>
      </c>
      <c r="K40" s="565">
        <v>0.8588835823296187</v>
      </c>
      <c r="L40" s="565">
        <v>0.82717086232710146</v>
      </c>
      <c r="M40" s="565">
        <v>0.79839105611109229</v>
      </c>
      <c r="N40" s="565">
        <v>0.77860406283628669</v>
      </c>
    </row>
    <row r="41" spans="2:14">
      <c r="B41" s="566" t="s">
        <v>413</v>
      </c>
      <c r="C41" s="567">
        <v>4.7048715097129161</v>
      </c>
      <c r="D41" s="567">
        <v>5.0619805322469311</v>
      </c>
      <c r="E41" s="567">
        <v>5.5430379684577078</v>
      </c>
      <c r="F41" s="567">
        <v>5.5358670213566752</v>
      </c>
      <c r="G41" s="599">
        <v>5.3213388233694072</v>
      </c>
      <c r="H41" s="599">
        <v>5.1773163832685185</v>
      </c>
      <c r="I41" s="599">
        <v>4.9487818780996964</v>
      </c>
      <c r="J41" s="599">
        <v>4.5877295714342461</v>
      </c>
      <c r="K41" s="599">
        <v>5.2029551865828303</v>
      </c>
      <c r="L41" s="599">
        <v>4.4850022282330579</v>
      </c>
      <c r="M41" s="599">
        <v>4.3363933362075331</v>
      </c>
      <c r="N41" s="599">
        <v>4.7583770539884487</v>
      </c>
    </row>
    <row r="42" spans="2:14" s="562" customFormat="1">
      <c r="B42" s="838" t="s">
        <v>442</v>
      </c>
      <c r="C42" s="600"/>
      <c r="D42" s="576"/>
      <c r="E42" s="576"/>
    </row>
    <row r="43" spans="2:14" s="562" customFormat="1">
      <c r="B43" s="237" t="s">
        <v>439</v>
      </c>
      <c r="C43" s="576"/>
      <c r="D43" s="576"/>
      <c r="E43" s="576"/>
    </row>
    <row r="44" spans="2:14" s="562" customFormat="1">
      <c r="B44" s="237" t="s">
        <v>377</v>
      </c>
      <c r="C44" s="576"/>
      <c r="D44" s="576"/>
      <c r="E44" s="576"/>
    </row>
    <row r="45" spans="2:14" s="562" customFormat="1">
      <c r="B45" s="414" t="s">
        <v>313</v>
      </c>
      <c r="C45" s="576"/>
      <c r="D45" s="576"/>
      <c r="E45" s="576"/>
    </row>
    <row r="46" spans="2:14" s="562" customFormat="1">
      <c r="B46" s="206"/>
      <c r="C46" s="576"/>
      <c r="D46" s="576"/>
      <c r="E46" s="576"/>
    </row>
    <row r="47" spans="2:14" s="562" customFormat="1">
      <c r="B47" s="311"/>
      <c r="C47" s="576"/>
      <c r="D47" s="576"/>
      <c r="E47" s="576"/>
    </row>
    <row r="48" spans="2:14" s="562" customFormat="1">
      <c r="B48" s="602"/>
      <c r="C48" s="576"/>
      <c r="D48" s="576"/>
      <c r="E48" s="57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tint="-0.499984740745262"/>
  </sheetPr>
  <dimension ref="A1:O43"/>
  <sheetViews>
    <sheetView workbookViewId="0">
      <pane xSplit="1" ySplit="6" topLeftCell="B7" activePane="bottomRight" state="frozen"/>
      <selection pane="topRight" activeCell="B1" sqref="B1"/>
      <selection pane="bottomLeft" activeCell="A7" sqref="A7"/>
      <selection pane="bottomRight" activeCell="F39" sqref="F39"/>
    </sheetView>
  </sheetViews>
  <sheetFormatPr baseColWidth="10" defaultColWidth="11.42578125" defaultRowHeight="15"/>
  <cols>
    <col min="1" max="1" width="69.85546875" style="865" customWidth="1"/>
    <col min="2" max="10" width="9" style="865" customWidth="1"/>
    <col min="11" max="16384" width="11.42578125" style="865"/>
  </cols>
  <sheetData>
    <row r="1" spans="1:15" ht="20.25">
      <c r="A1" s="864" t="s">
        <v>100</v>
      </c>
    </row>
    <row r="4" spans="1:15" ht="15.75">
      <c r="A4" s="866" t="s">
        <v>105</v>
      </c>
    </row>
    <row r="5" spans="1:15">
      <c r="A5" s="662" t="s">
        <v>240</v>
      </c>
    </row>
    <row r="6" spans="1:15" s="869" customFormat="1">
      <c r="A6" s="867"/>
      <c r="B6" s="868">
        <v>2013</v>
      </c>
      <c r="C6" s="868">
        <v>2014</v>
      </c>
      <c r="D6" s="868">
        <v>2015</v>
      </c>
      <c r="E6" s="868">
        <v>2016</v>
      </c>
      <c r="F6" s="868">
        <v>2017</v>
      </c>
      <c r="G6" s="868">
        <v>2018</v>
      </c>
      <c r="H6" s="868">
        <v>2019</v>
      </c>
      <c r="I6" s="868">
        <v>2020</v>
      </c>
      <c r="J6" s="868">
        <v>2021</v>
      </c>
      <c r="K6" s="868">
        <v>2022</v>
      </c>
      <c r="L6" s="868">
        <v>2023</v>
      </c>
    </row>
    <row r="7" spans="1:15" s="872" customFormat="1" ht="18.75" customHeight="1">
      <c r="A7" s="429" t="s">
        <v>566</v>
      </c>
      <c r="B7" s="870">
        <v>36.970879031999999</v>
      </c>
      <c r="C7" s="870">
        <v>38.316604269000003</v>
      </c>
      <c r="D7" s="870">
        <v>38.618031483999999</v>
      </c>
      <c r="E7" s="870">
        <v>38.582898575000002</v>
      </c>
      <c r="F7" s="870">
        <v>39.368175446999999</v>
      </c>
      <c r="G7" s="870">
        <v>39.865094585000001</v>
      </c>
      <c r="H7" s="870">
        <v>39.264275062999999</v>
      </c>
      <c r="I7" s="870">
        <v>40.041302072000001</v>
      </c>
      <c r="J7" s="871">
        <v>40.619347949000002</v>
      </c>
      <c r="K7" s="871">
        <v>41.505911271999999</v>
      </c>
      <c r="L7" s="871">
        <v>43.899290102999998</v>
      </c>
    </row>
    <row r="8" spans="1:15" s="873" customFormat="1" ht="15.95" customHeight="1">
      <c r="A8" s="854"/>
      <c r="B8" s="855"/>
      <c r="C8" s="855">
        <v>3.6399600773225238E-2</v>
      </c>
      <c r="D8" s="855">
        <v>7.8667517842614387E-3</v>
      </c>
      <c r="E8" s="855">
        <v>-9.0975400997728162E-4</v>
      </c>
      <c r="F8" s="855">
        <v>2.0352977640431202E-2</v>
      </c>
      <c r="G8" s="855">
        <v>1.2622356315928007E-2</v>
      </c>
      <c r="H8" s="855">
        <v>-1.5071318110607801E-2</v>
      </c>
      <c r="I8" s="855">
        <v>1.9789669050383596E-2</v>
      </c>
      <c r="J8" s="855">
        <v>1.4436240758619379E-2</v>
      </c>
      <c r="K8" s="855">
        <v>2.1826133794986768E-2</v>
      </c>
      <c r="L8" s="855">
        <v>5.7663565445305043E-2</v>
      </c>
    </row>
    <row r="9" spans="1:15" s="872" customFormat="1" ht="15.75" customHeight="1">
      <c r="A9" s="429" t="s">
        <v>567</v>
      </c>
      <c r="B9" s="871">
        <v>33.141001349999996</v>
      </c>
      <c r="C9" s="871">
        <v>34.420342468000001</v>
      </c>
      <c r="D9" s="871">
        <v>34.755485454000002</v>
      </c>
      <c r="E9" s="871">
        <v>34.845244364000003</v>
      </c>
      <c r="F9" s="871">
        <v>35.586518931000001</v>
      </c>
      <c r="G9" s="871">
        <v>36.102035602999997</v>
      </c>
      <c r="H9" s="871">
        <v>35.628262317000001</v>
      </c>
      <c r="I9" s="871">
        <v>36.133073805000002</v>
      </c>
      <c r="J9" s="871">
        <v>36.828429100000001</v>
      </c>
      <c r="K9" s="871">
        <v>37.424748547</v>
      </c>
      <c r="L9" s="871">
        <v>39.512397337000003</v>
      </c>
      <c r="N9" s="944"/>
      <c r="O9" s="944"/>
    </row>
    <row r="10" spans="1:15" s="872" customFormat="1" ht="15.75" customHeight="1">
      <c r="A10" s="430" t="s">
        <v>154</v>
      </c>
      <c r="B10" s="874">
        <v>10.049407305999999</v>
      </c>
      <c r="C10" s="874">
        <v>10.880450166000001</v>
      </c>
      <c r="D10" s="874">
        <v>11.256087886</v>
      </c>
      <c r="E10" s="874">
        <v>11.171466336</v>
      </c>
      <c r="F10" s="874">
        <v>11.229944846</v>
      </c>
      <c r="G10" s="874">
        <v>11.419452419999999</v>
      </c>
      <c r="H10" s="874">
        <v>11.22086728</v>
      </c>
      <c r="I10" s="874">
        <v>11.195249062999999</v>
      </c>
      <c r="J10" s="874">
        <v>11.219641112</v>
      </c>
      <c r="K10" s="874">
        <v>10.243338851000001</v>
      </c>
      <c r="L10" s="874">
        <v>10.344853435000001</v>
      </c>
    </row>
    <row r="11" spans="1:15" s="872" customFormat="1">
      <c r="A11" s="431" t="s">
        <v>155</v>
      </c>
      <c r="B11" s="874">
        <v>5.5915381459999995</v>
      </c>
      <c r="C11" s="874">
        <v>5.6769344110000004</v>
      </c>
      <c r="D11" s="874">
        <v>5.6358773119999999</v>
      </c>
      <c r="E11" s="874">
        <v>5.7274309849999998</v>
      </c>
      <c r="F11" s="874">
        <v>5.8928713330000004</v>
      </c>
      <c r="G11" s="874">
        <v>5.9120109599999999</v>
      </c>
      <c r="H11" s="874">
        <v>5.8994790740000003</v>
      </c>
      <c r="I11" s="874">
        <v>6.0242864689999998</v>
      </c>
      <c r="J11" s="874">
        <v>6.1460850819999999</v>
      </c>
      <c r="K11" s="874">
        <v>6.4282389850000001</v>
      </c>
      <c r="L11" s="874">
        <v>6.7894825719999998</v>
      </c>
    </row>
    <row r="12" spans="1:15" s="872" customFormat="1" ht="18.75" customHeight="1">
      <c r="A12" s="429" t="s">
        <v>49</v>
      </c>
      <c r="B12" s="875">
        <v>4.0431706620000005</v>
      </c>
      <c r="C12" s="875">
        <v>4.1602759569999996</v>
      </c>
      <c r="D12" s="875">
        <v>3.993847411</v>
      </c>
      <c r="E12" s="875">
        <v>3.8630421099999999</v>
      </c>
      <c r="F12" s="875">
        <v>3.9631158599999998</v>
      </c>
      <c r="G12" s="875">
        <v>4.0627343829999996</v>
      </c>
      <c r="H12" s="875">
        <v>4.3360122270000003</v>
      </c>
      <c r="I12" s="875">
        <v>4.4195729009999996</v>
      </c>
      <c r="J12" s="875">
        <v>4.9350411559999996</v>
      </c>
      <c r="K12" s="875">
        <v>5.2298345920000004</v>
      </c>
      <c r="L12" s="875">
        <v>5.650788543</v>
      </c>
    </row>
    <row r="13" spans="1:15" s="873" customFormat="1" ht="15" customHeight="1">
      <c r="A13" s="854"/>
      <c r="B13" s="876"/>
      <c r="C13" s="855">
        <v>3.0879254493593411E-2</v>
      </c>
      <c r="D13" s="855">
        <v>-2.391833241867436E-2</v>
      </c>
      <c r="E13" s="855">
        <v>-2.2557828002392921E-2</v>
      </c>
      <c r="F13" s="855">
        <v>3.1401330141689776E-2</v>
      </c>
      <c r="G13" s="855">
        <v>2.737008502496896E-2</v>
      </c>
      <c r="H13" s="855">
        <v>9.836074710918874E-2</v>
      </c>
      <c r="I13" s="855">
        <v>2.2446004898067695E-2</v>
      </c>
      <c r="J13" s="855">
        <v>0.10717207332661838</v>
      </c>
      <c r="K13" s="855">
        <v>5.9583759295974037E-2</v>
      </c>
      <c r="L13" s="855">
        <v>8.049087281726397E-2</v>
      </c>
    </row>
    <row r="14" spans="1:15" s="872" customFormat="1" ht="18" customHeight="1">
      <c r="A14" s="64" t="s">
        <v>47</v>
      </c>
      <c r="B14" s="877">
        <v>2.2084154910000002</v>
      </c>
      <c r="C14" s="877">
        <v>2.2623927450000001</v>
      </c>
      <c r="D14" s="877">
        <v>2.260704944</v>
      </c>
      <c r="E14" s="877">
        <v>2.2415838669999997</v>
      </c>
      <c r="F14" s="877">
        <v>2.3437063149999999</v>
      </c>
      <c r="G14" s="877">
        <v>2.3455178779999999</v>
      </c>
      <c r="H14" s="877">
        <v>2.397326262</v>
      </c>
      <c r="I14" s="877">
        <v>2.4189141709999999</v>
      </c>
      <c r="J14" s="877">
        <v>2.5433632579999998</v>
      </c>
      <c r="K14" s="877">
        <v>2.7521302150000002</v>
      </c>
      <c r="L14" s="877">
        <v>3.1348580849999998</v>
      </c>
    </row>
    <row r="15" spans="1:15" s="872" customFormat="1" ht="17.25" customHeight="1">
      <c r="A15" s="64" t="s">
        <v>48</v>
      </c>
      <c r="B15" s="878">
        <v>1.8347551710000001</v>
      </c>
      <c r="C15" s="878">
        <v>1.897883212</v>
      </c>
      <c r="D15" s="878">
        <v>1.733142467</v>
      </c>
      <c r="E15" s="878">
        <v>1.621458243</v>
      </c>
      <c r="F15" s="878">
        <v>1.6194095449999999</v>
      </c>
      <c r="G15" s="878">
        <v>1.7172165050000001</v>
      </c>
      <c r="H15" s="878">
        <v>1.9386859649999999</v>
      </c>
      <c r="I15" s="878">
        <v>2.0006587300000001</v>
      </c>
      <c r="J15" s="878">
        <v>2.3916778979999997</v>
      </c>
      <c r="K15" s="878">
        <v>2.4777043770000002</v>
      </c>
      <c r="L15" s="878">
        <v>2.5159304579999997</v>
      </c>
    </row>
    <row r="16" spans="1:15" s="872" customFormat="1" ht="17.25" customHeight="1">
      <c r="A16" s="436" t="s">
        <v>113</v>
      </c>
      <c r="B16" s="879">
        <v>1.9316036200000002</v>
      </c>
      <c r="C16" s="879">
        <v>1.9764514569999998</v>
      </c>
      <c r="D16" s="879">
        <v>1.859308881</v>
      </c>
      <c r="E16" s="879">
        <v>1.8099201709999999</v>
      </c>
      <c r="F16" s="879">
        <v>1.1984958059999999</v>
      </c>
      <c r="G16" s="879">
        <v>0.41196428800000001</v>
      </c>
      <c r="H16" s="879">
        <v>0.37520916699999995</v>
      </c>
      <c r="I16" s="879">
        <v>0.30060978300000002</v>
      </c>
      <c r="J16" s="879">
        <v>0.27014544800000001</v>
      </c>
      <c r="K16" s="879">
        <v>0.25415164600000001</v>
      </c>
      <c r="L16" s="879">
        <v>0.26992486799999998</v>
      </c>
    </row>
    <row r="17" spans="1:14" s="872" customFormat="1" ht="18.75" customHeight="1">
      <c r="A17" s="437" t="s">
        <v>114</v>
      </c>
      <c r="B17" s="880">
        <v>2.55539556</v>
      </c>
      <c r="C17" s="880">
        <v>2.5933188220000001</v>
      </c>
      <c r="D17" s="880">
        <v>2.5483342530000002</v>
      </c>
      <c r="E17" s="880">
        <v>2.5482861489999999</v>
      </c>
      <c r="F17" s="880">
        <v>2.5602132399999999</v>
      </c>
      <c r="G17" s="880">
        <v>2.5430859890000002</v>
      </c>
      <c r="H17" s="880">
        <v>2.557199727</v>
      </c>
      <c r="I17" s="880">
        <v>2.6138286559999999</v>
      </c>
      <c r="J17" s="880">
        <v>2.6770226250000002</v>
      </c>
      <c r="K17" s="880">
        <v>2.7980249720000003</v>
      </c>
      <c r="L17" s="880">
        <v>2.8793384959999999</v>
      </c>
    </row>
    <row r="18" spans="1:14" s="872" customFormat="1" ht="18.75" customHeight="1">
      <c r="A18" s="881" t="s">
        <v>565</v>
      </c>
      <c r="B18" s="882"/>
      <c r="C18" s="882"/>
      <c r="D18" s="882"/>
      <c r="E18" s="882"/>
      <c r="F18" s="882"/>
      <c r="G18" s="883"/>
      <c r="H18" s="884"/>
      <c r="I18" s="883"/>
      <c r="J18" s="885"/>
    </row>
    <row r="19" spans="1:14" s="888" customFormat="1" ht="16.7" customHeight="1">
      <c r="A19" s="886" t="s">
        <v>241</v>
      </c>
      <c r="B19" s="887"/>
      <c r="C19" s="887"/>
      <c r="D19" s="887"/>
      <c r="E19" s="887"/>
      <c r="F19" s="887"/>
      <c r="G19" s="887"/>
      <c r="H19" s="887"/>
      <c r="I19" s="887"/>
    </row>
    <row r="20" spans="1:14" s="888" customFormat="1" ht="15.75">
      <c r="A20" s="889" t="s">
        <v>242</v>
      </c>
      <c r="B20" s="890" t="s">
        <v>112</v>
      </c>
      <c r="C20" s="891"/>
      <c r="D20" s="891"/>
      <c r="E20" s="892"/>
      <c r="F20" s="275"/>
      <c r="G20" s="892"/>
      <c r="H20" s="893"/>
      <c r="I20" s="894"/>
    </row>
    <row r="21" spans="1:14" s="888" customFormat="1" ht="15.75">
      <c r="A21" s="892" t="s">
        <v>243</v>
      </c>
      <c r="B21" s="895"/>
      <c r="C21" s="895"/>
      <c r="D21" s="895"/>
      <c r="E21" s="893"/>
      <c r="F21" s="893"/>
      <c r="G21" s="896"/>
      <c r="H21" s="893"/>
      <c r="I21" s="893"/>
    </row>
    <row r="22" spans="1:14" s="888" customFormat="1" ht="15.75">
      <c r="A22" s="897"/>
      <c r="B22" s="898"/>
      <c r="C22" s="898"/>
      <c r="D22" s="898"/>
      <c r="E22" s="898"/>
      <c r="F22" s="898"/>
      <c r="G22" s="898"/>
      <c r="H22" s="898"/>
      <c r="I22" s="898"/>
      <c r="J22" s="898"/>
    </row>
    <row r="23" spans="1:14" ht="21">
      <c r="A23" s="899"/>
      <c r="B23" s="900"/>
      <c r="C23" s="900"/>
      <c r="D23" s="900"/>
      <c r="E23" s="900"/>
      <c r="F23" s="900"/>
      <c r="G23" s="900"/>
      <c r="H23" s="900"/>
      <c r="I23" s="900"/>
      <c r="J23" s="900"/>
    </row>
    <row r="24" spans="1:14" s="902" customFormat="1" ht="21">
      <c r="A24" s="866" t="s">
        <v>106</v>
      </c>
      <c r="B24" s="901"/>
      <c r="C24" s="901"/>
      <c r="D24" s="900"/>
      <c r="E24" s="900"/>
      <c r="F24" s="900"/>
      <c r="G24" s="900"/>
      <c r="H24" s="900"/>
      <c r="I24" s="900"/>
      <c r="J24" s="900"/>
    </row>
    <row r="25" spans="1:14" s="902" customFormat="1" ht="21">
      <c r="A25" s="662" t="s">
        <v>240</v>
      </c>
      <c r="B25" s="903"/>
      <c r="C25" s="903"/>
      <c r="D25" s="900"/>
      <c r="E25" s="900"/>
      <c r="F25" s="900"/>
      <c r="G25" s="900"/>
      <c r="H25" s="900"/>
      <c r="I25" s="900"/>
      <c r="J25" s="900"/>
    </row>
    <row r="26" spans="1:14" s="902" customFormat="1">
      <c r="A26" s="904"/>
      <c r="B26" s="905">
        <v>2013</v>
      </c>
      <c r="C26" s="905">
        <v>2014</v>
      </c>
      <c r="D26" s="905">
        <v>2015</v>
      </c>
      <c r="E26" s="905">
        <v>2016</v>
      </c>
      <c r="F26" s="905">
        <v>2017</v>
      </c>
      <c r="G26" s="905">
        <v>2018</v>
      </c>
      <c r="H26" s="905">
        <v>2019</v>
      </c>
      <c r="I26" s="905">
        <v>2020</v>
      </c>
      <c r="J26" s="905">
        <v>2021</v>
      </c>
      <c r="K26" s="905">
        <v>2022</v>
      </c>
      <c r="L26" s="905">
        <v>2023</v>
      </c>
    </row>
    <row r="27" spans="1:14" s="902" customFormat="1" ht="18" customHeight="1">
      <c r="A27" s="434" t="s">
        <v>568</v>
      </c>
      <c r="B27" s="906">
        <v>4.2465360360000002</v>
      </c>
      <c r="C27" s="906">
        <v>4.2036904709999998</v>
      </c>
      <c r="D27" s="906">
        <v>4.208082256</v>
      </c>
      <c r="E27" s="906">
        <v>4.2957614639999999</v>
      </c>
      <c r="F27" s="906">
        <v>4.266087776</v>
      </c>
      <c r="G27" s="906">
        <v>3.864918356</v>
      </c>
      <c r="H27" s="906">
        <v>4.1149417869999994</v>
      </c>
      <c r="I27" s="906">
        <v>2.8018151170000003</v>
      </c>
      <c r="J27" s="906">
        <v>3.0722014710000005</v>
      </c>
      <c r="K27" s="906">
        <v>3.2735289650000001</v>
      </c>
      <c r="L27" s="906">
        <v>3.2098105690000001</v>
      </c>
      <c r="N27" s="945"/>
    </row>
    <row r="28" spans="1:14" s="902" customFormat="1" ht="18" customHeight="1">
      <c r="A28" s="434"/>
      <c r="B28" s="907"/>
      <c r="C28" s="855">
        <v>-1.0089532889107078E-2</v>
      </c>
      <c r="D28" s="855">
        <v>1.0447450948869452E-3</v>
      </c>
      <c r="E28" s="855">
        <v>2.0835906397738357E-2</v>
      </c>
      <c r="F28" s="855">
        <v>-6.9076666031565592E-3</v>
      </c>
      <c r="G28" s="855">
        <v>-9.4036841496062062E-2</v>
      </c>
      <c r="H28" s="855">
        <v>6.46904819119547E-2</v>
      </c>
      <c r="I28" s="855">
        <v>-0.31911184604080023</v>
      </c>
      <c r="J28" s="855">
        <v>9.6503995698871137E-2</v>
      </c>
      <c r="K28" s="855">
        <v>6.5531995834396728E-2</v>
      </c>
      <c r="L28" s="855">
        <v>-1.9464741776005656E-2</v>
      </c>
    </row>
    <row r="29" spans="1:14" s="902" customFormat="1" ht="18.75" customHeight="1">
      <c r="A29" s="432" t="s">
        <v>47</v>
      </c>
      <c r="B29" s="908">
        <v>4.048156627</v>
      </c>
      <c r="C29" s="908">
        <v>3.9921230489999999</v>
      </c>
      <c r="D29" s="908">
        <v>4.0027020549999994</v>
      </c>
      <c r="E29" s="908">
        <v>4.0882582589999998</v>
      </c>
      <c r="F29" s="908">
        <v>4.0716751379999998</v>
      </c>
      <c r="G29" s="908">
        <v>3.6759009999999996</v>
      </c>
      <c r="H29" s="908">
        <v>3.8824472429999997</v>
      </c>
      <c r="I29" s="908">
        <v>2.636094462</v>
      </c>
      <c r="J29" s="908">
        <v>2.8731223130000001</v>
      </c>
      <c r="K29" s="908">
        <v>3.065776531</v>
      </c>
      <c r="L29" s="908">
        <v>3.0026921729999998</v>
      </c>
    </row>
    <row r="30" spans="1:14" s="902" customFormat="1">
      <c r="A30" s="432" t="s">
        <v>48</v>
      </c>
      <c r="B30" s="908">
        <v>0.19837940899999998</v>
      </c>
      <c r="C30" s="908">
        <v>0.21156742200000003</v>
      </c>
      <c r="D30" s="908">
        <v>0.20538020100000001</v>
      </c>
      <c r="E30" s="908">
        <v>0.207503205</v>
      </c>
      <c r="F30" s="908">
        <v>0.194412638</v>
      </c>
      <c r="G30" s="908">
        <v>0.189017356</v>
      </c>
      <c r="H30" s="908">
        <v>0.232494544</v>
      </c>
      <c r="I30" s="908">
        <v>0.16572065499999999</v>
      </c>
      <c r="J30" s="908">
        <v>0.19907915800000001</v>
      </c>
      <c r="K30" s="908">
        <v>0.20775243399999999</v>
      </c>
      <c r="L30" s="908">
        <v>0.20711839599999998</v>
      </c>
    </row>
    <row r="31" spans="1:14" s="902" customFormat="1" ht="19.5" customHeight="1">
      <c r="A31" s="434" t="s">
        <v>569</v>
      </c>
      <c r="B31" s="906">
        <v>7.1886190069999989</v>
      </c>
      <c r="C31" s="906">
        <v>7.3457417089999986</v>
      </c>
      <c r="D31" s="906">
        <v>7.4001316839999998</v>
      </c>
      <c r="E31" s="906">
        <v>7.6966186940000005</v>
      </c>
      <c r="F31" s="906">
        <v>7.5381583380000015</v>
      </c>
      <c r="G31" s="906">
        <v>7.5144921809999987</v>
      </c>
      <c r="H31" s="906">
        <v>7.8150219179999993</v>
      </c>
      <c r="I31" s="906">
        <v>7.8724137360000004</v>
      </c>
      <c r="J31" s="906">
        <v>8.4372638240000004</v>
      </c>
      <c r="K31" s="906">
        <v>8.7430759649999992</v>
      </c>
      <c r="L31" s="906">
        <v>9.3419939299999992</v>
      </c>
    </row>
    <row r="32" spans="1:14" s="902" customFormat="1" ht="18" customHeight="1">
      <c r="A32" s="434"/>
      <c r="B32" s="907"/>
      <c r="C32" s="855">
        <v>2.1857146949504358E-2</v>
      </c>
      <c r="D32" s="855">
        <v>7.4042863409371495E-3</v>
      </c>
      <c r="E32" s="855">
        <v>4.0065099198307808E-2</v>
      </c>
      <c r="F32" s="855">
        <v>-2.0588307970034858E-2</v>
      </c>
      <c r="G32" s="855">
        <v>-3.1395144462144087E-3</v>
      </c>
      <c r="H32" s="855">
        <v>3.9993352812299765E-2</v>
      </c>
      <c r="I32" s="855">
        <v>7.3437820907211737E-3</v>
      </c>
      <c r="J32" s="855">
        <v>7.1750559223911159E-2</v>
      </c>
      <c r="K32" s="855">
        <v>3.6245416450070955E-2</v>
      </c>
      <c r="L32" s="855">
        <v>6.8501974293437407E-2</v>
      </c>
    </row>
    <row r="33" spans="1:12" s="902" customFormat="1">
      <c r="A33" s="432" t="s">
        <v>47</v>
      </c>
      <c r="B33" s="908">
        <v>4.6425902460000001</v>
      </c>
      <c r="C33" s="908">
        <v>4.7457957280000009</v>
      </c>
      <c r="D33" s="908">
        <v>4.8597363250000001</v>
      </c>
      <c r="E33" s="908">
        <v>5.0037245920000011</v>
      </c>
      <c r="F33" s="908">
        <v>4.9152025070000009</v>
      </c>
      <c r="G33" s="908">
        <v>4.9686688790000009</v>
      </c>
      <c r="H33" s="908">
        <v>4.9935207350000006</v>
      </c>
      <c r="I33" s="908">
        <v>5.1642518719999995</v>
      </c>
      <c r="J33" s="908">
        <v>5.2448424820000001</v>
      </c>
      <c r="K33" s="908">
        <v>5.5306673629999992</v>
      </c>
      <c r="L33" s="908">
        <v>6.0012733319999993</v>
      </c>
    </row>
    <row r="34" spans="1:12" s="902" customFormat="1">
      <c r="A34" s="432" t="s">
        <v>48</v>
      </c>
      <c r="B34" s="908">
        <v>2.5460287610000001</v>
      </c>
      <c r="C34" s="908">
        <v>2.5999459809999999</v>
      </c>
      <c r="D34" s="908">
        <v>2.5403953590000001</v>
      </c>
      <c r="E34" s="908">
        <v>2.6928941020000003</v>
      </c>
      <c r="F34" s="908">
        <v>2.6229558309999996</v>
      </c>
      <c r="G34" s="908">
        <v>2.5458233020000001</v>
      </c>
      <c r="H34" s="908">
        <v>2.8215011829999996</v>
      </c>
      <c r="I34" s="908">
        <v>2.7081618639999996</v>
      </c>
      <c r="J34" s="908">
        <v>3.1924213420000003</v>
      </c>
      <c r="K34" s="908">
        <v>3.212408602</v>
      </c>
      <c r="L34" s="908">
        <v>3.3407205979999999</v>
      </c>
    </row>
    <row r="35" spans="1:12" s="902" customFormat="1" ht="18.75" customHeight="1">
      <c r="A35" s="435" t="s">
        <v>570</v>
      </c>
      <c r="B35" s="946">
        <v>3.8591578420000001</v>
      </c>
      <c r="C35" s="946">
        <v>4.1461823949999994</v>
      </c>
      <c r="D35" s="946">
        <v>4.1945657909999996</v>
      </c>
      <c r="E35" s="946">
        <v>4.2532843599999994</v>
      </c>
      <c r="F35" s="946">
        <v>4.090867416</v>
      </c>
      <c r="G35" s="946">
        <v>4.204052871</v>
      </c>
      <c r="H35" s="946">
        <v>4.7822676670000002</v>
      </c>
      <c r="I35" s="946">
        <v>5.0106957159999999</v>
      </c>
      <c r="J35" s="946">
        <v>5.5337920760000001</v>
      </c>
      <c r="K35" s="946">
        <v>5.5271936970000004</v>
      </c>
      <c r="L35" s="946">
        <v>5.7605904059999995</v>
      </c>
    </row>
    <row r="36" spans="1:12" s="902" customFormat="1" ht="18" customHeight="1">
      <c r="A36" s="434"/>
      <c r="B36" s="907"/>
      <c r="C36" s="855">
        <v>7.4374919283231256E-2</v>
      </c>
      <c r="D36" s="855">
        <v>1.1669384361466362E-2</v>
      </c>
      <c r="E36" s="855">
        <v>1.3998724045761302E-2</v>
      </c>
      <c r="F36" s="855">
        <v>-3.818624156133299E-2</v>
      </c>
      <c r="G36" s="855">
        <v>2.7667837524461003E-2</v>
      </c>
      <c r="H36" s="855">
        <v>0.13753747008953821</v>
      </c>
      <c r="I36" s="855">
        <v>4.7765634403165169E-2</v>
      </c>
      <c r="J36" s="855">
        <v>0.10439595410466951</v>
      </c>
      <c r="K36" s="855">
        <v>-1.1923792779668929E-3</v>
      </c>
      <c r="L36" s="855">
        <v>4.222698204455555E-2</v>
      </c>
    </row>
    <row r="37" spans="1:12" s="902" customFormat="1" ht="18.75" customHeight="1">
      <c r="A37" s="432" t="s">
        <v>47</v>
      </c>
      <c r="B37" s="909">
        <v>2.895320865</v>
      </c>
      <c r="C37" s="909">
        <v>2.9794297299999997</v>
      </c>
      <c r="D37" s="909">
        <v>3.1085423240000001</v>
      </c>
      <c r="E37" s="909">
        <v>3.0938838980000001</v>
      </c>
      <c r="F37" s="909">
        <v>3.1617028700000001</v>
      </c>
      <c r="G37" s="909">
        <v>3.1881173229999997</v>
      </c>
      <c r="H37" s="909">
        <v>3.3533204089999997</v>
      </c>
      <c r="I37" s="909">
        <v>3.3797813970000004</v>
      </c>
      <c r="J37" s="909">
        <v>3.6007280599999998</v>
      </c>
      <c r="K37" s="909">
        <v>3.6390513900000001</v>
      </c>
      <c r="L37" s="909">
        <v>3.76103619</v>
      </c>
    </row>
    <row r="38" spans="1:12" s="902" customFormat="1" ht="18.75" customHeight="1">
      <c r="A38" s="433" t="s">
        <v>48</v>
      </c>
      <c r="B38" s="910">
        <v>0.96383697700000004</v>
      </c>
      <c r="C38" s="910">
        <v>1.166752665</v>
      </c>
      <c r="D38" s="910">
        <v>1.086023467</v>
      </c>
      <c r="E38" s="910">
        <v>1.159400462</v>
      </c>
      <c r="F38" s="910">
        <v>0.92916454599999998</v>
      </c>
      <c r="G38" s="910">
        <v>1.0159355480000001</v>
      </c>
      <c r="H38" s="910">
        <v>1.428947258</v>
      </c>
      <c r="I38" s="910">
        <v>1.6309143189999999</v>
      </c>
      <c r="J38" s="910">
        <v>1.9330640160000001</v>
      </c>
      <c r="K38" s="910">
        <v>1.8881423070000001</v>
      </c>
      <c r="L38" s="910">
        <v>1.9995542159999999</v>
      </c>
    </row>
    <row r="39" spans="1:12" s="915" customFormat="1" ht="18.75" customHeight="1">
      <c r="A39" s="911" t="s">
        <v>167</v>
      </c>
      <c r="B39" s="912"/>
      <c r="C39" s="912"/>
      <c r="D39" s="912"/>
      <c r="E39" s="913"/>
      <c r="F39" s="913"/>
      <c r="G39" s="913"/>
      <c r="H39" s="913"/>
      <c r="I39" s="913"/>
      <c r="J39" s="914"/>
    </row>
    <row r="40" spans="1:12" s="915" customFormat="1" ht="18.75" customHeight="1">
      <c r="A40" s="962" t="s">
        <v>241</v>
      </c>
      <c r="B40" s="962"/>
      <c r="C40" s="962"/>
      <c r="D40" s="962"/>
      <c r="E40" s="962"/>
      <c r="F40" s="962"/>
      <c r="G40" s="962"/>
      <c r="H40" s="962"/>
      <c r="I40" s="962"/>
      <c r="J40" s="914"/>
    </row>
    <row r="41" spans="1:12" s="916" customFormat="1" ht="83.25" customHeight="1">
      <c r="A41" s="963" t="s">
        <v>244</v>
      </c>
      <c r="B41" s="963"/>
      <c r="C41" s="963"/>
      <c r="D41" s="963"/>
      <c r="E41" s="963"/>
      <c r="F41" s="963"/>
      <c r="G41" s="963"/>
      <c r="H41" s="963"/>
      <c r="I41" s="963"/>
      <c r="J41" s="963"/>
    </row>
    <row r="42" spans="1:12" s="915" customFormat="1">
      <c r="A42" s="917" t="s">
        <v>153</v>
      </c>
      <c r="B42" s="918"/>
      <c r="C42" s="918"/>
      <c r="D42" s="918"/>
      <c r="E42" s="918"/>
      <c r="F42" s="918"/>
      <c r="G42" s="918"/>
      <c r="H42" s="918"/>
      <c r="I42" s="918"/>
    </row>
    <row r="43" spans="1:12" s="902" customFormat="1"/>
  </sheetData>
  <mergeCells count="2">
    <mergeCell ref="A40:I40"/>
    <mergeCell ref="A41:J41"/>
  </mergeCells>
  <phoneticPr fontId="15" type="noConversion"/>
  <pageMargins left="0.62992125984251968" right="0.39370078740157483" top="0.98425196850393704" bottom="0.98425196850393704" header="0.51181102362204722" footer="0.51181102362204722"/>
  <pageSetup paperSize="8" scale="4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6" tint="-0.499984740745262"/>
    <pageSetUpPr fitToPage="1"/>
  </sheetPr>
  <dimension ref="A1:AU62"/>
  <sheetViews>
    <sheetView zoomScale="115" zoomScaleNormal="115" workbookViewId="0">
      <pane xSplit="1" topLeftCell="B1" activePane="topRight" state="frozen"/>
      <selection pane="topRight" activeCell="A53" sqref="A53"/>
    </sheetView>
  </sheetViews>
  <sheetFormatPr baseColWidth="10" defaultRowHeight="12.75"/>
  <cols>
    <col min="1" max="1" width="43.140625" customWidth="1"/>
    <col min="2" max="16" width="8.5703125" customWidth="1"/>
    <col min="17" max="17" width="8.7109375" customWidth="1"/>
    <col min="18" max="35" width="8.5703125" customWidth="1"/>
    <col min="36" max="39" width="8.140625" customWidth="1"/>
    <col min="40" max="40" width="9" customWidth="1"/>
    <col min="41" max="41" width="8.140625" customWidth="1"/>
    <col min="42" max="42" width="8.28515625" customWidth="1"/>
    <col min="43" max="44" width="8.7109375" customWidth="1"/>
  </cols>
  <sheetData>
    <row r="1" spans="1:39" ht="18">
      <c r="A1" s="24" t="s">
        <v>120</v>
      </c>
    </row>
    <row r="3" spans="1:39" s="50" customFormat="1" ht="15.75">
      <c r="A3" s="25" t="s">
        <v>246</v>
      </c>
    </row>
    <row r="4" spans="1:39" s="19" customFormat="1">
      <c r="A4" s="20"/>
      <c r="B4" s="21">
        <v>1996</v>
      </c>
      <c r="C4" s="21">
        <v>1997</v>
      </c>
      <c r="D4" s="21">
        <v>1998</v>
      </c>
      <c r="E4" s="21">
        <v>1999</v>
      </c>
      <c r="F4" s="21">
        <v>2000</v>
      </c>
      <c r="G4" s="21">
        <v>2001</v>
      </c>
      <c r="H4" s="21">
        <v>2002</v>
      </c>
      <c r="I4" s="21">
        <v>2003</v>
      </c>
      <c r="J4" s="21">
        <v>2004</v>
      </c>
      <c r="K4" s="21">
        <v>2005</v>
      </c>
      <c r="L4" s="21">
        <v>2006</v>
      </c>
      <c r="M4" s="21">
        <v>2007</v>
      </c>
      <c r="N4" s="21">
        <v>2008</v>
      </c>
      <c r="O4" s="21">
        <v>2009</v>
      </c>
      <c r="P4" s="21">
        <v>2010</v>
      </c>
      <c r="Q4" s="67">
        <v>2011</v>
      </c>
      <c r="R4" s="688">
        <v>2012</v>
      </c>
      <c r="S4" s="67">
        <v>2013</v>
      </c>
      <c r="T4" s="327">
        <v>2014</v>
      </c>
      <c r="U4" s="67">
        <v>2015</v>
      </c>
      <c r="V4" s="67">
        <v>2016</v>
      </c>
      <c r="W4" s="743">
        <v>2017</v>
      </c>
      <c r="X4" s="743">
        <v>2018</v>
      </c>
      <c r="Y4" s="743">
        <v>2019</v>
      </c>
      <c r="Z4" s="743">
        <v>2020</v>
      </c>
      <c r="AA4" s="743">
        <v>2021</v>
      </c>
      <c r="AB4" s="743">
        <v>2022</v>
      </c>
      <c r="AC4" s="743">
        <v>2023</v>
      </c>
    </row>
    <row r="5" spans="1:39" s="18" customFormat="1">
      <c r="A5" s="31" t="s">
        <v>55</v>
      </c>
      <c r="B5" s="439">
        <f>'10.4 Com'!B40</f>
        <v>53.156533126409201</v>
      </c>
      <c r="C5" s="439">
        <f>'10.4 Com'!C40</f>
        <v>52.174151659331336</v>
      </c>
      <c r="D5" s="439">
        <f>'10.4 Com'!D40</f>
        <v>51.639970302931438</v>
      </c>
      <c r="E5" s="439">
        <f>'10.4 Com'!E40</f>
        <v>51.387819628420765</v>
      </c>
      <c r="F5" s="439">
        <f>'10.4 Com'!F40</f>
        <v>51.405999999999999</v>
      </c>
      <c r="G5" s="439">
        <f>'10.4 Com'!G40</f>
        <v>51.15</v>
      </c>
      <c r="H5" s="439">
        <f>'10.4 Com'!H40</f>
        <v>50.798999999999999</v>
      </c>
      <c r="I5" s="439">
        <f>'10.4 Com'!I40</f>
        <v>50.588000000000001</v>
      </c>
      <c r="J5" s="439">
        <f>'10.4 Com'!J40</f>
        <v>50.941585682000003</v>
      </c>
      <c r="K5" s="439">
        <f>'10.4 Com'!K40</f>
        <v>52.037428034000001</v>
      </c>
      <c r="L5" s="439">
        <f>'10.4 Com'!L40</f>
        <v>53.452847071999997</v>
      </c>
      <c r="M5" s="439">
        <f>'10.4 Com'!M40</f>
        <v>55.455164887999999</v>
      </c>
      <c r="N5" s="439">
        <f>'10.4 Com'!N40</f>
        <v>57.457397833000002</v>
      </c>
      <c r="O5" s="439">
        <f>'10.4 Com'!O40</f>
        <v>58.612240462000003</v>
      </c>
      <c r="P5" s="439">
        <f>'10.4 Com'!P40</f>
        <v>59.285833580999999</v>
      </c>
      <c r="Q5" s="439">
        <f>'10.4 Com'!Q40</f>
        <v>59.932070859</v>
      </c>
      <c r="R5" s="689">
        <f>'10.4 bis Com'!C43</f>
        <v>61.442341906999999</v>
      </c>
      <c r="S5" s="439">
        <f>'10.4 bis Com'!D43</f>
        <v>62.908648020000001</v>
      </c>
      <c r="T5" s="439">
        <f>'10.4 bis Com'!E43</f>
        <v>63.529402707999999</v>
      </c>
      <c r="U5" s="439">
        <f>'10.4 bis Com'!F43</f>
        <v>64.286034185000005</v>
      </c>
      <c r="V5" s="439">
        <f>'10.4 bis Com'!G43</f>
        <v>64.735405353999994</v>
      </c>
      <c r="W5" s="439">
        <f>'10.4 bis Com'!H43</f>
        <v>65.210701169999993</v>
      </c>
      <c r="X5" s="439">
        <f>'10.4 bis Com'!I43</f>
        <v>64.945352025999995</v>
      </c>
      <c r="Y5" s="439">
        <f>'10.4 bis Com'!J43</f>
        <v>64.721344068999997</v>
      </c>
      <c r="Z5" s="439">
        <f>'10.4 bis Com'!K43</f>
        <v>64.889295883000003</v>
      </c>
      <c r="AA5" s="439">
        <f>'10.4 bis Com'!L43</f>
        <v>64.837625668000001</v>
      </c>
      <c r="AB5" s="439">
        <f>'10.4 bis Com'!M43</f>
        <v>65.655795839999996</v>
      </c>
      <c r="AC5" s="439">
        <f>'10.4 bis Com'!N43</f>
        <v>65.614006145000005</v>
      </c>
    </row>
    <row r="6" spans="1:39" s="19" customFormat="1">
      <c r="A6" s="23" t="s">
        <v>177</v>
      </c>
      <c r="B6" s="440">
        <f>'10.5 GFP'!B40</f>
        <v>7.8040830862960018</v>
      </c>
      <c r="C6" s="440">
        <f>'10.5 GFP'!C40</f>
        <v>7.7278585776772966</v>
      </c>
      <c r="D6" s="440">
        <f>'10.5 GFP'!D40</f>
        <v>7.9116249901098188</v>
      </c>
      <c r="E6" s="440">
        <f>'10.5 GFP'!E40</f>
        <v>8.3815437297528135</v>
      </c>
      <c r="F6" s="440">
        <f>'10.5 GFP'!F40</f>
        <v>8.8963175884051342</v>
      </c>
      <c r="G6" s="440">
        <f>'10.5 GFP'!G40</f>
        <v>9.0380173619999997</v>
      </c>
      <c r="H6" s="440">
        <f>'10.5 GFP'!H40</f>
        <v>9.6038359999999994</v>
      </c>
      <c r="I6" s="440">
        <f>'10.5 GFP'!I40</f>
        <v>10.421405578000002</v>
      </c>
      <c r="J6" s="440">
        <f>'10.5 GFP'!J40</f>
        <v>10.713310256</v>
      </c>
      <c r="K6" s="440">
        <f>'10.5 GFP'!K40</f>
        <v>12.265359372000001</v>
      </c>
      <c r="L6" s="440">
        <f>'10.5 GFP'!L40</f>
        <v>13.601804912</v>
      </c>
      <c r="M6" s="440">
        <f>'10.5 GFP'!M40</f>
        <v>15.106007759000001</v>
      </c>
      <c r="N6" s="440">
        <f>'10.5 GFP'!N40</f>
        <v>16.537470097789999</v>
      </c>
      <c r="O6" s="440">
        <f>'10.5 GFP'!O40</f>
        <v>17.47378164177</v>
      </c>
      <c r="P6" s="440">
        <f>'10.5 GFP'!P40</f>
        <v>18.185273751</v>
      </c>
      <c r="Q6" s="440">
        <f>'10.5 GFP'!Q40</f>
        <v>19.279912693</v>
      </c>
      <c r="R6" s="690">
        <f>'10.5 bis GFP'!C42</f>
        <v>21.202003266999998</v>
      </c>
      <c r="S6" s="440">
        <f>'10.5 bis GFP'!D42</f>
        <v>22.060102849</v>
      </c>
      <c r="T6" s="440">
        <f>'10.5 bis GFP'!E42</f>
        <v>22.755287012</v>
      </c>
      <c r="U6" s="440">
        <f>'10.5 bis GFP'!F42</f>
        <v>23.447602707000001</v>
      </c>
      <c r="V6" s="440">
        <f>'10.5 bis GFP'!G42</f>
        <v>24.052758717</v>
      </c>
      <c r="W6" s="440">
        <f>'10.5 bis GFP'!H42</f>
        <v>25.071803931000002</v>
      </c>
      <c r="X6" s="440">
        <f>'10.5 bis GFP'!I42</f>
        <v>25.374183956</v>
      </c>
      <c r="Y6" s="440">
        <f>'10.5 bis GFP'!J42</f>
        <v>25.942081002999998</v>
      </c>
      <c r="Z6" s="440">
        <f>'10.5 bis GFP'!K42</f>
        <v>27.256988465999999</v>
      </c>
      <c r="AA6" s="440">
        <f>'10.5 bis GFP'!L42</f>
        <v>28.156596008000001</v>
      </c>
      <c r="AB6" s="440">
        <f>'10.5 bis GFP'!M42</f>
        <v>28.707145068999999</v>
      </c>
      <c r="AC6" s="440">
        <f>'10.5 bis GFP'!N42</f>
        <v>29.402258494000002</v>
      </c>
    </row>
    <row r="7" spans="1:39" s="14" customFormat="1">
      <c r="A7" s="23" t="s">
        <v>178</v>
      </c>
      <c r="B7" s="440">
        <f>B6+B5</f>
        <v>60.960616212705204</v>
      </c>
      <c r="C7" s="440">
        <f t="shared" ref="C7:Q7" si="0">C6+C5</f>
        <v>59.902010237008632</v>
      </c>
      <c r="D7" s="440">
        <f t="shared" si="0"/>
        <v>59.55159529304126</v>
      </c>
      <c r="E7" s="440">
        <f t="shared" si="0"/>
        <v>59.769363358173578</v>
      </c>
      <c r="F7" s="440">
        <f t="shared" si="0"/>
        <v>60.302317588405131</v>
      </c>
      <c r="G7" s="440">
        <f t="shared" si="0"/>
        <v>60.188017361999997</v>
      </c>
      <c r="H7" s="440">
        <f t="shared" si="0"/>
        <v>60.402836000000001</v>
      </c>
      <c r="I7" s="440">
        <f t="shared" si="0"/>
        <v>61.009405577999999</v>
      </c>
      <c r="J7" s="440">
        <f t="shared" si="0"/>
        <v>61.654895938000003</v>
      </c>
      <c r="K7" s="440">
        <f t="shared" si="0"/>
        <v>64.302787406000007</v>
      </c>
      <c r="L7" s="440">
        <f t="shared" si="0"/>
        <v>67.054651984000003</v>
      </c>
      <c r="M7" s="440">
        <f t="shared" si="0"/>
        <v>70.561172647000006</v>
      </c>
      <c r="N7" s="440">
        <f t="shared" si="0"/>
        <v>73.994867930790008</v>
      </c>
      <c r="O7" s="440">
        <f t="shared" si="0"/>
        <v>76.086022103770006</v>
      </c>
      <c r="P7" s="440">
        <f t="shared" si="0"/>
        <v>77.471107332000003</v>
      </c>
      <c r="Q7" s="440">
        <f t="shared" si="0"/>
        <v>79.211983551999992</v>
      </c>
      <c r="R7" s="690">
        <f>R6+R5</f>
        <v>82.644345173999994</v>
      </c>
      <c r="S7" s="440">
        <f t="shared" ref="S7:V7" si="1">S6+S5</f>
        <v>84.968750869000004</v>
      </c>
      <c r="T7" s="440">
        <f t="shared" si="1"/>
        <v>86.284689720000003</v>
      </c>
      <c r="U7" s="440">
        <f t="shared" si="1"/>
        <v>87.733636892000007</v>
      </c>
      <c r="V7" s="440">
        <f t="shared" si="1"/>
        <v>88.788164070999997</v>
      </c>
      <c r="W7" s="440">
        <f t="shared" ref="W7:X7" si="2">W6+W5</f>
        <v>90.282505100999998</v>
      </c>
      <c r="X7" s="440">
        <f t="shared" si="2"/>
        <v>90.319535981999991</v>
      </c>
      <c r="Y7" s="440">
        <f t="shared" ref="Y7:Z7" si="3">Y6+Y5</f>
        <v>90.663425071999995</v>
      </c>
      <c r="Z7" s="440">
        <f t="shared" si="3"/>
        <v>92.146284348999998</v>
      </c>
      <c r="AA7" s="440">
        <f t="shared" ref="AA7:AB7" si="4">AA6+AA5</f>
        <v>92.994221675999995</v>
      </c>
      <c r="AB7" s="440">
        <f t="shared" si="4"/>
        <v>94.362940909000002</v>
      </c>
      <c r="AC7" s="440">
        <f t="shared" ref="AC7" si="5">AC6+AC5</f>
        <v>95.016264639000013</v>
      </c>
    </row>
    <row r="8" spans="1:39" s="18" customFormat="1">
      <c r="A8" s="23" t="s">
        <v>53</v>
      </c>
      <c r="B8" s="440">
        <f>'10.7 Dept'!B44</f>
        <v>23.307320449358723</v>
      </c>
      <c r="C8" s="440">
        <f>'10.7 Dept'!C44</f>
        <v>22.608494154342434</v>
      </c>
      <c r="D8" s="440">
        <f>'10.7 Dept'!D44</f>
        <v>21.86225621496531</v>
      </c>
      <c r="E8" s="440">
        <f>'10.7 Dept'!E44</f>
        <v>20.676507758892733</v>
      </c>
      <c r="F8" s="440">
        <f>'10.7 Dept'!F44</f>
        <v>19.510000000000002</v>
      </c>
      <c r="G8" s="440">
        <f>'10.7 Dept'!G44</f>
        <v>18.672000000000001</v>
      </c>
      <c r="H8" s="440">
        <f>'10.7 Dept'!H44</f>
        <v>18.734000000000002</v>
      </c>
      <c r="I8" s="440">
        <f>'10.7 Dept'!I44</f>
        <v>17.356999999999999</v>
      </c>
      <c r="J8" s="440">
        <f>'10.7 Dept'!J44</f>
        <v>18.164549999999998</v>
      </c>
      <c r="K8" s="440">
        <f>'10.7 Dept'!K44</f>
        <v>19.259</v>
      </c>
      <c r="L8" s="440">
        <f>'10.7 Dept'!L44</f>
        <v>20.481999999999999</v>
      </c>
      <c r="M8" s="440">
        <f>'10.7 Dept'!M44</f>
        <v>21.896370000000001</v>
      </c>
      <c r="N8" s="440">
        <f>'10.7 Dept'!N44</f>
        <v>24.763037838999999</v>
      </c>
      <c r="O8" s="440">
        <f>'10.7 Dept'!O44</f>
        <v>28.251490862000001</v>
      </c>
      <c r="P8" s="440">
        <f>'10.7 Dept'!P44</f>
        <v>30.023109999999999</v>
      </c>
      <c r="Q8" s="440">
        <f>'10.7 Dept'!Q44</f>
        <v>30.391361132960004</v>
      </c>
      <c r="R8" s="690">
        <f>'10.7 bis Dept'!C46</f>
        <v>31.188278257</v>
      </c>
      <c r="S8" s="440">
        <f>'10.7 bis Dept'!D46</f>
        <v>32.295821060999998</v>
      </c>
      <c r="T8" s="440">
        <f>'10.7 bis Dept'!E46</f>
        <v>33.635101691999999</v>
      </c>
      <c r="U8" s="440">
        <f>'10.7 bis Dept'!F46</f>
        <v>34.063583225999999</v>
      </c>
      <c r="V8" s="440">
        <f>'10.7 bis Dept'!G46</f>
        <v>33.678111438000002</v>
      </c>
      <c r="W8" s="440">
        <f>'10.7 bis Dept'!H46</f>
        <v>33.007745970000002</v>
      </c>
      <c r="X8" s="440">
        <f>'10.7 bis Dept'!I46</f>
        <v>32.218833494000002</v>
      </c>
      <c r="Y8" s="440">
        <f>'10.7 bis Dept'!J46</f>
        <v>31.398977112000001</v>
      </c>
      <c r="Z8" s="440">
        <f>'10.7 bis Dept'!K46</f>
        <v>32.402656436000001</v>
      </c>
      <c r="AA8" s="440">
        <f>'10.7 bis Dept'!L46</f>
        <v>31.777999999999999</v>
      </c>
      <c r="AB8" s="440">
        <f>'10.7 bis Dept'!M46</f>
        <v>30.811117361000001</v>
      </c>
      <c r="AC8" s="440">
        <f>'10.7 bis Dept'!N46</f>
        <v>30.514983463</v>
      </c>
    </row>
    <row r="9" spans="1:39">
      <c r="A9" s="23" t="s">
        <v>378</v>
      </c>
      <c r="B9" s="440">
        <f>'10.8 Reg'!B44</f>
        <v>8.4668659683485359</v>
      </c>
      <c r="C9" s="440">
        <f>'10.8 Reg'!C44</f>
        <v>8.7764899223577153</v>
      </c>
      <c r="D9" s="440">
        <f>'10.8 Reg'!D44</f>
        <v>8.8540580982335797</v>
      </c>
      <c r="E9" s="440">
        <f>'10.8 Reg'!E44</f>
        <v>8.297304651795768</v>
      </c>
      <c r="F9" s="440">
        <f>'10.8 Reg'!F44</f>
        <v>7.8996937913811411</v>
      </c>
      <c r="G9" s="440">
        <f>'10.8 Reg'!G44</f>
        <v>7.656160108889754</v>
      </c>
      <c r="H9" s="440">
        <f>'10.8 Reg'!H44</f>
        <v>7.819</v>
      </c>
      <c r="I9" s="440">
        <f>'10.8 Reg'!I44</f>
        <v>8.4172150000000006</v>
      </c>
      <c r="J9" s="440">
        <f>'10.8 Reg'!J44</f>
        <v>9.4150545410000017</v>
      </c>
      <c r="K9" s="440">
        <f>'10.8 Reg'!K44</f>
        <v>10.144154412710002</v>
      </c>
      <c r="L9" s="440">
        <f>'10.8 Reg'!L44</f>
        <v>11.107343541000001</v>
      </c>
      <c r="M9" s="440">
        <f>'10.8 Reg'!M44</f>
        <v>12.769707392000001</v>
      </c>
      <c r="N9" s="440">
        <f>'10.8 Reg'!N44</f>
        <v>13.982801632000001</v>
      </c>
      <c r="O9" s="440">
        <f>'10.8 Reg'!O44</f>
        <v>15.703455100629998</v>
      </c>
      <c r="P9" s="440">
        <f>'10.8 Reg'!P44</f>
        <v>16.852157435630001</v>
      </c>
      <c r="Q9" s="440">
        <f>'10.8 Reg'!Q44</f>
        <v>17.974375935789997</v>
      </c>
      <c r="R9" s="690">
        <f>'10.8 bis reg'!C45</f>
        <v>19.120649783000001</v>
      </c>
      <c r="S9" s="440">
        <f>'10.8 bis reg'!D45</f>
        <v>20.282374791999999</v>
      </c>
      <c r="T9" s="440">
        <f>'10.8 bis reg'!E45</f>
        <v>22.011436786000001</v>
      </c>
      <c r="U9" s="440">
        <f>'10.8 bis reg'!F45</f>
        <v>24.044502679000001</v>
      </c>
      <c r="V9" s="440">
        <f>'10.8 bis reg'!G45</f>
        <v>26.10019904</v>
      </c>
      <c r="W9" s="440">
        <f>'10.8 bis reg'!H45</f>
        <v>26.833359170000001</v>
      </c>
      <c r="X9" s="440">
        <f>'10.8 bis reg'!I45</f>
        <v>27.806294372</v>
      </c>
      <c r="Y9" s="440">
        <f>'10.8 bis reg'!J45</f>
        <v>27.990351164</v>
      </c>
      <c r="Z9" s="440">
        <f>'10.8 bis reg'!K45</f>
        <v>30.502600094999998</v>
      </c>
      <c r="AA9" s="440">
        <f>'10.8 bis reg'!L45</f>
        <v>32.934211507999997</v>
      </c>
      <c r="AB9" s="440">
        <f>'10.8 bis reg'!M45</f>
        <v>34.192809408999999</v>
      </c>
      <c r="AC9" s="440">
        <f>'10.8 bis reg'!N45</f>
        <v>35.423117177999998</v>
      </c>
    </row>
    <row r="10" spans="1:39">
      <c r="A10" s="27" t="s">
        <v>65</v>
      </c>
      <c r="B10" s="441">
        <f>B9+B8+B7</f>
        <v>92.73480263041246</v>
      </c>
      <c r="C10" s="441">
        <f t="shared" ref="C10:Q10" si="6">C9+C8+C7</f>
        <v>91.286994313708789</v>
      </c>
      <c r="D10" s="441">
        <f t="shared" si="6"/>
        <v>90.267909606240153</v>
      </c>
      <c r="E10" s="441">
        <f t="shared" si="6"/>
        <v>88.743175768862073</v>
      </c>
      <c r="F10" s="441">
        <f t="shared" si="6"/>
        <v>87.712011379786276</v>
      </c>
      <c r="G10" s="441">
        <f t="shared" si="6"/>
        <v>86.516177470889744</v>
      </c>
      <c r="H10" s="441">
        <f t="shared" si="6"/>
        <v>86.955836000000005</v>
      </c>
      <c r="I10" s="441">
        <f t="shared" si="6"/>
        <v>86.783620577999997</v>
      </c>
      <c r="J10" s="441">
        <f t="shared" si="6"/>
        <v>89.234500479000005</v>
      </c>
      <c r="K10" s="441">
        <f t="shared" si="6"/>
        <v>93.705941818710016</v>
      </c>
      <c r="L10" s="441">
        <f t="shared" si="6"/>
        <v>98.643995525000008</v>
      </c>
      <c r="M10" s="441">
        <f t="shared" si="6"/>
        <v>105.22725003900001</v>
      </c>
      <c r="N10" s="441">
        <f t="shared" si="6"/>
        <v>112.74070740179</v>
      </c>
      <c r="O10" s="441">
        <f t="shared" si="6"/>
        <v>120.04096806640001</v>
      </c>
      <c r="P10" s="441">
        <f t="shared" si="6"/>
        <v>124.34637476763001</v>
      </c>
      <c r="Q10" s="441">
        <f t="shared" si="6"/>
        <v>127.57772062075</v>
      </c>
      <c r="R10" s="691">
        <f>R9+R8+R7</f>
        <v>132.95327321399998</v>
      </c>
      <c r="S10" s="441">
        <f t="shared" ref="S10:V10" si="7">S9+S8+S7</f>
        <v>137.546946722</v>
      </c>
      <c r="T10" s="441">
        <f t="shared" si="7"/>
        <v>141.93122819799999</v>
      </c>
      <c r="U10" s="441">
        <f t="shared" si="7"/>
        <v>145.84172279699999</v>
      </c>
      <c r="V10" s="441">
        <f t="shared" si="7"/>
        <v>148.56647454899999</v>
      </c>
      <c r="W10" s="441">
        <f t="shared" ref="W10:X10" si="8">W9+W8+W7</f>
        <v>150.12361024099999</v>
      </c>
      <c r="X10" s="441">
        <f t="shared" si="8"/>
        <v>150.34466384799998</v>
      </c>
      <c r="Y10" s="441">
        <f t="shared" ref="Y10:Z10" si="9">Y9+Y8+Y7</f>
        <v>150.05275334800001</v>
      </c>
      <c r="Z10" s="441">
        <f t="shared" si="9"/>
        <v>155.05154088</v>
      </c>
      <c r="AA10" s="441">
        <f t="shared" ref="AA10:AB10" si="10">AA9+AA8+AA7</f>
        <v>157.70643318399999</v>
      </c>
      <c r="AB10" s="441">
        <f t="shared" si="10"/>
        <v>159.36686767899999</v>
      </c>
      <c r="AC10" s="441">
        <f t="shared" ref="AC10" si="11">AC9+AC8+AC7</f>
        <v>160.95436528000002</v>
      </c>
    </row>
    <row r="11" spans="1:39" s="282" customFormat="1">
      <c r="A11" s="838" t="s">
        <v>564</v>
      </c>
      <c r="B11" s="279"/>
      <c r="C11" s="280"/>
      <c r="D11" s="280"/>
      <c r="E11" s="280"/>
      <c r="F11" s="280"/>
      <c r="G11" s="280"/>
      <c r="H11" s="280"/>
      <c r="I11" s="279"/>
      <c r="J11" s="280"/>
      <c r="K11" s="281"/>
      <c r="L11" s="280"/>
      <c r="M11" s="280"/>
      <c r="N11" s="279"/>
      <c r="O11" s="280"/>
      <c r="P11" s="281"/>
    </row>
    <row r="12" spans="1:39">
      <c r="A12" s="283"/>
      <c r="W12" s="710"/>
    </row>
    <row r="13" spans="1:39">
      <c r="A13" s="17"/>
      <c r="W13" s="710"/>
    </row>
    <row r="14" spans="1:39" s="50" customFormat="1" ht="15.75">
      <c r="A14" s="25" t="s">
        <v>338</v>
      </c>
      <c r="W14" s="710"/>
    </row>
    <row r="15" spans="1:39">
      <c r="A15" s="20"/>
      <c r="B15" s="21">
        <v>1996</v>
      </c>
      <c r="C15" s="21">
        <v>1997</v>
      </c>
      <c r="D15" s="21">
        <v>1998</v>
      </c>
      <c r="E15" s="21">
        <v>1999</v>
      </c>
      <c r="F15" s="21">
        <v>2000</v>
      </c>
      <c r="G15" s="21">
        <v>2001</v>
      </c>
      <c r="H15" s="21">
        <v>2002</v>
      </c>
      <c r="I15" s="21">
        <v>2003</v>
      </c>
      <c r="J15" s="21">
        <v>2004</v>
      </c>
      <c r="K15" s="21">
        <v>2005</v>
      </c>
      <c r="L15" s="21">
        <v>2006</v>
      </c>
      <c r="M15" s="21">
        <v>2007</v>
      </c>
      <c r="N15" s="21">
        <v>2008</v>
      </c>
      <c r="O15" s="21">
        <v>2009</v>
      </c>
      <c r="P15" s="21">
        <v>2010</v>
      </c>
      <c r="Q15" s="21">
        <v>2011</v>
      </c>
      <c r="R15" s="688">
        <v>2012</v>
      </c>
      <c r="S15" s="21">
        <v>2013</v>
      </c>
      <c r="T15" s="21">
        <v>2014</v>
      </c>
      <c r="U15" s="21">
        <v>2015</v>
      </c>
      <c r="V15" s="21">
        <v>2016</v>
      </c>
      <c r="W15" s="21">
        <v>2017</v>
      </c>
      <c r="X15" s="21">
        <v>2018</v>
      </c>
      <c r="Y15" s="21">
        <v>2019</v>
      </c>
      <c r="Z15" s="743">
        <v>2020</v>
      </c>
      <c r="AA15" s="743">
        <v>2021</v>
      </c>
      <c r="AB15" s="743">
        <v>2022</v>
      </c>
      <c r="AC15" s="743">
        <v>2023</v>
      </c>
      <c r="AD15" s="19"/>
      <c r="AE15" s="19"/>
      <c r="AF15" s="19"/>
      <c r="AG15" s="19"/>
      <c r="AH15" s="19"/>
      <c r="AI15" s="19"/>
      <c r="AJ15" s="19"/>
      <c r="AK15" s="19"/>
      <c r="AL15" s="19"/>
      <c r="AM15" s="19"/>
    </row>
    <row r="16" spans="1:39" s="19" customFormat="1">
      <c r="A16" s="31" t="s">
        <v>55</v>
      </c>
      <c r="B16" s="442">
        <f>'10.4 Com'!B45*100</f>
        <v>98</v>
      </c>
      <c r="C16" s="442">
        <f>'10.4 Com'!C45*100</f>
        <v>93</v>
      </c>
      <c r="D16" s="442">
        <f>'10.4 Com'!D45*100</f>
        <v>89.83082848843344</v>
      </c>
      <c r="E16" s="442">
        <f>'10.4 Com'!E45*100</f>
        <v>86.482362215450621</v>
      </c>
      <c r="F16" s="442">
        <f>'10.4 Com'!F45*100</f>
        <v>86.115857540121283</v>
      </c>
      <c r="G16" s="442">
        <f>'10.4 Com'!G45*100</f>
        <v>84.773853522714077</v>
      </c>
      <c r="H16" s="442">
        <f>'10.4 Com'!H45*100</f>
        <v>82.052980132450344</v>
      </c>
      <c r="I16" s="442">
        <f>'10.4 Com'!I45*100</f>
        <v>80.228372056141467</v>
      </c>
      <c r="J16" s="442">
        <f>'10.4 Com'!J45*100</f>
        <v>79.098156424390169</v>
      </c>
      <c r="K16" s="442">
        <f>'10.4 Com'!K45*100</f>
        <v>78.73126262803541</v>
      </c>
      <c r="L16" s="442">
        <f>'10.4 Com'!L45*100</f>
        <v>78.787005533804816</v>
      </c>
      <c r="M16" s="442">
        <f>'10.4 Com'!M45*100</f>
        <v>79.609476001665243</v>
      </c>
      <c r="N16" s="442">
        <f>'10.4 Com'!N45*100</f>
        <v>80.946137574374148</v>
      </c>
      <c r="O16" s="442">
        <f>'10.4 Com'!O45*100</f>
        <v>80.522689827629705</v>
      </c>
      <c r="P16" s="442">
        <f>'10.4 Com'!P45*100</f>
        <v>79.563359284612318</v>
      </c>
      <c r="Q16" s="442">
        <f>'10.4 Com'!Q45*100</f>
        <v>77.80899979876591</v>
      </c>
      <c r="R16" s="692">
        <f>'10.4 bis Com'!C47*100</f>
        <v>78.798882758844712</v>
      </c>
      <c r="S16" s="442">
        <f>'10.4 bis Com'!D47*100</f>
        <v>79.754673027987891</v>
      </c>
      <c r="T16" s="442">
        <f>'10.4 bis Com'!E47*100</f>
        <v>80.27450656935649</v>
      </c>
      <c r="U16" s="442">
        <f>'10.4 bis Com'!F47*100</f>
        <v>80.515295370201571</v>
      </c>
      <c r="V16" s="442">
        <f>'10.4 bis Com'!G47*100</f>
        <v>82.098769739930731</v>
      </c>
      <c r="W16" s="442">
        <f>'10.4 bis Com'!H47*100</f>
        <v>82.262373475821349</v>
      </c>
      <c r="X16" s="442">
        <f>'10.4 bis Com'!I47*100</f>
        <v>81.28690467032726</v>
      </c>
      <c r="Y16" s="442">
        <f>'10.4 bis Com'!J47*100</f>
        <v>77.87931382429214</v>
      </c>
      <c r="Z16" s="442">
        <f>'10.4 bis Com'!K47*100</f>
        <v>79.516278083223128</v>
      </c>
      <c r="AA16" s="442">
        <f>'10.4 bis Com'!L47*100</f>
        <v>76.557559100000006</v>
      </c>
      <c r="AB16" s="442">
        <f>'10.4 bis Com'!M47*100</f>
        <v>73.624926073452372</v>
      </c>
      <c r="AC16" s="442">
        <f>'10.4 bis Com'!N47*100</f>
        <v>69.708082335374712</v>
      </c>
      <c r="AD16" s="14"/>
      <c r="AE16" s="14"/>
      <c r="AF16" s="14"/>
      <c r="AG16" s="14"/>
      <c r="AH16" s="14"/>
      <c r="AI16" s="14"/>
      <c r="AJ16" s="14"/>
      <c r="AK16" s="14"/>
      <c r="AL16" s="14"/>
      <c r="AM16" s="14"/>
    </row>
    <row r="17" spans="1:39" s="14" customFormat="1">
      <c r="A17" s="23" t="s">
        <v>177</v>
      </c>
      <c r="B17" s="443">
        <f>'10.5 GFP'!B46*100</f>
        <v>128.62168163410718</v>
      </c>
      <c r="C17" s="443">
        <f>'10.5 GFP'!C46*100</f>
        <v>119.83789430348621</v>
      </c>
      <c r="D17" s="443">
        <f>'10.5 GFP'!D46*100</f>
        <v>107.43347579808611</v>
      </c>
      <c r="E17" s="443">
        <f>'10.5 GFP'!E46*100</f>
        <v>103.98853985589254</v>
      </c>
      <c r="F17" s="443">
        <f>'10.5 GFP'!F46*100</f>
        <v>81.881428612948199</v>
      </c>
      <c r="G17" s="443">
        <f>'10.5 GFP'!G46*100</f>
        <v>64.909460781138932</v>
      </c>
      <c r="H17" s="443">
        <f>'10.5 GFP'!H46*100</f>
        <v>55.360129855214701</v>
      </c>
      <c r="I17" s="443">
        <f>'10.5 GFP'!I46*100</f>
        <v>51.459314698427619</v>
      </c>
      <c r="J17" s="443">
        <f>'10.5 GFP'!J46*100</f>
        <v>47.842228625016745</v>
      </c>
      <c r="K17" s="443">
        <f>'10.5 GFP'!K46*100</f>
        <v>50.895719208265909</v>
      </c>
      <c r="L17" s="443">
        <f>'10.5 GFP'!L46*100</f>
        <v>54.257469033467629</v>
      </c>
      <c r="M17" s="443">
        <f>'10.5 GFP'!M46*100</f>
        <v>57.676330644114394</v>
      </c>
      <c r="N17" s="443">
        <f>'10.5 GFP'!N46*100</f>
        <v>60.803277914922681</v>
      </c>
      <c r="O17" s="443">
        <f>'10.5 GFP'!O46*100</f>
        <v>59.845407051701812</v>
      </c>
      <c r="P17" s="443">
        <f>'10.5 GFP'!P46*100</f>
        <v>59.017393146902741</v>
      </c>
      <c r="Q17" s="443">
        <f>'10.5 GFP'!Q46*100</f>
        <v>60.106822533407211</v>
      </c>
      <c r="R17" s="693">
        <f>'10.5 bis GFP'!C46*100</f>
        <v>87.400961314195385</v>
      </c>
      <c r="S17" s="443">
        <f>'10.5 bis GFP'!D46*100</f>
        <v>87.126716398475907</v>
      </c>
      <c r="T17" s="443">
        <f>'10.5 bis GFP'!E46*100</f>
        <v>88.206531466638125</v>
      </c>
      <c r="U17" s="443">
        <f>'10.5 bis GFP'!F46*100</f>
        <v>84.838244415540757</v>
      </c>
      <c r="V17" s="443">
        <f>'10.5 bis GFP'!G46*100</f>
        <v>85.125493574878064</v>
      </c>
      <c r="W17" s="443">
        <f>'10.5 bis GFP'!H46*100</f>
        <v>83.603197534372725</v>
      </c>
      <c r="X17" s="443">
        <f>'10.5 bis GFP'!I46*100</f>
        <v>82.036379516566313</v>
      </c>
      <c r="Y17" s="443">
        <f>'10.5 bis GFP'!J46*100</f>
        <v>80.984793321590573</v>
      </c>
      <c r="Z17" s="443">
        <f>'10.5 bis GFP'!K46*100</f>
        <v>84.275992926093707</v>
      </c>
      <c r="AA17" s="443">
        <f>'10.5 bis GFP'!L46*100</f>
        <v>83.543820199999999</v>
      </c>
      <c r="AB17" s="443">
        <f>'10.5 bis GFP'!M46*100</f>
        <v>79.765251582961412</v>
      </c>
      <c r="AC17" s="443">
        <f>'10.5 bis GFP'!N46*100</f>
        <v>76.125621812083295</v>
      </c>
      <c r="AD17" s="16"/>
      <c r="AE17" s="16"/>
      <c r="AF17" s="16"/>
      <c r="AG17" s="16"/>
      <c r="AH17" s="16"/>
      <c r="AI17" s="16"/>
      <c r="AJ17" s="16"/>
      <c r="AK17" s="16"/>
      <c r="AL17" s="16"/>
      <c r="AM17" s="16"/>
    </row>
    <row r="18" spans="1:39" s="16" customFormat="1">
      <c r="A18" s="23" t="s">
        <v>178</v>
      </c>
      <c r="B18" s="443">
        <f>'10.6 B Co'!B44*100</f>
        <v>101.08074552335052</v>
      </c>
      <c r="C18" s="443">
        <f>'10.6 B Co'!C44*100</f>
        <v>96.828839154848382</v>
      </c>
      <c r="D18" s="443">
        <f>'10.6 B Co'!D44*100</f>
        <v>92.845133043533721</v>
      </c>
      <c r="E18" s="443">
        <f>'10.6 B Co'!E44*100</f>
        <v>89.66422721109214</v>
      </c>
      <c r="F18" s="443">
        <f>'10.6 B Co'!F44*100</f>
        <v>88.96689235248914</v>
      </c>
      <c r="G18" s="443">
        <f>'10.6 B Co'!G44*100</f>
        <v>85.982623686733703</v>
      </c>
      <c r="H18" s="443">
        <f>'10.6 B Co'!H44*100</f>
        <v>82.461342561675096</v>
      </c>
      <c r="I18" s="443">
        <f>'10.6 B Co'!I44*100</f>
        <v>80.148386406927301</v>
      </c>
      <c r="J18" s="443">
        <f>'10.6 B Co'!J44*100</f>
        <v>78.007636851095057</v>
      </c>
      <c r="K18" s="443">
        <f>'10.6 B Co'!K44*100</f>
        <v>78.346375151995133</v>
      </c>
      <c r="L18" s="443">
        <f>'10.6 B Co'!L44*100</f>
        <v>79.273692734566424</v>
      </c>
      <c r="M18" s="443">
        <f>'10.6 B Co'!M44*100</f>
        <v>80.68929266192481</v>
      </c>
      <c r="N18" s="443">
        <f>'10.6 B Co'!N44*100</f>
        <v>82.453831210861608</v>
      </c>
      <c r="O18" s="443">
        <f>'10.6 B Co'!O44*100</f>
        <v>81.547983732175695</v>
      </c>
      <c r="P18" s="443">
        <f>'10.6 B Co'!P44*100</f>
        <v>80.287313305906054</v>
      </c>
      <c r="Q18" s="443">
        <f>'10.6 B Co'!Q44*100</f>
        <v>79.108946686179024</v>
      </c>
      <c r="R18" s="693">
        <f>'10.6 bis B co'!C46*100</f>
        <v>80.840044855214671</v>
      </c>
      <c r="S18" s="443">
        <f>'10.6 bis B co'!D46*100</f>
        <v>81.546053273581464</v>
      </c>
      <c r="T18" s="443">
        <f>'10.6 bis B co'!E46*100</f>
        <v>82.224499967343206</v>
      </c>
      <c r="U18" s="443">
        <f>'10.6 bis B co'!F46*100</f>
        <v>81.626909637547854</v>
      </c>
      <c r="V18" s="443">
        <f>'10.6 bis B co'!G46*100</f>
        <v>82.897247980503863</v>
      </c>
      <c r="W18" s="443">
        <f>'10.6 bis B co'!H46*100</f>
        <v>82.630392869489796</v>
      </c>
      <c r="X18" s="443">
        <f>'10.6 bis B co'!I46*100</f>
        <v>81.496073828924182</v>
      </c>
      <c r="Y18" s="443">
        <f>'10.6 bis B co'!J46*100</f>
        <v>78.743309445356246</v>
      </c>
      <c r="Z18" s="443">
        <f>'10.6 bis B co'!K46*100</f>
        <v>80.867260923173845</v>
      </c>
      <c r="AA18" s="443">
        <f>'10.6 bis B co'!L46*100</f>
        <v>78.546310325527244</v>
      </c>
      <c r="AB18" s="443">
        <f>'10.6 bis B co'!M46*100</f>
        <v>75.390487130553012</v>
      </c>
      <c r="AC18" s="443">
        <f>'10.6 bis B co'!N46*100</f>
        <v>71.575249956304759</v>
      </c>
      <c r="AD18" s="18"/>
      <c r="AE18" s="18"/>
      <c r="AF18" s="18"/>
      <c r="AG18" s="18"/>
      <c r="AH18" s="18"/>
      <c r="AI18" s="18"/>
      <c r="AJ18" s="18"/>
      <c r="AK18" s="18"/>
      <c r="AL18" s="18"/>
      <c r="AM18" s="18"/>
    </row>
    <row r="19" spans="1:39" s="18" customFormat="1">
      <c r="A19" s="23" t="s">
        <v>53</v>
      </c>
      <c r="B19" s="443">
        <f>'10.7 Dept'!B49*100</f>
        <v>83</v>
      </c>
      <c r="C19" s="443">
        <f>'10.7 Dept'!C49*100</f>
        <v>77</v>
      </c>
      <c r="D19" s="443">
        <f>'10.7 Dept'!D49*100</f>
        <v>71.668315877427418</v>
      </c>
      <c r="E19" s="443">
        <f>'10.7 Dept'!E49*100</f>
        <v>64.438730569392689</v>
      </c>
      <c r="F19" s="443">
        <f>'10.7 Dept'!F49*100</f>
        <v>60.985902285017666</v>
      </c>
      <c r="G19" s="443">
        <f>'10.7 Dept'!G49*100</f>
        <v>57.485914842523322</v>
      </c>
      <c r="H19" s="443">
        <f>'10.7 Dept'!H49*100</f>
        <v>53.537951531778702</v>
      </c>
      <c r="I19" s="443">
        <f>'10.7 Dept'!I49*100</f>
        <v>45.958111578891618</v>
      </c>
      <c r="J19" s="443">
        <f>'10.7 Dept'!J49*100</f>
        <v>40.272636875484295</v>
      </c>
      <c r="K19" s="443">
        <f>'10.7 Dept'!K49*100</f>
        <v>40.456531338214418</v>
      </c>
      <c r="L19" s="443">
        <f>'10.7 Dept'!L49*100</f>
        <v>39.732537673844398</v>
      </c>
      <c r="M19" s="443">
        <f>'10.7 Dept'!M49*100</f>
        <v>40.298371491850091</v>
      </c>
      <c r="N19" s="443">
        <f>'10.7 Dept'!N49*100</f>
        <v>43.952276521394644</v>
      </c>
      <c r="O19" s="443">
        <f>'10.7 Dept'!O49*100</f>
        <v>49.319610104103404</v>
      </c>
      <c r="P19" s="443">
        <f>'10.7 Dept'!P49*100</f>
        <v>49.537723309159936</v>
      </c>
      <c r="Q19" s="443">
        <f>'10.7 Dept'!Q49*100</f>
        <v>48.08828153084459</v>
      </c>
      <c r="R19" s="693">
        <f>'10.7 bis Dept'!C50*100</f>
        <v>48.881291075995506</v>
      </c>
      <c r="S19" s="443">
        <f>'10.7 bis Dept'!D50*100</f>
        <v>50.030092425381866</v>
      </c>
      <c r="T19" s="443">
        <f>'10.7 bis Dept'!E50*100</f>
        <v>50.968902524776638</v>
      </c>
      <c r="U19" s="443">
        <f>'10.7 bis Dept'!F50*100</f>
        <v>51.899720150367287</v>
      </c>
      <c r="V19" s="443">
        <f>'10.7 bis Dept'!G50*100</f>
        <v>50.965742390934231</v>
      </c>
      <c r="W19" s="443">
        <f>'10.7 bis Dept'!H50*100</f>
        <v>50.014102891564761</v>
      </c>
      <c r="X19" s="443">
        <f>'10.7 bis Dept'!I50*100</f>
        <v>49.519518294001308</v>
      </c>
      <c r="Y19" s="443">
        <f>'10.7 bis Dept'!J50*100</f>
        <v>48.196747387756616</v>
      </c>
      <c r="Z19" s="443">
        <f>'10.7 bis Dept'!K50*100</f>
        <v>49.939225101053019</v>
      </c>
      <c r="AA19" s="443">
        <f>'10.7 bis Dept'!L50*100</f>
        <v>45.947860788594724</v>
      </c>
      <c r="AB19" s="443">
        <f>'10.7 bis Dept'!M50*100</f>
        <v>43.147497992846318</v>
      </c>
      <c r="AC19" s="443">
        <f>'10.7 bis Dept'!N50*100</f>
        <v>43.262997575235524</v>
      </c>
      <c r="AD19" s="19"/>
      <c r="AE19" s="19"/>
      <c r="AF19" s="19"/>
      <c r="AG19" s="19"/>
      <c r="AH19" s="19"/>
      <c r="AI19" s="19"/>
      <c r="AJ19" s="19"/>
      <c r="AK19" s="19"/>
      <c r="AL19" s="19"/>
      <c r="AM19" s="19"/>
    </row>
    <row r="20" spans="1:39" s="19" customFormat="1">
      <c r="A20" s="23" t="s">
        <v>378</v>
      </c>
      <c r="B20" s="443">
        <f>'10.8 Reg'!B49*100</f>
        <v>99</v>
      </c>
      <c r="C20" s="443">
        <f>'10.8 Reg'!C49*100</f>
        <v>95</v>
      </c>
      <c r="D20" s="443">
        <f>'10.8 Reg'!D49*100</f>
        <v>92.542792294548491</v>
      </c>
      <c r="E20" s="443">
        <f>'10.8 Reg'!E49*100</f>
        <v>81.923313020044645</v>
      </c>
      <c r="F20" s="443">
        <f>'10.8 Reg'!F49*100</f>
        <v>77.623374822747763</v>
      </c>
      <c r="G20" s="443">
        <f>'10.8 Reg'!G49*100</f>
        <v>72.979568278776298</v>
      </c>
      <c r="H20" s="443">
        <f>'10.8 Reg'!H49*100</f>
        <v>63.75570776255708</v>
      </c>
      <c r="I20" s="443">
        <f>'10.8 Reg'!I49*100</f>
        <v>67.165775614427076</v>
      </c>
      <c r="J20" s="443">
        <f>'10.8 Reg'!J49*100</f>
        <v>69.309883252355732</v>
      </c>
      <c r="K20" s="443">
        <f>'10.8 Reg'!K49*100</f>
        <v>64.297105994232126</v>
      </c>
      <c r="L20" s="443">
        <f>'10.8 Reg'!L49*100</f>
        <v>64.506846219784592</v>
      </c>
      <c r="M20" s="443">
        <f>'10.8 Reg'!M49*100</f>
        <v>65.105496222825991</v>
      </c>
      <c r="N20" s="443">
        <f>'10.8 Reg'!N49*100</f>
        <v>66.740784204600189</v>
      </c>
      <c r="O20" s="443">
        <f>'10.8 Reg'!O49*100</f>
        <v>73.160977442165461</v>
      </c>
      <c r="P20" s="443">
        <f>'10.8 Reg'!P49*100</f>
        <v>77.383678269848645</v>
      </c>
      <c r="Q20" s="443">
        <f>'10.8 Reg'!Q49*100</f>
        <v>81.06976830058214</v>
      </c>
      <c r="R20" s="693">
        <f>'10.8 bis reg'!C49*100</f>
        <v>84.987657047519775</v>
      </c>
      <c r="S20" s="443">
        <f>'10.8 bis reg'!D49*100</f>
        <v>88.713651816337531</v>
      </c>
      <c r="T20" s="443">
        <f>'10.8 bis reg'!E49*100</f>
        <v>97.450448324322991</v>
      </c>
      <c r="U20" s="443">
        <f>'10.8 bis reg'!F49*100</f>
        <v>104.84141619410276</v>
      </c>
      <c r="V20" s="443">
        <f>'10.8 bis reg'!G49*100</f>
        <v>109.09781282233615</v>
      </c>
      <c r="W20" s="443">
        <f>'10.8 bis reg'!H49*100</f>
        <v>101.46054765502512</v>
      </c>
      <c r="X20" s="443">
        <f>'10.8 bis reg'!I49*100</f>
        <v>99.312982220650397</v>
      </c>
      <c r="Y20" s="443">
        <f>'10.8 bis reg'!J49*100</f>
        <v>96.583252748211876</v>
      </c>
      <c r="Z20" s="443">
        <f>'10.8 bis reg'!K49*100</f>
        <v>113.54906764903505</v>
      </c>
      <c r="AA20" s="443">
        <f>'10.8 bis reg'!L49*100</f>
        <v>116.29416396863834</v>
      </c>
      <c r="AB20" s="443">
        <f>'10.8 bis reg'!M49*100</f>
        <v>116.05146669574901</v>
      </c>
      <c r="AC20" s="443">
        <f>'10.8 bis reg'!N49*100</f>
        <v>117.16020922104273</v>
      </c>
      <c r="AD20"/>
      <c r="AE20"/>
      <c r="AF20"/>
      <c r="AG20"/>
      <c r="AH20"/>
      <c r="AI20"/>
      <c r="AJ20"/>
      <c r="AK20"/>
      <c r="AL20"/>
      <c r="AM20"/>
    </row>
    <row r="21" spans="1:39">
      <c r="A21" s="27" t="s">
        <v>65</v>
      </c>
      <c r="B21" s="444">
        <f>'10.9 Ens'!B44*100</f>
        <v>95.659762429686225</v>
      </c>
      <c r="C21" s="444">
        <f>'10.9 Ens'!C44*100</f>
        <v>90.865467267128182</v>
      </c>
      <c r="D21" s="444">
        <f>'10.9 Ens'!D44*100</f>
        <v>86.618595952080497</v>
      </c>
      <c r="E21" s="444">
        <f>'10.9 Ens'!E44*100</f>
        <v>81.509745562684216</v>
      </c>
      <c r="F21" s="444">
        <f>'10.9 Ens'!F44*100</f>
        <v>79.775484013664411</v>
      </c>
      <c r="G21" s="444">
        <f>'10.9 Ens'!G44*100</f>
        <v>76.581939855296682</v>
      </c>
      <c r="H21" s="444">
        <f>'10.9 Ens'!H44*100</f>
        <v>72.158997273506799</v>
      </c>
      <c r="I21" s="444">
        <f>'10.9 Ens'!I44*100</f>
        <v>68.647301322220088</v>
      </c>
      <c r="J21" s="444">
        <f>'10.9 Ens'!J44*100</f>
        <v>64.791819114111135</v>
      </c>
      <c r="K21" s="444">
        <f>'10.9 Ens'!K44*100</f>
        <v>64.422111056890145</v>
      </c>
      <c r="L21" s="444">
        <f>'10.9 Ens'!L44*100</f>
        <v>64.324030928470492</v>
      </c>
      <c r="M21" s="444">
        <f>'10.9 Ens'!M44*100</f>
        <v>65.197575277657677</v>
      </c>
      <c r="N21" s="444">
        <f>'10.9 Ens'!N44*100</f>
        <v>67.496221637300522</v>
      </c>
      <c r="O21" s="444">
        <f>'10.9 Ens'!O44*100</f>
        <v>69.77143649150392</v>
      </c>
      <c r="P21" s="444">
        <f>'10.9 Ens'!P44*100</f>
        <v>69.515285657823711</v>
      </c>
      <c r="Q21" s="444">
        <f>'10.9 Ens'!Q44*100</f>
        <v>68.774741137421955</v>
      </c>
      <c r="R21" s="694">
        <f>'10.9 bis Ens'!C46*100</f>
        <v>70.519442487776345</v>
      </c>
      <c r="S21" s="444">
        <f>'10.9 bis Ens'!D46*100</f>
        <v>71.783801754121569</v>
      </c>
      <c r="T21" s="444">
        <f>'10.9 bis Ens'!E46*100</f>
        <v>73.343156409438919</v>
      </c>
      <c r="U21" s="444">
        <f>'10.9 bis Ens'!F46*100</f>
        <v>74.390484923822456</v>
      </c>
      <c r="V21" s="444">
        <f>'10.9 bis Ens'!G46*100</f>
        <v>75.372423509695352</v>
      </c>
      <c r="W21" s="444">
        <f>'10.9 bis Ens'!H46*100</f>
        <v>74.427454426985634</v>
      </c>
      <c r="X21" s="444">
        <f>'10.9 bis Ens'!I46*100</f>
        <v>73.738702880822245</v>
      </c>
      <c r="Y21" s="444">
        <f>'10.9 bis Ens'!J46*100</f>
        <v>71.704320439430262</v>
      </c>
      <c r="Z21" s="444">
        <f>'10.9 bis Ens'!K46*100</f>
        <v>75.379460643246276</v>
      </c>
      <c r="AA21" s="444">
        <f>'10.9 bis Ens'!L46*100</f>
        <v>73.054869854001637</v>
      </c>
      <c r="AB21" s="444">
        <f>'10.9 bis Ens'!M46*100</f>
        <v>70.504494619176384</v>
      </c>
      <c r="AC21" s="444">
        <f>'10.9 bis Ens'!N46*100</f>
        <v>68.925711108234552</v>
      </c>
      <c r="AD21" s="22"/>
      <c r="AE21" s="22"/>
      <c r="AF21" s="22"/>
      <c r="AG21" s="22"/>
      <c r="AH21" s="22"/>
      <c r="AI21" s="22"/>
      <c r="AJ21" s="22"/>
      <c r="AK21" s="22"/>
      <c r="AL21" s="22"/>
      <c r="AM21" s="22"/>
    </row>
    <row r="22" spans="1:39" s="38" customFormat="1">
      <c r="A22" s="838" t="s">
        <v>564</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row>
    <row r="23" spans="1:39" s="282" customFormat="1">
      <c r="A23" s="283"/>
    </row>
    <row r="24" spans="1:39" s="32" customFormat="1" ht="12.95" customHeight="1"/>
    <row r="25" spans="1:39" s="32" customFormat="1" ht="12.95" customHeight="1">
      <c r="A25" s="25" t="s">
        <v>412</v>
      </c>
      <c r="B25" s="50"/>
      <c r="C25" s="50"/>
      <c r="D25" s="50"/>
      <c r="E25" s="50"/>
      <c r="F25" s="50"/>
      <c r="G25" s="50"/>
      <c r="H25" s="50"/>
      <c r="I25" s="50"/>
      <c r="J25" s="50"/>
      <c r="K25" s="50"/>
      <c r="L25" s="50"/>
      <c r="M25" s="50"/>
      <c r="N25" s="50"/>
      <c r="O25" s="50"/>
      <c r="P25" s="50"/>
      <c r="Q25" s="50"/>
      <c r="R25" s="50"/>
      <c r="S25" s="50"/>
      <c r="T25" s="50"/>
      <c r="U25" s="50"/>
      <c r="V25" s="50"/>
      <c r="W25" s="710"/>
      <c r="X25" s="50"/>
    </row>
    <row r="26" spans="1:39" s="32" customFormat="1" ht="12.95" customHeight="1">
      <c r="A26" s="20"/>
      <c r="B26" s="21">
        <v>1996</v>
      </c>
      <c r="C26" s="21">
        <v>1997</v>
      </c>
      <c r="D26" s="21">
        <v>1998</v>
      </c>
      <c r="E26" s="21">
        <v>1999</v>
      </c>
      <c r="F26" s="21">
        <v>2000</v>
      </c>
      <c r="G26" s="21">
        <v>2001</v>
      </c>
      <c r="H26" s="21">
        <v>2002</v>
      </c>
      <c r="I26" s="21">
        <v>2003</v>
      </c>
      <c r="J26" s="21">
        <v>2004</v>
      </c>
      <c r="K26" s="21">
        <v>2005</v>
      </c>
      <c r="L26" s="21">
        <v>2006</v>
      </c>
      <c r="M26" s="21">
        <v>2007</v>
      </c>
      <c r="N26" s="21">
        <v>2008</v>
      </c>
      <c r="O26" s="21">
        <v>2009</v>
      </c>
      <c r="P26" s="21">
        <v>2010</v>
      </c>
      <c r="Q26" s="21">
        <v>2011</v>
      </c>
      <c r="R26" s="688">
        <v>2012</v>
      </c>
      <c r="S26" s="21">
        <v>2013</v>
      </c>
      <c r="T26" s="21">
        <v>2014</v>
      </c>
      <c r="U26" s="21">
        <v>2015</v>
      </c>
      <c r="V26" s="21">
        <v>2016</v>
      </c>
      <c r="W26" s="21">
        <v>2017</v>
      </c>
      <c r="X26" s="21">
        <v>2018</v>
      </c>
      <c r="Y26" s="21">
        <v>2019</v>
      </c>
      <c r="Z26" s="743">
        <v>2020</v>
      </c>
      <c r="AA26" s="743">
        <v>2021</v>
      </c>
      <c r="AB26" s="743">
        <v>2022</v>
      </c>
      <c r="AC26" s="743">
        <v>2023</v>
      </c>
    </row>
    <row r="27" spans="1:39" s="32" customFormat="1" ht="12.95" customHeight="1">
      <c r="A27" s="31" t="s">
        <v>55</v>
      </c>
      <c r="B27" s="442">
        <f>+'10.4 Com'!B40/'10.4 Com'!B25</f>
        <v>7.0299193548387073</v>
      </c>
      <c r="C27" s="442">
        <f>+'10.4 Com'!C40/'10.4 Com'!C25</f>
        <v>6.1223613595706645</v>
      </c>
      <c r="D27" s="442">
        <f>+'10.4 Com'!D40/'10.4 Com'!D25</f>
        <v>5.7238173277050812</v>
      </c>
      <c r="E27" s="442">
        <f>+'10.4 Com'!E40/'10.4 Com'!E25</f>
        <v>5.0156461430292039</v>
      </c>
      <c r="F27" s="442">
        <f>+'10.4 Com'!F40/'10.4 Com'!F25</f>
        <v>4.9401641542110069</v>
      </c>
      <c r="G27" s="442">
        <f>+'10.4 Com'!G40/'10.4 Com'!G25</f>
        <v>4.9800707690130706</v>
      </c>
      <c r="H27" s="442">
        <f>+'10.4 Com'!H40/'10.4 Com'!H25</f>
        <v>5.0712242585457004</v>
      </c>
      <c r="I27" s="442">
        <f>+'10.4 Com'!I40/'10.4 Com'!I25</f>
        <v>4.6516183441258603</v>
      </c>
      <c r="J27" s="442">
        <f>+'10.4 Com'!J40/'10.4 Com'!J25</f>
        <v>4.6230679446410727</v>
      </c>
      <c r="K27" s="442">
        <f>+'10.4 Com'!K40/'10.4 Com'!K25</f>
        <v>4.9273201433576386</v>
      </c>
      <c r="L27" s="442">
        <f>+'10.4 Com'!L40/'10.4 Com'!L25</f>
        <v>4.8945813264937028</v>
      </c>
      <c r="M27" s="442">
        <f>+'10.4 Com'!M40/'10.4 Com'!M25</f>
        <v>5.1328364390966268</v>
      </c>
      <c r="N27" s="442">
        <f>+'10.4 Com'!N40/'10.4 Com'!N25</f>
        <v>5.7251064994758956</v>
      </c>
      <c r="O27" s="442">
        <f>+'10.4 Com'!O40/'10.4 Com'!O25</f>
        <v>5.4806632332717404</v>
      </c>
      <c r="P27" s="442">
        <f>+'10.4 Com'!P40/'10.4 Com'!P25</f>
        <v>4.9127088570873454</v>
      </c>
      <c r="Q27" s="442">
        <f>+'10.4 Com'!Q40/'10.4 Com'!Q25</f>
        <v>4.555167908267781</v>
      </c>
      <c r="R27" s="692">
        <f>+'10.4 bis Com'!C48</f>
        <v>4.8815545767558053</v>
      </c>
      <c r="S27" s="442">
        <f>+'10.4 bis Com'!D48</f>
        <v>5.4204185269722132</v>
      </c>
      <c r="T27" s="442">
        <f>+'10.4 bis Com'!E48</f>
        <v>5.9860829711867805</v>
      </c>
      <c r="U27" s="442">
        <f>+'10.4 bis Com'!F48</f>
        <v>5.7711377373873143</v>
      </c>
      <c r="V27" s="442">
        <f>+'10.4 bis Com'!G48</f>
        <v>5.8044510330597996</v>
      </c>
      <c r="W27" s="442">
        <f>+'10.4 bis Com'!H48</f>
        <v>5.7558030504680016</v>
      </c>
      <c r="X27" s="442">
        <f>+'10.4 bis Com'!I48</f>
        <v>5.2716205459445229</v>
      </c>
      <c r="Y27" s="442">
        <f>+'10.4 bis Com'!J48</f>
        <v>4.9961176247166001</v>
      </c>
      <c r="Z27" s="442">
        <f>+'10.4 bis Com'!K48</f>
        <v>5.4144963857526953</v>
      </c>
      <c r="AA27" s="442">
        <f>+'10.4 bis Com'!L48</f>
        <v>4.923230459</v>
      </c>
      <c r="AB27" s="442">
        <f>+'10.4 bis Com'!M48</f>
        <v>4.8815084543690785</v>
      </c>
      <c r="AC27" s="442">
        <f>+'10.4 bis Com'!N48</f>
        <v>4.473786615277966</v>
      </c>
    </row>
    <row r="28" spans="1:39" s="32" customFormat="1" ht="12.95" customHeight="1">
      <c r="A28" s="23" t="s">
        <v>177</v>
      </c>
      <c r="B28" s="443">
        <f>+'10.5 GFP'!B40/'10.5 GFP'!B25</f>
        <v>6.6482375701785283</v>
      </c>
      <c r="C28" s="443">
        <f>+'10.5 GFP'!C40/'10.5 GFP'!C25</f>
        <v>7.1396379282217906</v>
      </c>
      <c r="D28" s="443">
        <f>+'10.5 GFP'!D40/'10.5 GFP'!D25</f>
        <v>5.0196289260341693</v>
      </c>
      <c r="E28" s="443">
        <f>+'10.5 GFP'!E40/'10.5 GFP'!E25</f>
        <v>4.8171624077746182</v>
      </c>
      <c r="F28" s="443">
        <f>+'10.5 GFP'!F40/'10.5 GFP'!F25</f>
        <v>4.5701691327266447</v>
      </c>
      <c r="G28" s="443">
        <f>+'10.5 GFP'!G40/'10.5 GFP'!G25</f>
        <v>3.9084680415919451</v>
      </c>
      <c r="H28" s="443">
        <f>+'10.5 GFP'!H40/'10.5 GFP'!H25</f>
        <v>3.8559735680816223</v>
      </c>
      <c r="I28" s="443">
        <f>+'10.5 GFP'!I40/'10.5 GFP'!I25</f>
        <v>3.154556218997663</v>
      </c>
      <c r="J28" s="443">
        <f>+'10.5 GFP'!J40/'10.5 GFP'!J25</f>
        <v>3.3115087229653555</v>
      </c>
      <c r="K28" s="443">
        <f>+'10.5 GFP'!K40/'10.5 GFP'!K25</f>
        <v>4.0911805777184798</v>
      </c>
      <c r="L28" s="443">
        <f>+'10.5 GFP'!L40/'10.5 GFP'!L25</f>
        <v>4.0028854949970567</v>
      </c>
      <c r="M28" s="443">
        <f>+'10.5 GFP'!M40/'10.5 GFP'!M25</f>
        <v>4.3558269201268764</v>
      </c>
      <c r="N28" s="443">
        <f>+'10.5 GFP'!N40/'10.5 GFP'!N25</f>
        <v>4.6838007742736769</v>
      </c>
      <c r="O28" s="443">
        <f>+'10.5 GFP'!O40/'10.5 GFP'!O25</f>
        <v>4.2406739056648197</v>
      </c>
      <c r="P28" s="443">
        <f>+'10.5 GFP'!P40/'10.5 GFP'!P25</f>
        <v>3.8102296895919547</v>
      </c>
      <c r="Q28" s="443">
        <f>+'10.5 GFP'!Q40/'10.5 GFP'!Q25</f>
        <v>3.7998810941263259</v>
      </c>
      <c r="R28" s="693">
        <f>+'10.5 bis GFP'!C47</f>
        <v>4.218829085864706</v>
      </c>
      <c r="S28" s="443">
        <f>+'10.5 bis GFP'!D47</f>
        <v>4.2618909758152244</v>
      </c>
      <c r="T28" s="443">
        <f>+'10.5 bis GFP'!E47</f>
        <v>4.8207242112571675</v>
      </c>
      <c r="U28" s="443">
        <f>+'10.5 bis GFP'!F47</f>
        <v>4.6673169608564535</v>
      </c>
      <c r="V28" s="443">
        <f>+'10.5 bis GFP'!G47</f>
        <v>5.0097202287893801</v>
      </c>
      <c r="W28" s="443">
        <f>+'10.5 bis GFP'!H47</f>
        <v>4.7560581043664136</v>
      </c>
      <c r="X28" s="443">
        <f>+'10.5 bis GFP'!I47</f>
        <v>4.5725610820113944</v>
      </c>
      <c r="Y28" s="443">
        <f>+'10.5 bis GFP'!J47</f>
        <v>4.3004135943428503</v>
      </c>
      <c r="Z28" s="443">
        <f>+'10.5 bis GFP'!K47</f>
        <v>4.7917967839489881</v>
      </c>
      <c r="AA28" s="443">
        <f>+'10.5 bis GFP'!L47</f>
        <v>4.5536610949999998</v>
      </c>
      <c r="AB28" s="443">
        <f>+'10.5 bis GFP'!M47</f>
        <v>4.1373071335755522</v>
      </c>
      <c r="AC28" s="443">
        <f>+'10.5 bis GFP'!N47</f>
        <v>4.004774714352294</v>
      </c>
    </row>
    <row r="29" spans="1:39" s="32" customFormat="1" ht="12.95" customHeight="1">
      <c r="A29" s="23" t="s">
        <v>178</v>
      </c>
      <c r="B29" s="443">
        <f>+'10.6 B Co'!B39/'10.6 B Co'!B24</f>
        <v>6.9786287834271317</v>
      </c>
      <c r="C29" s="443">
        <f>+'10.6 B Co'!C39/'10.6 B Co'!C24</f>
        <v>6.2370068141329371</v>
      </c>
      <c r="D29" s="443">
        <f>+'10.6 B Co'!D39/'10.6 B Co'!D24</f>
        <v>5.6190910619119521</v>
      </c>
      <c r="E29" s="443">
        <f>+'10.6 B Co'!E39/'10.6 B Co'!E24</f>
        <v>4.9868321285596853</v>
      </c>
      <c r="F29" s="443">
        <f>+'10.6 B Co'!F39/'10.6 B Co'!F24</f>
        <v>4.8818565899278035</v>
      </c>
      <c r="G29" s="443">
        <f>+'10.6 B Co'!G39/'10.6 B Co'!G24</f>
        <v>4.7831444010475002</v>
      </c>
      <c r="H29" s="443">
        <f>+'10.6 B Co'!H39/'10.6 B Co'!H24</f>
        <v>4.8292342124259866</v>
      </c>
      <c r="I29" s="443">
        <f>+'10.6 B Co'!I39/'10.6 B Co'!I24</f>
        <v>4.3028127045366169</v>
      </c>
      <c r="J29" s="443">
        <f>+'10.6 B Co'!J39/'10.6 B Co'!J24</f>
        <v>4.3253920979447953</v>
      </c>
      <c r="K29" s="443">
        <f>+'10.6 B Co'!K39/'10.6 B Co'!K24</f>
        <v>4.7424432042185938</v>
      </c>
      <c r="L29" s="443">
        <f>+'10.6 B Co'!L39/'10.6 B Co'!L24</f>
        <v>4.6829729536899851</v>
      </c>
      <c r="M29" s="443">
        <f>+'10.6 B Co'!M39/'10.6 B Co'!M24</f>
        <v>4.944028352508405</v>
      </c>
      <c r="N29" s="443">
        <f>+'10.6 B Co'!N39/'10.6 B Co'!N24</f>
        <v>5.4541055258925883</v>
      </c>
      <c r="O29" s="443">
        <f>+'10.6 B Co'!O39/'10.6 B Co'!O24</f>
        <v>5.1357804279190784</v>
      </c>
      <c r="P29" s="443">
        <f>+'10.6 B Co'!P39/'10.6 B Co'!P24</f>
        <v>4.6002581459093754</v>
      </c>
      <c r="Q29" s="443">
        <f>+'10.6 B Co'!Q39/'10.6 B Co'!Q24</f>
        <v>4.3449633230871623</v>
      </c>
      <c r="R29" s="693">
        <f>+'10.6 bis B co'!C47</f>
        <v>4.6924486974802955</v>
      </c>
      <c r="S29" s="443">
        <f>+'10.6 bis B co'!D47</f>
        <v>5.0630897787272966</v>
      </c>
      <c r="T29" s="443">
        <f>+'10.6 bis B co'!E47</f>
        <v>5.6273278165416531</v>
      </c>
      <c r="U29" s="443">
        <f>+'10.6 bis B co'!F47</f>
        <v>5.4280483451862365</v>
      </c>
      <c r="V29" s="443">
        <f>+'10.6 bis B co'!G47</f>
        <v>5.5652827281076638</v>
      </c>
      <c r="W29" s="443">
        <f>+'10.6 bis B co'!H47</f>
        <v>5.4383419210643105</v>
      </c>
      <c r="X29" s="443">
        <f>+'10.6 bis B co'!I47</f>
        <v>5.054527671677234</v>
      </c>
      <c r="Y29" s="443">
        <f>+'10.6 bis B co'!J47</f>
        <v>4.7750793046414612</v>
      </c>
      <c r="Z29" s="443">
        <f>+'10.6 bis B co'!K47</f>
        <v>5.2140690217284114</v>
      </c>
      <c r="AA29" s="443">
        <f>+'10.6 bis B co'!L47</f>
        <v>4.8051530887018448</v>
      </c>
      <c r="AB29" s="443">
        <f>+'10.6 bis B co'!M47</f>
        <v>4.6282422214997778</v>
      </c>
      <c r="AC29" s="443">
        <f>+'10.6 bis B co'!N47</f>
        <v>4.3173265837185602</v>
      </c>
    </row>
    <row r="30" spans="1:39" s="32" customFormat="1" ht="12.95" customHeight="1">
      <c r="A30" s="23" t="s">
        <v>53</v>
      </c>
      <c r="B30" s="443">
        <f>+'10.7 Dept'!B44/'10.7 Dept'!B27</f>
        <v>4.2945505617977542</v>
      </c>
      <c r="C30" s="443">
        <f>+'10.7 Dept'!C44/'10.7 Dept'!C27</f>
        <v>3.5908474576271185</v>
      </c>
      <c r="D30" s="443">
        <f>+'10.7 Dept'!D44/'10.7 Dept'!D27</f>
        <v>3.1733724425533585</v>
      </c>
      <c r="E30" s="443">
        <f>+'10.7 Dept'!E44/'10.7 Dept'!E27</f>
        <v>2.6605077476543504</v>
      </c>
      <c r="F30" s="443">
        <f>+'10.7 Dept'!F44/'10.7 Dept'!F27</f>
        <v>2.3351286654697785</v>
      </c>
      <c r="G30" s="443">
        <f>+'10.7 Dept'!G44/'10.7 Dept'!G27</f>
        <v>2.2707041225829978</v>
      </c>
      <c r="H30" s="443">
        <f>+'10.7 Dept'!H44/'10.7 Dept'!H27</f>
        <v>2.3792227584455179</v>
      </c>
      <c r="I30" s="443">
        <f>+'10.7 Dept'!I44/'10.7 Dept'!I27</f>
        <v>2.153206798163998</v>
      </c>
      <c r="J30" s="443">
        <f>+'10.7 Dept'!J44/'10.7 Dept'!J27</f>
        <v>2.3674569246409316</v>
      </c>
      <c r="K30" s="443">
        <f>+'10.7 Dept'!K44/'10.7 Dept'!K27</f>
        <v>2.316674305111984</v>
      </c>
      <c r="L30" s="443">
        <f>+'10.7 Dept'!L44/'10.7 Dept'!L27</f>
        <v>2.1944913787838689</v>
      </c>
      <c r="M30" s="443">
        <f>+'10.7 Dept'!M44/'10.7 Dept'!M27</f>
        <v>2.4415813365357906</v>
      </c>
      <c r="N30" s="443">
        <f>+'10.7 Dept'!N44/'10.7 Dept'!N27</f>
        <v>3.2119119088167589</v>
      </c>
      <c r="O30" s="443">
        <f>+'10.7 Dept'!O44/'10.7 Dept'!O27</f>
        <v>4.5218881227071632</v>
      </c>
      <c r="P30" s="443">
        <f>+'10.7 Dept'!P44/'10.7 Dept'!P27</f>
        <v>3.8763755382400649</v>
      </c>
      <c r="Q30" s="443">
        <f>+'10.7 Dept'!Q44/'10.7 Dept'!Q27</f>
        <v>3.4304472286704373</v>
      </c>
      <c r="R30" s="693">
        <f>+'10.7 bis Dept'!C51</f>
        <v>4.1007970370180207</v>
      </c>
      <c r="S30" s="443">
        <f>+'10.7 bis Dept'!D51</f>
        <v>4.710387832027231</v>
      </c>
      <c r="T30" s="443">
        <f>+'10.7 bis Dept'!E51</f>
        <v>5.0228467930101628</v>
      </c>
      <c r="U30" s="443">
        <f>+'10.7 bis Dept'!F51</f>
        <v>5.2521954798809656</v>
      </c>
      <c r="V30" s="443">
        <f>+'10.7 bis Dept'!G51</f>
        <v>4.3334895496803512</v>
      </c>
      <c r="W30" s="443">
        <f>+'10.7 bis Dept'!H51</f>
        <v>4.2261715113065499</v>
      </c>
      <c r="X30" s="443">
        <f>+'10.7 bis Dept'!I51</f>
        <v>4.1396379154752401</v>
      </c>
      <c r="Y30" s="443">
        <f>+'10.7 bis Dept'!J51</f>
        <v>3.435860003326054</v>
      </c>
      <c r="Z30" s="443">
        <f>+'10.7 bis Dept'!K51</f>
        <v>4.1261778916513707</v>
      </c>
      <c r="AA30" s="443">
        <f>+'10.7 bis Dept'!L51</f>
        <v>2.8060044150110377</v>
      </c>
      <c r="AB30" s="443">
        <f>+'10.7 bis Dept'!M51</f>
        <v>2.5879587709360732</v>
      </c>
      <c r="AC30" s="443">
        <f>+'10.7 bis Dept'!N51</f>
        <v>4.2381318761059461</v>
      </c>
    </row>
    <row r="31" spans="1:39" s="32" customFormat="1" ht="12.95" customHeight="1">
      <c r="A31" s="23" t="s">
        <v>378</v>
      </c>
      <c r="B31" s="443">
        <f>+'10.8 Reg'!B44/'10.8 Reg'!B26</f>
        <v>2.1361153846153842</v>
      </c>
      <c r="C31" s="443">
        <f>+'10.8 Reg'!C44/'10.8 Reg'!C26</f>
        <v>2.1010948905109488</v>
      </c>
      <c r="D31" s="443">
        <f>+'10.8 Reg'!D44/'10.8 Reg'!D26</f>
        <v>2.1216878217868662</v>
      </c>
      <c r="E31" s="443">
        <f>+'10.8 Reg'!E44/'10.8 Reg'!E26</f>
        <v>1.8477168734531526</v>
      </c>
      <c r="F31" s="443">
        <f>+'10.8 Reg'!F44/'10.8 Reg'!F26</f>
        <v>1.788795360712133</v>
      </c>
      <c r="G31" s="443">
        <f>+'10.8 Reg'!G44/'10.8 Reg'!G26</f>
        <v>1.763898372525043</v>
      </c>
      <c r="H31" s="443">
        <f>+'10.8 Reg'!H44/'10.8 Reg'!H26</f>
        <v>1.6595426674808382</v>
      </c>
      <c r="I31" s="443">
        <f>+'10.8 Reg'!I44/'10.8 Reg'!I26</f>
        <v>1.8195449632511889</v>
      </c>
      <c r="J31" s="443">
        <f>+'10.8 Reg'!J44/'10.8 Reg'!J26</f>
        <v>2.0597362811201054</v>
      </c>
      <c r="K31" s="443">
        <f>+'10.8 Reg'!K44/'10.8 Reg'!K26</f>
        <v>1.9032184639230771</v>
      </c>
      <c r="L31" s="443">
        <f>+'10.8 Reg'!L44/'10.8 Reg'!L26</f>
        <v>2.0304259322359219</v>
      </c>
      <c r="M31" s="443">
        <f>+'10.8 Reg'!M44/'10.8 Reg'!M26</f>
        <v>2.2911798127541081</v>
      </c>
      <c r="N31" s="443">
        <f>+'10.8 Reg'!N44/'10.8 Reg'!N26</f>
        <v>2.4327223689063646</v>
      </c>
      <c r="O31" s="443">
        <f>+'10.8 Reg'!O44/'10.8 Reg'!O26</f>
        <v>2.8693272635070803</v>
      </c>
      <c r="P31" s="443">
        <f>+'10.8 Reg'!P44/'10.8 Reg'!P26</f>
        <v>3.0574437046615808</v>
      </c>
      <c r="Q31" s="443">
        <f>+'10.8 Reg'!Q44/'10.8 Reg'!Q26</f>
        <v>3.2923657423636978</v>
      </c>
      <c r="R31" s="693">
        <f>+'10.8 bis reg'!C50</f>
        <v>3.5789383979820419</v>
      </c>
      <c r="S31" s="443">
        <f>+'10.8 bis reg'!D50</f>
        <v>3.832104979617815</v>
      </c>
      <c r="T31" s="443">
        <f>+'10.8 bis reg'!E50</f>
        <v>4.6260300010215039</v>
      </c>
      <c r="U31" s="443">
        <f>+'10.8 bis reg'!F50</f>
        <v>5.2205408715923429</v>
      </c>
      <c r="V31" s="443">
        <f>+'10.8 bis reg'!G50</f>
        <v>5.4671364556138728</v>
      </c>
      <c r="W31" s="443">
        <f>+'10.8 bis reg'!H50</f>
        <v>5.0429557744877753</v>
      </c>
      <c r="X31" s="443">
        <f>+'10.8 bis reg'!I50</f>
        <v>4.8458384575689601</v>
      </c>
      <c r="Y31" s="443">
        <f>+'10.8 bis reg'!J50</f>
        <v>4.3442152023358629</v>
      </c>
      <c r="Z31" s="443">
        <f>+'10.8 bis reg'!K50</f>
        <v>6.0361886455555345</v>
      </c>
      <c r="AA31" s="443">
        <f>+'10.8 bis reg'!L50</f>
        <v>5.7208326563808791</v>
      </c>
      <c r="AB31" s="443">
        <f>+'10.8 bis reg'!M50</f>
        <v>5.4931567385888567</v>
      </c>
      <c r="AC31" s="443">
        <f>+'10.8 bis reg'!N50</f>
        <v>6.0487332870731336</v>
      </c>
    </row>
    <row r="32" spans="1:39" s="32" customFormat="1" ht="12.95" customHeight="1">
      <c r="A32" s="27" t="s">
        <v>65</v>
      </c>
      <c r="B32" s="444">
        <f>+'10.9 Ens'!B39/'10.9 Ens'!B24</f>
        <v>5.1160675297760694</v>
      </c>
      <c r="C32" s="444">
        <f>+'10.9 Ens'!C39/'10.9 Ens'!C24</f>
        <v>4.5467230773756615</v>
      </c>
      <c r="D32" s="444">
        <f>+'10.9 Ens'!D39/'10.9 Ens'!D24</f>
        <v>4.1674002084618786</v>
      </c>
      <c r="E32" s="444">
        <f>+'10.9 Ens'!E39/'10.9 Ens'!E24</f>
        <v>3.6598673096798526</v>
      </c>
      <c r="F32" s="444">
        <f>+'10.9 Ens'!F39/'10.9 Ens'!F24</f>
        <v>3.4912279725177489</v>
      </c>
      <c r="G32" s="444">
        <f>+'10.9 Ens'!G39/'10.9 Ens'!G24</f>
        <v>3.4404400631801773</v>
      </c>
      <c r="H32" s="444">
        <f>+'10.9 Ens'!H39/'10.9 Ens'!H24</f>
        <v>3.4653029770000807</v>
      </c>
      <c r="I32" s="444">
        <f>+'10.9 Ens'!I39/'10.9 Ens'!I24</f>
        <v>3.2302446410251018</v>
      </c>
      <c r="J32" s="444">
        <f>+'10.9 Ens'!J39/'10.9 Ens'!J24</f>
        <v>3.3676223930283453</v>
      </c>
      <c r="K32" s="444">
        <f>+'10.9 Ens'!K39/'10.9 Ens'!K24</f>
        <v>3.4447915010842882</v>
      </c>
      <c r="L32" s="444">
        <f>+'10.9 Ens'!L39/'10.9 Ens'!L24</f>
        <v>3.3871926366318923</v>
      </c>
      <c r="M32" s="444">
        <f>+'10.9 Ens'!M39/'10.9 Ens'!M24</f>
        <v>3.6520082766325381</v>
      </c>
      <c r="N32" s="444">
        <f>+'10.9 Ens'!N39/'10.9 Ens'!N24</f>
        <v>4.1718163051271908</v>
      </c>
      <c r="O32" s="444">
        <f>+'10.9 Ens'!O39/'10.9 Ens'!O24</f>
        <v>4.5237910927710212</v>
      </c>
      <c r="P32" s="444">
        <f>+'10.9 Ens'!P39/'10.9 Ens'!P24</f>
        <v>4.1314388260084502</v>
      </c>
      <c r="Q32" s="444">
        <f>+'10.9 Ens'!Q39/'10.9 Ens'!Q24</f>
        <v>3.9195021873135749</v>
      </c>
      <c r="R32" s="694">
        <f>+'10.9 bis Ens'!C47</f>
        <v>4.35054150788753</v>
      </c>
      <c r="S32" s="444">
        <f>+'10.9 bis Ens'!D47</f>
        <v>4.7543029679373454</v>
      </c>
      <c r="T32" s="444">
        <f>+'10.9 bis Ens'!E47</f>
        <v>5.2983637871472569</v>
      </c>
      <c r="U32" s="444">
        <f>+'10.9 bis Ens'!F47</f>
        <v>5.3511345145168683</v>
      </c>
      <c r="V32" s="444">
        <f>+'10.9 bis Ens'!G47</f>
        <v>5.212942158789958</v>
      </c>
      <c r="W32" s="444">
        <f>+'10.9 bis Ens'!H47</f>
        <v>5.0491612317498209</v>
      </c>
      <c r="X32" s="444">
        <f>+'10.9 bis Ens'!I47</f>
        <v>4.7895378336419379</v>
      </c>
      <c r="Y32" s="444">
        <f>+'10.9 bis Ens'!J47</f>
        <v>4.3407329608136038</v>
      </c>
      <c r="Z32" s="444">
        <f>+'10.9 bis Ens'!K47</f>
        <v>5.0705468570120216</v>
      </c>
      <c r="AA32" s="444">
        <f>+'10.9 bis Ens'!L47</f>
        <v>4.3284161617973922</v>
      </c>
      <c r="AB32" s="444">
        <f>+'10.9 bis Ens'!M47</f>
        <v>4.1373904438369564</v>
      </c>
      <c r="AC32" s="444">
        <f>+'10.9 bis Ens'!N47</f>
        <v>4.590235089657333</v>
      </c>
    </row>
    <row r="33" spans="1:47" s="32" customFormat="1" ht="12.95" customHeight="1">
      <c r="A33" s="838" t="s">
        <v>564</v>
      </c>
    </row>
    <row r="34" spans="1:47" s="32" customFormat="1" ht="12.95" customHeight="1"/>
    <row r="35" spans="1:47" s="50" customFormat="1" ht="15.75">
      <c r="A35" s="25" t="s">
        <v>247</v>
      </c>
    </row>
    <row r="36" spans="1:47">
      <c r="A36" s="20"/>
      <c r="B36" s="67">
        <v>1978</v>
      </c>
      <c r="C36" s="67">
        <v>1979</v>
      </c>
      <c r="D36" s="67">
        <v>1980</v>
      </c>
      <c r="E36" s="67">
        <v>1981</v>
      </c>
      <c r="F36" s="67">
        <v>1982</v>
      </c>
      <c r="G36" s="67">
        <v>1983</v>
      </c>
      <c r="H36" s="67">
        <v>1984</v>
      </c>
      <c r="I36" s="67">
        <v>1985</v>
      </c>
      <c r="J36" s="67">
        <v>1986</v>
      </c>
      <c r="K36" s="67">
        <v>1987</v>
      </c>
      <c r="L36" s="67">
        <v>1988</v>
      </c>
      <c r="M36" s="67">
        <v>1989</v>
      </c>
      <c r="N36" s="67">
        <v>1990</v>
      </c>
      <c r="O36" s="67">
        <v>1991</v>
      </c>
      <c r="P36" s="67">
        <v>1992</v>
      </c>
      <c r="Q36" s="67">
        <v>1993</v>
      </c>
      <c r="R36" s="67">
        <v>1994</v>
      </c>
      <c r="S36" s="67">
        <v>1995</v>
      </c>
      <c r="T36" s="67">
        <v>1996</v>
      </c>
      <c r="U36" s="67">
        <v>1997</v>
      </c>
      <c r="V36" s="67">
        <v>1998</v>
      </c>
      <c r="W36" s="67">
        <v>1999</v>
      </c>
      <c r="X36" s="67">
        <v>2000</v>
      </c>
      <c r="Y36" s="67">
        <v>2001</v>
      </c>
      <c r="Z36" s="67">
        <v>2002</v>
      </c>
      <c r="AA36" s="67">
        <v>2003</v>
      </c>
      <c r="AB36" s="67">
        <v>2004</v>
      </c>
      <c r="AC36" s="67">
        <v>2005</v>
      </c>
      <c r="AD36" s="67">
        <v>2006</v>
      </c>
      <c r="AE36" s="67">
        <v>2007</v>
      </c>
      <c r="AF36" s="67">
        <v>2008</v>
      </c>
      <c r="AG36" s="67">
        <v>2009</v>
      </c>
      <c r="AH36" s="67">
        <v>2010</v>
      </c>
      <c r="AI36" s="67">
        <v>2011</v>
      </c>
      <c r="AJ36" s="67">
        <v>2012</v>
      </c>
      <c r="AK36" s="67">
        <v>2013</v>
      </c>
      <c r="AL36" s="67">
        <v>2014</v>
      </c>
      <c r="AM36" s="67">
        <v>2015</v>
      </c>
      <c r="AN36" s="67">
        <v>2016</v>
      </c>
      <c r="AO36" s="67">
        <v>2017</v>
      </c>
      <c r="AP36" s="67">
        <v>2018</v>
      </c>
      <c r="AQ36" s="67">
        <v>2019</v>
      </c>
      <c r="AR36" s="67">
        <v>2020</v>
      </c>
      <c r="AS36" s="67">
        <v>2021</v>
      </c>
      <c r="AT36" s="67">
        <v>2022</v>
      </c>
      <c r="AU36" s="67">
        <v>2023</v>
      </c>
    </row>
    <row r="37" spans="1:47" s="46" customFormat="1" ht="12.95" customHeight="1">
      <c r="A37" s="46" t="s">
        <v>67</v>
      </c>
      <c r="B37" s="259">
        <v>44.3</v>
      </c>
      <c r="C37" s="259">
        <v>49.8</v>
      </c>
      <c r="D37" s="259">
        <v>55.1</v>
      </c>
      <c r="E37" s="259">
        <v>67.5</v>
      </c>
      <c r="F37" s="259">
        <v>95</v>
      </c>
      <c r="G37" s="259">
        <v>111.5</v>
      </c>
      <c r="H37" s="259">
        <v>133.69999999999999</v>
      </c>
      <c r="I37" s="259">
        <v>151.9</v>
      </c>
      <c r="J37" s="259">
        <v>170.8</v>
      </c>
      <c r="K37" s="259">
        <v>192.4</v>
      </c>
      <c r="L37" s="259">
        <v>212.7</v>
      </c>
      <c r="M37" s="259">
        <v>239.6</v>
      </c>
      <c r="N37" s="259">
        <v>264.60000000000002</v>
      </c>
      <c r="O37" s="259">
        <v>279</v>
      </c>
      <c r="P37" s="259">
        <v>322.5</v>
      </c>
      <c r="Q37" s="259">
        <v>382.2</v>
      </c>
      <c r="R37" s="259">
        <v>438.6</v>
      </c>
      <c r="S37" s="259">
        <v>488.63324999999998</v>
      </c>
      <c r="T37" s="259">
        <v>533.05544999999995</v>
      </c>
      <c r="U37" s="259">
        <v>568.85289</v>
      </c>
      <c r="V37" s="259">
        <v>613.61659999999995</v>
      </c>
      <c r="W37" s="259">
        <v>637.96580000000006</v>
      </c>
      <c r="X37" s="259">
        <v>660.30426</v>
      </c>
      <c r="Y37" s="259">
        <v>687.91799000000003</v>
      </c>
      <c r="Z37" s="259">
        <v>748.2821899999999</v>
      </c>
      <c r="AA37" s="259">
        <v>812.57839000000001</v>
      </c>
      <c r="AB37" s="259">
        <v>853.52607</v>
      </c>
      <c r="AC37" s="260">
        <v>900.96291000000008</v>
      </c>
      <c r="AD37" s="260">
        <v>900.42009999999993</v>
      </c>
      <c r="AE37" s="260">
        <v>938.55687</v>
      </c>
      <c r="AF37" s="260">
        <v>1046.7639549999999</v>
      </c>
      <c r="AG37" s="260">
        <v>1174.9979979999998</v>
      </c>
      <c r="AH37" s="260">
        <v>1252.924493</v>
      </c>
      <c r="AI37" s="260">
        <v>1345.414544</v>
      </c>
      <c r="AJ37" s="260">
        <v>1447.212712</v>
      </c>
      <c r="AK37" s="260">
        <v>1527.8713519999999</v>
      </c>
      <c r="AL37" s="260">
        <v>1604.0798990000001</v>
      </c>
      <c r="AM37" s="260">
        <v>1654.6321659999999</v>
      </c>
      <c r="AN37" s="259">
        <v>1705.0551599999999</v>
      </c>
      <c r="AO37" s="259">
        <v>1766.738574</v>
      </c>
      <c r="AP37" s="47">
        <v>1840.282095</v>
      </c>
      <c r="AQ37" s="47">
        <v>1909.0965632</v>
      </c>
      <c r="AR37" s="47">
        <v>2087.0545670000001</v>
      </c>
      <c r="AS37" s="47">
        <v>2231.782545</v>
      </c>
      <c r="AT37" s="47">
        <v>2363.8000000000002</v>
      </c>
      <c r="AU37" s="47">
        <v>2513.6999999999998</v>
      </c>
    </row>
    <row r="38" spans="1:47" s="46" customFormat="1" ht="12.95" customHeight="1">
      <c r="A38" s="46" t="s">
        <v>68</v>
      </c>
      <c r="B38" s="259">
        <v>3.0316999999999998</v>
      </c>
      <c r="C38" s="259">
        <v>3.5038</v>
      </c>
      <c r="D38" s="259">
        <v>4.3914</v>
      </c>
      <c r="E38" s="259">
        <v>5.5115999999999996</v>
      </c>
      <c r="F38" s="259">
        <v>8.0806000000000004</v>
      </c>
      <c r="G38" s="259">
        <v>10.584199999999999</v>
      </c>
      <c r="H38" s="259">
        <v>12.1248</v>
      </c>
      <c r="I38" s="259">
        <v>13.4686</v>
      </c>
      <c r="J38" s="259">
        <v>16.127400000000002</v>
      </c>
      <c r="K38" s="259">
        <v>17.856200000000001</v>
      </c>
      <c r="L38" s="259">
        <v>16.011399999999998</v>
      </c>
      <c r="M38" s="259">
        <v>18.331699999999998</v>
      </c>
      <c r="N38" s="259">
        <v>21.064900000000002</v>
      </c>
      <c r="O38" s="259">
        <v>24.030200000000001</v>
      </c>
      <c r="P38" s="259">
        <v>27.4724</v>
      </c>
      <c r="Q38" s="259">
        <v>33.425899999999999</v>
      </c>
      <c r="R38" s="259">
        <v>36.5687</v>
      </c>
      <c r="S38" s="259">
        <v>68.075176000000013</v>
      </c>
      <c r="T38" s="259">
        <v>68.185797999999991</v>
      </c>
      <c r="U38" s="259">
        <v>68.677840000000003</v>
      </c>
      <c r="V38" s="259">
        <v>69.098269999999999</v>
      </c>
      <c r="W38" s="259">
        <v>68.56756</v>
      </c>
      <c r="X38" s="259">
        <v>68.389759999999995</v>
      </c>
      <c r="Y38" s="259">
        <v>68.790960000000013</v>
      </c>
      <c r="Z38" s="259">
        <v>66.408630000000002</v>
      </c>
      <c r="AA38" s="259">
        <v>75.153220000000005</v>
      </c>
      <c r="AB38" s="259">
        <v>72.761020000000002</v>
      </c>
      <c r="AC38" s="259">
        <v>70.445509999999999</v>
      </c>
      <c r="AD38" s="259">
        <v>64.081649999999996</v>
      </c>
      <c r="AE38" s="259">
        <v>72.063960000000009</v>
      </c>
      <c r="AF38" s="259">
        <v>73.928229000000002</v>
      </c>
      <c r="AG38" s="259">
        <v>143.49660200000002</v>
      </c>
      <c r="AH38" s="259">
        <v>130.92680300000001</v>
      </c>
      <c r="AI38" s="259">
        <v>111.10009299999999</v>
      </c>
      <c r="AJ38" s="259">
        <v>81.529986999999991</v>
      </c>
      <c r="AK38" s="259">
        <v>82.624820999999997</v>
      </c>
      <c r="AL38" s="259">
        <v>61.982262999999996</v>
      </c>
      <c r="AM38" s="259">
        <v>63.343406000000002</v>
      </c>
      <c r="AN38" s="259">
        <v>60.485752999999995</v>
      </c>
      <c r="AO38" s="259">
        <v>69.309425000000005</v>
      </c>
      <c r="AP38" s="47">
        <v>69.885327000000004</v>
      </c>
      <c r="AQ38" s="47">
        <v>73.907288100000002</v>
      </c>
      <c r="AR38" s="47">
        <v>73.935768100000004</v>
      </c>
      <c r="AS38" s="47">
        <v>76.41060610000001</v>
      </c>
      <c r="AT38" s="47">
        <v>74.403020999999995</v>
      </c>
      <c r="AU38" s="47">
        <v>73.7</v>
      </c>
    </row>
    <row r="39" spans="1:47" s="46" customFormat="1" ht="12.95" customHeight="1">
      <c r="A39" s="46" t="s">
        <v>199</v>
      </c>
      <c r="B39" s="259">
        <v>23.670549999999999</v>
      </c>
      <c r="C39" s="259">
        <v>27.434069999999998</v>
      </c>
      <c r="D39" s="259">
        <v>30.80143</v>
      </c>
      <c r="E39" s="259">
        <v>35.654389999999999</v>
      </c>
      <c r="F39" s="259">
        <v>42.389109999999995</v>
      </c>
      <c r="G39" s="259">
        <v>49.024790000000003</v>
      </c>
      <c r="H39" s="259">
        <v>55.759509999999999</v>
      </c>
      <c r="I39" s="259">
        <v>63.68271</v>
      </c>
      <c r="J39" s="259">
        <v>68.634709999999998</v>
      </c>
      <c r="K39" s="259">
        <v>78.142540000000011</v>
      </c>
      <c r="L39" s="259">
        <v>81.608940000000004</v>
      </c>
      <c r="M39" s="259">
        <v>85.075340000000011</v>
      </c>
      <c r="N39" s="259">
        <v>90.027340000000009</v>
      </c>
      <c r="O39" s="259">
        <v>95.078379999999996</v>
      </c>
      <c r="P39" s="259">
        <v>99.634219999999999</v>
      </c>
      <c r="Q39" s="259">
        <v>104.38814000000001</v>
      </c>
      <c r="R39" s="259">
        <v>108.44878</v>
      </c>
      <c r="S39" s="259">
        <v>110.95399</v>
      </c>
      <c r="T39" s="259">
        <v>112.7987</v>
      </c>
      <c r="U39" s="259">
        <v>105.76577</v>
      </c>
      <c r="V39" s="259">
        <v>106.20747999999999</v>
      </c>
      <c r="W39" s="259">
        <v>105.67607000000001</v>
      </c>
      <c r="X39" s="259">
        <v>105.75169</v>
      </c>
      <c r="Y39" s="259">
        <v>106.11647000000001</v>
      </c>
      <c r="Z39" s="259">
        <v>105.17386999999999</v>
      </c>
      <c r="AA39" s="259">
        <v>108.98533999999999</v>
      </c>
      <c r="AB39" s="259">
        <v>112.6627</v>
      </c>
      <c r="AC39" s="259">
        <v>119.1576</v>
      </c>
      <c r="AD39" s="259">
        <v>126.94011999999999</v>
      </c>
      <c r="AE39" s="259">
        <v>136.95339999999999</v>
      </c>
      <c r="AF39" s="259">
        <v>147.773055</v>
      </c>
      <c r="AG39" s="259">
        <v>156.70385999999999</v>
      </c>
      <c r="AH39" s="259">
        <v>162.75551100000001</v>
      </c>
      <c r="AI39" s="259">
        <v>168.39898300000002</v>
      </c>
      <c r="AJ39" s="259">
        <v>175.57261700000001</v>
      </c>
      <c r="AK39" s="259">
        <v>181.97882199999998</v>
      </c>
      <c r="AL39" s="259">
        <v>187.329679</v>
      </c>
      <c r="AM39" s="259">
        <v>195.24524299999999</v>
      </c>
      <c r="AN39" s="259">
        <v>198.97849100000002</v>
      </c>
      <c r="AO39" s="259">
        <v>200.301299</v>
      </c>
      <c r="AP39" s="47">
        <v>205.015491</v>
      </c>
      <c r="AQ39" s="47">
        <v>209.309236</v>
      </c>
      <c r="AR39" s="47">
        <v>228.69916899999998</v>
      </c>
      <c r="AS39" s="47">
        <v>244.13681400000002</v>
      </c>
      <c r="AT39" s="47">
        <v>244.61916099999999</v>
      </c>
      <c r="AU39" s="47">
        <v>250.4</v>
      </c>
    </row>
    <row r="40" spans="1:47" s="46" customFormat="1" ht="12.95" customHeight="1">
      <c r="A40" s="46" t="s">
        <v>69</v>
      </c>
      <c r="B40" s="259">
        <v>3.5</v>
      </c>
      <c r="C40" s="259">
        <v>4.4000000000000004</v>
      </c>
      <c r="D40" s="259">
        <v>5</v>
      </c>
      <c r="E40" s="259">
        <v>5.6</v>
      </c>
      <c r="F40" s="259">
        <v>6.3</v>
      </c>
      <c r="G40" s="259">
        <v>7.2</v>
      </c>
      <c r="H40" s="259">
        <v>9.6</v>
      </c>
      <c r="I40" s="259">
        <v>9.6999999999999993</v>
      </c>
      <c r="J40" s="259">
        <v>6.1</v>
      </c>
      <c r="K40" s="259">
        <v>6.6</v>
      </c>
      <c r="L40" s="259">
        <v>7.9</v>
      </c>
      <c r="M40" s="259">
        <v>8.3000000000000007</v>
      </c>
      <c r="N40" s="259">
        <v>8.4</v>
      </c>
      <c r="O40" s="259">
        <v>10.9</v>
      </c>
      <c r="P40" s="259">
        <v>18.100000000000001</v>
      </c>
      <c r="Q40" s="259">
        <v>26.5</v>
      </c>
      <c r="R40" s="259">
        <v>21.4</v>
      </c>
      <c r="S40" s="259">
        <v>33.97589</v>
      </c>
      <c r="T40" s="259">
        <v>41.544820000000001</v>
      </c>
      <c r="U40" s="259">
        <v>56.082269999999994</v>
      </c>
      <c r="V40" s="259">
        <v>47.13702</v>
      </c>
      <c r="W40" s="259">
        <v>44.734059999999999</v>
      </c>
      <c r="X40" s="259">
        <v>45.559040000000003</v>
      </c>
      <c r="Y40" s="259">
        <v>44.847149999999999</v>
      </c>
      <c r="Z40" s="259">
        <v>46.957809999999995</v>
      </c>
      <c r="AA40" s="259">
        <v>63.689410000000002</v>
      </c>
      <c r="AB40" s="259">
        <v>95.397080000000003</v>
      </c>
      <c r="AC40" s="259">
        <v>110.90464</v>
      </c>
      <c r="AD40" s="259">
        <v>115.87083</v>
      </c>
      <c r="AE40" s="259">
        <v>121.28449000000001</v>
      </c>
      <c r="AF40" s="259">
        <v>120.936397</v>
      </c>
      <c r="AG40" s="259">
        <v>151.98378099999999</v>
      </c>
      <c r="AH40" s="259">
        <v>175.56542899999999</v>
      </c>
      <c r="AI40" s="259">
        <v>205.22264000000001</v>
      </c>
      <c r="AJ40" s="259">
        <v>211.51985099999999</v>
      </c>
      <c r="AK40" s="259">
        <v>212.22883100000001</v>
      </c>
      <c r="AL40" s="259">
        <v>217.18743700000002</v>
      </c>
      <c r="AM40" s="259">
        <v>220.849684</v>
      </c>
      <c r="AN40" s="259">
        <v>225.48760300000001</v>
      </c>
      <c r="AO40" s="259">
        <v>226.09336199999998</v>
      </c>
      <c r="AP40" s="47">
        <v>204.59217900000002</v>
      </c>
      <c r="AQ40" s="47">
        <v>193.820064</v>
      </c>
      <c r="AR40" s="47">
        <v>272.41580200000004</v>
      </c>
      <c r="AS40" s="47">
        <v>274.39606500000002</v>
      </c>
      <c r="AT40" s="47">
        <v>270.77103999999997</v>
      </c>
      <c r="AU40" s="47">
        <v>263.7</v>
      </c>
    </row>
    <row r="41" spans="1:47" s="46" customFormat="1" ht="12.95" customHeight="1">
      <c r="A41" s="48" t="s">
        <v>121</v>
      </c>
      <c r="B41" s="261">
        <v>74.502250000000004</v>
      </c>
      <c r="C41" s="261">
        <v>85.137869999999992</v>
      </c>
      <c r="D41" s="261">
        <v>95.292829999999995</v>
      </c>
      <c r="E41" s="261">
        <v>114.26598999999999</v>
      </c>
      <c r="F41" s="261">
        <v>151.76971</v>
      </c>
      <c r="G41" s="261">
        <v>178.30898999999999</v>
      </c>
      <c r="H41" s="261">
        <v>211.18430999999998</v>
      </c>
      <c r="I41" s="261">
        <v>238.75130999999999</v>
      </c>
      <c r="J41" s="261">
        <v>261.66211000000004</v>
      </c>
      <c r="K41" s="261">
        <v>294.99874000000005</v>
      </c>
      <c r="L41" s="261">
        <v>318.22033999999996</v>
      </c>
      <c r="M41" s="261">
        <v>351.30703999999997</v>
      </c>
      <c r="N41" s="261">
        <v>384.09224000000006</v>
      </c>
      <c r="O41" s="261">
        <v>409.00857999999994</v>
      </c>
      <c r="P41" s="261">
        <v>467.70662000000004</v>
      </c>
      <c r="Q41" s="261">
        <v>546.51404000000002</v>
      </c>
      <c r="R41" s="261">
        <v>605.01747999999998</v>
      </c>
      <c r="S41" s="261">
        <v>701.6</v>
      </c>
      <c r="T41" s="261">
        <v>755.6</v>
      </c>
      <c r="U41" s="261">
        <v>799.4</v>
      </c>
      <c r="V41" s="261">
        <v>836.1</v>
      </c>
      <c r="W41" s="261">
        <v>856.9</v>
      </c>
      <c r="X41" s="261">
        <v>880</v>
      </c>
      <c r="Y41" s="261">
        <v>907.7</v>
      </c>
      <c r="Z41" s="261">
        <v>966.8</v>
      </c>
      <c r="AA41" s="261">
        <v>1060.4000000000001</v>
      </c>
      <c r="AB41" s="261">
        <v>1134.3</v>
      </c>
      <c r="AC41" s="261">
        <v>1201.5</v>
      </c>
      <c r="AD41" s="261">
        <v>1207.3</v>
      </c>
      <c r="AE41" s="261">
        <v>1268.9000000000001</v>
      </c>
      <c r="AF41" s="261">
        <v>1389.4</v>
      </c>
      <c r="AG41" s="261">
        <v>1627.2</v>
      </c>
      <c r="AH41" s="261">
        <v>1722.2</v>
      </c>
      <c r="AI41" s="261">
        <v>1830.1</v>
      </c>
      <c r="AJ41" s="261">
        <v>1915.8</v>
      </c>
      <c r="AK41" s="261">
        <v>2004.7</v>
      </c>
      <c r="AL41" s="261">
        <v>2070.6</v>
      </c>
      <c r="AM41" s="261">
        <v>2134.1</v>
      </c>
      <c r="AN41" s="261">
        <v>2190</v>
      </c>
      <c r="AO41" s="261">
        <v>2262.4</v>
      </c>
      <c r="AP41" s="68">
        <v>2319.8000000000002</v>
      </c>
      <c r="AQ41" s="68">
        <v>2386.1</v>
      </c>
      <c r="AR41" s="68">
        <v>2662.1</v>
      </c>
      <c r="AS41" s="68">
        <v>2826.7</v>
      </c>
      <c r="AT41" s="68">
        <v>2953.6</v>
      </c>
      <c r="AU41" s="68">
        <v>3101.4</v>
      </c>
    </row>
    <row r="42" spans="1:47" s="286" customFormat="1" ht="12.95" customHeight="1">
      <c r="A42" s="284" t="s">
        <v>631</v>
      </c>
    </row>
    <row r="43" spans="1:47" s="286" customFormat="1" ht="12.95" customHeight="1">
      <c r="A43" s="284" t="s">
        <v>156</v>
      </c>
      <c r="B43" s="285"/>
      <c r="C43" s="285"/>
      <c r="D43" s="285"/>
      <c r="E43" s="285"/>
      <c r="F43" s="285"/>
      <c r="G43" s="285"/>
      <c r="H43" s="285"/>
      <c r="I43" s="285"/>
      <c r="J43" s="285"/>
      <c r="K43" s="285"/>
      <c r="L43" s="285"/>
      <c r="M43" s="285"/>
      <c r="AF43" s="287"/>
    </row>
    <row r="44" spans="1:47" s="35" customFormat="1" ht="12.95" customHeight="1">
      <c r="A44" s="33"/>
      <c r="B44" s="34"/>
      <c r="C44" s="34"/>
      <c r="D44" s="34"/>
      <c r="E44" s="34"/>
      <c r="F44" s="34"/>
      <c r="G44" s="34"/>
      <c r="H44" s="34"/>
      <c r="I44" s="34"/>
      <c r="J44" s="34"/>
      <c r="K44" s="34"/>
      <c r="L44" s="34"/>
      <c r="M44" s="34"/>
      <c r="AF44"/>
    </row>
    <row r="45" spans="1:47" s="50" customFormat="1" ht="15.75">
      <c r="A45" s="25" t="s">
        <v>248</v>
      </c>
    </row>
    <row r="46" spans="1:47">
      <c r="A46" s="20"/>
      <c r="B46" s="67">
        <v>1978</v>
      </c>
      <c r="C46" s="67">
        <v>1979</v>
      </c>
      <c r="D46" s="67">
        <v>1980</v>
      </c>
      <c r="E46" s="67">
        <v>1981</v>
      </c>
      <c r="F46" s="67">
        <v>1982</v>
      </c>
      <c r="G46" s="67">
        <v>1983</v>
      </c>
      <c r="H46" s="67">
        <v>1984</v>
      </c>
      <c r="I46" s="67">
        <v>1985</v>
      </c>
      <c r="J46" s="67">
        <v>1986</v>
      </c>
      <c r="K46" s="67">
        <v>1987</v>
      </c>
      <c r="L46" s="67">
        <v>1988</v>
      </c>
      <c r="M46" s="67">
        <v>1989</v>
      </c>
      <c r="N46" s="67">
        <v>1990</v>
      </c>
      <c r="O46" s="67">
        <v>1991</v>
      </c>
      <c r="P46" s="67">
        <v>1992</v>
      </c>
      <c r="Q46" s="67">
        <v>1993</v>
      </c>
      <c r="R46" s="67">
        <v>1994</v>
      </c>
      <c r="S46" s="67">
        <v>1995</v>
      </c>
      <c r="T46" s="67">
        <v>1996</v>
      </c>
      <c r="U46" s="67">
        <v>1997</v>
      </c>
      <c r="V46" s="67">
        <v>1998</v>
      </c>
      <c r="W46" s="67">
        <v>1999</v>
      </c>
      <c r="X46" s="67">
        <v>2000</v>
      </c>
      <c r="Y46" s="67">
        <v>2001</v>
      </c>
      <c r="Z46" s="67">
        <v>2002</v>
      </c>
      <c r="AA46" s="67">
        <v>2003</v>
      </c>
      <c r="AB46" s="67">
        <v>2004</v>
      </c>
      <c r="AC46" s="67">
        <v>2005</v>
      </c>
      <c r="AD46" s="67">
        <v>2006</v>
      </c>
      <c r="AE46" s="67">
        <v>2007</v>
      </c>
      <c r="AF46" s="67">
        <v>2008</v>
      </c>
      <c r="AG46" s="67">
        <v>2009</v>
      </c>
      <c r="AH46" s="67">
        <v>2010</v>
      </c>
      <c r="AI46" s="67">
        <v>2011</v>
      </c>
      <c r="AJ46" s="67">
        <v>2012</v>
      </c>
      <c r="AK46" s="67">
        <v>2013</v>
      </c>
      <c r="AL46" s="67">
        <v>2014</v>
      </c>
      <c r="AM46" s="67">
        <v>2015</v>
      </c>
      <c r="AN46" s="67">
        <v>2016</v>
      </c>
      <c r="AO46" s="67">
        <v>2017</v>
      </c>
      <c r="AP46" s="67">
        <v>2018</v>
      </c>
      <c r="AQ46" s="67">
        <v>2019</v>
      </c>
      <c r="AR46" s="67">
        <v>2020</v>
      </c>
      <c r="AS46" s="67">
        <v>2021</v>
      </c>
      <c r="AT46" s="67">
        <v>2022</v>
      </c>
      <c r="AU46" s="67">
        <v>2023</v>
      </c>
    </row>
    <row r="47" spans="1:47" s="46" customFormat="1" ht="12.95" customHeight="1">
      <c r="A47" s="46" t="s">
        <v>67</v>
      </c>
      <c r="B47" s="47">
        <v>12.833645821503975</v>
      </c>
      <c r="C47" s="47">
        <v>12.623874941506843</v>
      </c>
      <c r="D47" s="47">
        <v>12.315169092188762</v>
      </c>
      <c r="E47" s="47">
        <v>13.374027361476779</v>
      </c>
      <c r="F47" s="47">
        <v>16.400495260429508</v>
      </c>
      <c r="G47" s="47">
        <v>17.34208245281437</v>
      </c>
      <c r="H47" s="47">
        <v>19.113600692149657</v>
      </c>
      <c r="I47" s="47">
        <v>20.264592340837904</v>
      </c>
      <c r="J47" s="47">
        <v>21.146279387664169</v>
      </c>
      <c r="K47" s="47">
        <v>22.667620811703468</v>
      </c>
      <c r="L47" s="47">
        <v>23.171635913137848</v>
      </c>
      <c r="M47" s="47">
        <v>24.229345519467156</v>
      </c>
      <c r="N47" s="47">
        <v>25.345439372674516</v>
      </c>
      <c r="O47" s="47">
        <v>25.765745964520843</v>
      </c>
      <c r="P47" s="47">
        <v>28.75720457144141</v>
      </c>
      <c r="Q47" s="47">
        <v>33.678798024670641</v>
      </c>
      <c r="R47" s="49">
        <v>37.392566705576762</v>
      </c>
      <c r="S47" s="47">
        <v>40.256408291827398</v>
      </c>
      <c r="T47" s="47">
        <v>42.747930449535538</v>
      </c>
      <c r="U47" s="47">
        <v>44.108434162807022</v>
      </c>
      <c r="V47" s="47">
        <v>45.577403132812044</v>
      </c>
      <c r="W47" s="47">
        <v>45.727464039657448</v>
      </c>
      <c r="X47" s="47">
        <v>44.811435875235404</v>
      </c>
      <c r="Y47" s="47">
        <v>44.959876695909976</v>
      </c>
      <c r="Z47" s="47">
        <v>47.409730560850875</v>
      </c>
      <c r="AA47" s="47">
        <v>50.087652023703441</v>
      </c>
      <c r="AB47" s="47">
        <v>50.322633993112589</v>
      </c>
      <c r="AC47" s="49">
        <v>51.131584576285881</v>
      </c>
      <c r="AD47" s="49">
        <v>48.776270559898343</v>
      </c>
      <c r="AE47" s="49">
        <v>48.432238425125483</v>
      </c>
      <c r="AF47" s="49">
        <v>52.601211698675122</v>
      </c>
      <c r="AG47" s="49">
        <v>60.697055366450172</v>
      </c>
      <c r="AH47" s="49">
        <v>62.769406471730449</v>
      </c>
      <c r="AI47" s="49">
        <v>65.243563996144985</v>
      </c>
      <c r="AJ47" s="49">
        <v>69.301437968263642</v>
      </c>
      <c r="AK47" s="49">
        <v>72.057442540551861</v>
      </c>
      <c r="AL47" s="49">
        <v>74.479047519862149</v>
      </c>
      <c r="AM47" s="49">
        <v>75.162667547802258</v>
      </c>
      <c r="AN47" s="49">
        <v>76.397548690324015</v>
      </c>
      <c r="AO47" s="49">
        <v>77.093581500562578</v>
      </c>
      <c r="AP47" s="49">
        <v>78.131576799973246</v>
      </c>
      <c r="AQ47" s="49">
        <v>78.492361883043827</v>
      </c>
      <c r="AR47" s="47">
        <v>90.02613955144777</v>
      </c>
      <c r="AS47" s="47">
        <v>88.982915290177758</v>
      </c>
      <c r="AT47" s="47">
        <v>89.017430289199325</v>
      </c>
      <c r="AU47" s="47">
        <v>89.06077709806209</v>
      </c>
    </row>
    <row r="48" spans="1:47" s="46" customFormat="1" ht="12.95" customHeight="1">
      <c r="A48" s="46" t="s">
        <v>68</v>
      </c>
      <c r="B48" s="47">
        <v>0.87827909790188718</v>
      </c>
      <c r="C48" s="47">
        <v>0.88818339397694157</v>
      </c>
      <c r="D48" s="47">
        <v>0.98150333124206401</v>
      </c>
      <c r="E48" s="47">
        <v>1.0920339141557838</v>
      </c>
      <c r="F48" s="47">
        <v>1.3950088631729123</v>
      </c>
      <c r="G48" s="47">
        <v>1.6462068977316398</v>
      </c>
      <c r="H48" s="47">
        <v>1.733347686403711</v>
      </c>
      <c r="I48" s="47">
        <v>1.7968116418815627</v>
      </c>
      <c r="J48" s="47">
        <v>1.9966891463502057</v>
      </c>
      <c r="K48" s="47">
        <v>2.103729577640018</v>
      </c>
      <c r="L48" s="47">
        <v>1.7442892865990378</v>
      </c>
      <c r="M48" s="47">
        <v>1.8537775177763605</v>
      </c>
      <c r="N48" s="47">
        <v>2.0177594325073751</v>
      </c>
      <c r="O48" s="47">
        <v>2.2191972354001033</v>
      </c>
      <c r="P48" s="47">
        <v>2.4497036492045487</v>
      </c>
      <c r="Q48" s="47">
        <v>2.9454320640838265</v>
      </c>
      <c r="R48" s="47">
        <v>3.1176414821847356</v>
      </c>
      <c r="S48" s="47">
        <v>5.6084232491219339</v>
      </c>
      <c r="T48" s="47">
        <v>5.4681023344758586</v>
      </c>
      <c r="U48" s="47">
        <v>5.3252291362777369</v>
      </c>
      <c r="V48" s="47">
        <v>5.1323900096084305</v>
      </c>
      <c r="W48" s="47">
        <v>4.9147158581025101</v>
      </c>
      <c r="X48" s="47">
        <v>4.6412593866390299</v>
      </c>
      <c r="Y48" s="47">
        <v>4.4959328355306942</v>
      </c>
      <c r="Z48" s="47">
        <v>4.2075239759685301</v>
      </c>
      <c r="AA48" s="47">
        <v>4.6324740826799866</v>
      </c>
      <c r="AB48" s="47">
        <v>4.2898820635033967</v>
      </c>
      <c r="AC48" s="47">
        <v>3.9979343351488157</v>
      </c>
      <c r="AD48" s="47">
        <v>3.4713395428697225</v>
      </c>
      <c r="AE48" s="47">
        <v>3.7187079484897989</v>
      </c>
      <c r="AF48" s="47">
        <v>3.7149869419578305</v>
      </c>
      <c r="AG48" s="47">
        <v>7.4126264141017435</v>
      </c>
      <c r="AH48" s="47">
        <v>6.5592122761312943</v>
      </c>
      <c r="AI48" s="47">
        <v>5.3876079011846612</v>
      </c>
      <c r="AJ48" s="47">
        <v>3.9041567903487575</v>
      </c>
      <c r="AK48" s="47">
        <v>3.8967503931776601</v>
      </c>
      <c r="AL48" s="47">
        <v>2.8778989838620204</v>
      </c>
      <c r="AM48" s="47">
        <v>2.8774125538929378</v>
      </c>
      <c r="AN48" s="47">
        <v>2.7101547024956143</v>
      </c>
      <c r="AO48" s="47">
        <v>3.0243930163912469</v>
      </c>
      <c r="AP48" s="47">
        <v>2.9670727159314909</v>
      </c>
      <c r="AQ48" s="47">
        <v>3.0386926021257734</v>
      </c>
      <c r="AR48" s="47">
        <v>3.1892562283993606</v>
      </c>
      <c r="AS48" s="47">
        <v>3.0465506171737893</v>
      </c>
      <c r="AT48" s="47">
        <v>2.8019146015624559</v>
      </c>
      <c r="AU48" s="47">
        <v>2.6112023201365226</v>
      </c>
    </row>
    <row r="49" spans="1:47" s="46" customFormat="1" ht="12.95" customHeight="1">
      <c r="A49" s="46" t="s">
        <v>200</v>
      </c>
      <c r="B49" s="47">
        <v>6.8573240428939268</v>
      </c>
      <c r="C49" s="47">
        <v>6.9543025866776036</v>
      </c>
      <c r="D49" s="47">
        <v>6.8842979806028257</v>
      </c>
      <c r="E49" s="47">
        <v>7.0643375913594664</v>
      </c>
      <c r="F49" s="47">
        <v>7.3179199752507893</v>
      </c>
      <c r="G49" s="47">
        <v>7.6250399140081564</v>
      </c>
      <c r="H49" s="47">
        <v>7.9713164467458926</v>
      </c>
      <c r="I49" s="47">
        <v>8.4957482377208784</v>
      </c>
      <c r="J49" s="47">
        <v>8.4974751367172594</v>
      </c>
      <c r="K49" s="47">
        <v>9.2063693658179364</v>
      </c>
      <c r="L49" s="47">
        <v>8.8905154910066386</v>
      </c>
      <c r="M49" s="47">
        <v>8.6031711521124592</v>
      </c>
      <c r="N49" s="47">
        <v>8.6235165829673299</v>
      </c>
      <c r="O49" s="47">
        <v>8.7805210960508209</v>
      </c>
      <c r="P49" s="47">
        <v>8.8843461918015478</v>
      </c>
      <c r="Q49" s="47">
        <v>9.1985010026976521</v>
      </c>
      <c r="R49" s="47">
        <v>9.2457324219982198</v>
      </c>
      <c r="S49" s="47">
        <v>9.1410257550981928</v>
      </c>
      <c r="T49" s="47">
        <v>9.0457962345156115</v>
      </c>
      <c r="U49" s="47">
        <v>8.2009999153271238</v>
      </c>
      <c r="V49" s="47">
        <v>7.8887388830094762</v>
      </c>
      <c r="W49" s="47">
        <v>7.5745419123992592</v>
      </c>
      <c r="X49" s="47">
        <v>7.1768203875176768</v>
      </c>
      <c r="Y49" s="47">
        <v>6.9353956081381591</v>
      </c>
      <c r="Z49" s="47">
        <v>6.663615552231648</v>
      </c>
      <c r="AA49" s="47">
        <v>6.7178992855138659</v>
      </c>
      <c r="AB49" s="47">
        <v>6.6424260676370954</v>
      </c>
      <c r="AC49" s="47">
        <v>6.7624503014305466</v>
      </c>
      <c r="AD49" s="47">
        <v>6.8764187272429433</v>
      </c>
      <c r="AE49" s="47">
        <v>7.0671899955636999</v>
      </c>
      <c r="AF49" s="47">
        <v>7.4257827777561971</v>
      </c>
      <c r="AG49" s="47">
        <v>8.0948758063811237</v>
      </c>
      <c r="AH49" s="47">
        <v>8.1537769295353666</v>
      </c>
      <c r="AI49" s="47">
        <v>8.1662190090359488</v>
      </c>
      <c r="AJ49" s="47">
        <v>8.4074958194198146</v>
      </c>
      <c r="AK49" s="47">
        <v>8.5824820870535667</v>
      </c>
      <c r="AL49" s="47">
        <v>8.6979059290122809</v>
      </c>
      <c r="AM49" s="47">
        <v>8.8691333285121612</v>
      </c>
      <c r="AN49" s="47">
        <v>8.9155291342596232</v>
      </c>
      <c r="AO49" s="47">
        <v>8.7403675599630937</v>
      </c>
      <c r="AP49" s="47">
        <v>8.7042000918075129</v>
      </c>
      <c r="AQ49" s="47">
        <v>8.6057335256196144</v>
      </c>
      <c r="AR49" s="47">
        <v>9.8650527059717916</v>
      </c>
      <c r="AS49" s="47">
        <v>9.733925685567133</v>
      </c>
      <c r="AT49" s="47">
        <v>9.2120184075302163</v>
      </c>
      <c r="AU49" s="47">
        <v>8.8717104608166242</v>
      </c>
    </row>
    <row r="50" spans="1:47" s="46" customFormat="1" ht="12.95" customHeight="1">
      <c r="A50" s="46" t="s">
        <v>69</v>
      </c>
      <c r="B50" s="47">
        <v>1.0139449294641967</v>
      </c>
      <c r="C50" s="47">
        <v>1.115362444631127</v>
      </c>
      <c r="D50" s="47">
        <v>1.1175289557340076</v>
      </c>
      <c r="E50" s="47">
        <v>1.1095489366558511</v>
      </c>
      <c r="F50" s="47">
        <v>1.0876117909547989</v>
      </c>
      <c r="G50" s="47">
        <v>1.1198474767736635</v>
      </c>
      <c r="H50" s="47">
        <v>1.3724051357115685</v>
      </c>
      <c r="I50" s="47">
        <v>1.2940523087961004</v>
      </c>
      <c r="J50" s="47">
        <v>0.75522426384514874</v>
      </c>
      <c r="K50" s="47">
        <v>0.77757950809377807</v>
      </c>
      <c r="L50" s="47">
        <v>0.86062963664216752</v>
      </c>
      <c r="M50" s="47">
        <v>0.8393304165758656</v>
      </c>
      <c r="N50" s="47">
        <v>0.80461712294204801</v>
      </c>
      <c r="O50" s="47">
        <v>1.0066187491515313</v>
      </c>
      <c r="P50" s="47">
        <v>1.6139702410638435</v>
      </c>
      <c r="Q50" s="47">
        <v>2.3351338243165149</v>
      </c>
      <c r="R50" s="47">
        <v>1.8244435191503479</v>
      </c>
      <c r="S50" s="47">
        <v>2.7991285896287565</v>
      </c>
      <c r="T50" s="47">
        <v>3.3316516619396226</v>
      </c>
      <c r="U50" s="47">
        <v>4.348577914398513</v>
      </c>
      <c r="V50" s="47">
        <v>3.5011812963003672</v>
      </c>
      <c r="W50" s="47">
        <v>3.2064024748628821</v>
      </c>
      <c r="X50" s="47">
        <v>3.0918564715867269</v>
      </c>
      <c r="Y50" s="47">
        <v>2.9310504500150945</v>
      </c>
      <c r="Z50" s="47">
        <v>2.9751571660787879</v>
      </c>
      <c r="AA50" s="47">
        <v>3.9258403188337052</v>
      </c>
      <c r="AB50" s="47">
        <v>5.6244706630363153</v>
      </c>
      <c r="AC50" s="47">
        <v>6.29407705591625</v>
      </c>
      <c r="AD50" s="47">
        <v>6.2767889722586014</v>
      </c>
      <c r="AE50" s="47">
        <v>6.2586290982556525</v>
      </c>
      <c r="AF50" s="47">
        <v>6.0772067955588129</v>
      </c>
      <c r="AG50" s="47">
        <v>7.8510499472012194</v>
      </c>
      <c r="AH50" s="47">
        <v>8.7955322422488003</v>
      </c>
      <c r="AI50" s="47">
        <v>9.9519189130289529</v>
      </c>
      <c r="AJ50" s="47">
        <v>10.128870283950953</v>
      </c>
      <c r="AK50" s="47">
        <v>10.009132493526193</v>
      </c>
      <c r="AL50" s="47">
        <v>10.084231746264196</v>
      </c>
      <c r="AM50" s="47">
        <v>10.032230557114158</v>
      </c>
      <c r="AN50" s="47">
        <v>10.103309578123532</v>
      </c>
      <c r="AO50" s="47">
        <v>9.8658326062468138</v>
      </c>
      <c r="AP50" s="47">
        <v>8.686227828681</v>
      </c>
      <c r="AQ50" s="47">
        <v>7.9688973815877837</v>
      </c>
      <c r="AR50" s="47">
        <v>11.750791471697811</v>
      </c>
      <c r="AS50" s="47">
        <v>10.940385685225042</v>
      </c>
      <c r="AT50" s="47">
        <v>10.196861907747694</v>
      </c>
      <c r="AU50" s="47">
        <v>9.3429315036635128</v>
      </c>
    </row>
    <row r="51" spans="1:47" s="46" customFormat="1" ht="12.95" customHeight="1">
      <c r="A51" s="48" t="s">
        <v>122</v>
      </c>
      <c r="B51" s="68">
        <v>21.583193891763987</v>
      </c>
      <c r="C51" s="68">
        <v>21.581723366792517</v>
      </c>
      <c r="D51" s="68">
        <v>21.298499359767657</v>
      </c>
      <c r="E51" s="68">
        <v>22.639947803647875</v>
      </c>
      <c r="F51" s="68">
        <v>26.201035889808004</v>
      </c>
      <c r="G51" s="68">
        <v>27.733176741327831</v>
      </c>
      <c r="H51" s="68">
        <v>30.190669961010823</v>
      </c>
      <c r="I51" s="68">
        <v>31.851204529236444</v>
      </c>
      <c r="J51" s="68">
        <v>32.395667934576785</v>
      </c>
      <c r="K51" s="68">
        <v>34.75529926325521</v>
      </c>
      <c r="L51" s="68">
        <v>34.667070327385687</v>
      </c>
      <c r="M51" s="68">
        <v>35.525624605931839</v>
      </c>
      <c r="N51" s="68">
        <v>36.791332511091277</v>
      </c>
      <c r="O51" s="68">
        <v>37.772083045123296</v>
      </c>
      <c r="P51" s="68">
        <v>41.705224653511351</v>
      </c>
      <c r="Q51" s="68">
        <v>48.157864915768641</v>
      </c>
      <c r="R51" s="68">
        <v>51.580384128910062</v>
      </c>
      <c r="S51" s="68">
        <v>57.801830017801912</v>
      </c>
      <c r="T51" s="68">
        <v>60.594702197808978</v>
      </c>
      <c r="U51" s="68">
        <v>61.984887287375699</v>
      </c>
      <c r="V51" s="68">
        <v>62.102731183191842</v>
      </c>
      <c r="W51" s="68">
        <v>61.420007053015169</v>
      </c>
      <c r="X51" s="68">
        <v>59.721049763039765</v>
      </c>
      <c r="Y51" s="68">
        <v>59.324048316976686</v>
      </c>
      <c r="Z51" s="68">
        <v>61.254601698098185</v>
      </c>
      <c r="AA51" s="68">
        <v>65.363473677825894</v>
      </c>
      <c r="AB51" s="68">
        <v>66.876649401450152</v>
      </c>
      <c r="AC51" s="68">
        <v>68.187711376939447</v>
      </c>
      <c r="AD51" s="68">
        <v>65.40012983602351</v>
      </c>
      <c r="AE51" s="68">
        <v>65.478895634360157</v>
      </c>
      <c r="AF51" s="68">
        <v>69.819106002880304</v>
      </c>
      <c r="AG51" s="68">
        <v>84.056524913574989</v>
      </c>
      <c r="AH51" s="68">
        <v>86.279318849275768</v>
      </c>
      <c r="AI51" s="68">
        <v>88.747551453067189</v>
      </c>
      <c r="AJ51" s="68">
        <v>91.740276849917208</v>
      </c>
      <c r="AK51" s="68">
        <v>94.545627072562809</v>
      </c>
      <c r="AL51" s="68">
        <v>96.140046322359993</v>
      </c>
      <c r="AM51" s="68">
        <v>96.94278408810095</v>
      </c>
      <c r="AN51" s="68">
        <v>98.126228146079214</v>
      </c>
      <c r="AO51" s="68">
        <v>98.722313167127794</v>
      </c>
      <c r="AP51" s="68">
        <v>98.490134938023147</v>
      </c>
      <c r="AQ51" s="68">
        <v>98.104322379166106</v>
      </c>
      <c r="AR51" s="68">
        <v>114.83101107624709</v>
      </c>
      <c r="AS51" s="68">
        <v>112.70273943770155</v>
      </c>
      <c r="AT51" s="68">
        <v>111.22848045612113</v>
      </c>
      <c r="AU51" s="68">
        <v>109.88307836731902</v>
      </c>
    </row>
    <row r="52" spans="1:47" s="286" customFormat="1" ht="12.95" customHeight="1">
      <c r="A52" s="284" t="s">
        <v>631</v>
      </c>
      <c r="B52" s="285"/>
      <c r="C52" s="285"/>
      <c r="D52" s="285"/>
      <c r="E52" s="285"/>
      <c r="F52" s="285"/>
      <c r="G52" s="285"/>
      <c r="H52" s="285"/>
      <c r="I52" s="285"/>
      <c r="J52" s="285"/>
      <c r="K52" s="285"/>
      <c r="L52" s="285"/>
      <c r="M52" s="285"/>
      <c r="AE52" s="286" t="s">
        <v>112</v>
      </c>
      <c r="AF52" s="287"/>
    </row>
    <row r="53" spans="1:47" s="286" customFormat="1" ht="12.95" customHeight="1">
      <c r="A53" s="284" t="s">
        <v>156</v>
      </c>
      <c r="B53" s="285"/>
      <c r="C53" s="285"/>
      <c r="D53" s="285"/>
      <c r="E53" s="285"/>
      <c r="F53" s="285"/>
      <c r="G53" s="285"/>
      <c r="H53" s="285"/>
      <c r="I53" s="285"/>
      <c r="J53" s="285"/>
      <c r="K53" s="285"/>
      <c r="L53" s="285"/>
      <c r="M53" s="285"/>
      <c r="AF53" s="287"/>
    </row>
    <row r="54" spans="1:47" s="32" customFormat="1" ht="12.9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row>
    <row r="55" spans="1:47" ht="15">
      <c r="A55" s="65" t="s">
        <v>66</v>
      </c>
      <c r="B55" s="66"/>
      <c r="C55" s="66"/>
      <c r="D55" s="66"/>
      <c r="E55" s="66"/>
      <c r="F55" s="66"/>
      <c r="G55" s="66"/>
      <c r="H55" s="66"/>
      <c r="I55" s="66"/>
      <c r="J55" s="66"/>
      <c r="K55" s="66"/>
      <c r="L55" s="66"/>
      <c r="M55" s="66"/>
      <c r="N55" s="66"/>
      <c r="O55" s="66"/>
    </row>
    <row r="56" spans="1:47" ht="24.75" customHeight="1">
      <c r="A56" s="965" t="s">
        <v>342</v>
      </c>
      <c r="B56" s="965"/>
      <c r="C56" s="965"/>
      <c r="D56" s="965"/>
      <c r="E56" s="965"/>
      <c r="F56" s="965"/>
      <c r="G56" s="965"/>
      <c r="H56" s="965"/>
      <c r="I56" s="965"/>
      <c r="J56" s="965"/>
      <c r="K56" s="965"/>
      <c r="L56" s="965"/>
      <c r="M56" s="965"/>
      <c r="N56" s="965"/>
      <c r="O56" s="965"/>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47" s="18" customFormat="1" ht="31.5" customHeight="1">
      <c r="A57" s="964" t="s">
        <v>343</v>
      </c>
      <c r="B57" s="964"/>
      <c r="C57" s="964"/>
      <c r="D57" s="964"/>
      <c r="E57" s="964"/>
      <c r="F57" s="964"/>
      <c r="G57" s="964"/>
      <c r="H57" s="964"/>
      <c r="I57" s="964"/>
      <c r="J57" s="964"/>
      <c r="K57" s="964"/>
      <c r="L57" s="964"/>
      <c r="M57" s="964"/>
      <c r="N57" s="964"/>
      <c r="O57" s="964"/>
      <c r="S57" s="701"/>
    </row>
    <row r="58" spans="1:47" ht="42" customHeight="1">
      <c r="A58" s="966" t="s">
        <v>346</v>
      </c>
      <c r="B58" s="966"/>
      <c r="C58" s="966"/>
      <c r="D58" s="966"/>
      <c r="E58" s="966"/>
      <c r="F58" s="966"/>
      <c r="G58" s="966"/>
      <c r="H58" s="966"/>
      <c r="I58" s="966"/>
      <c r="J58" s="966"/>
      <c r="K58" s="966"/>
      <c r="L58" s="966"/>
      <c r="M58" s="966"/>
      <c r="N58" s="966"/>
      <c r="O58" s="966"/>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1:47" ht="25.5" customHeight="1">
      <c r="A59" s="964" t="s">
        <v>344</v>
      </c>
      <c r="B59" s="967"/>
      <c r="C59" s="967"/>
      <c r="D59" s="967"/>
      <c r="E59" s="967"/>
      <c r="F59" s="967"/>
      <c r="G59" s="967"/>
      <c r="H59" s="967"/>
      <c r="I59" s="967"/>
      <c r="J59" s="967"/>
      <c r="K59" s="967"/>
      <c r="L59" s="967"/>
      <c r="M59" s="967"/>
      <c r="N59" s="967"/>
      <c r="O59" s="967"/>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60" spans="1:47" s="18" customFormat="1" ht="25.5" customHeight="1">
      <c r="A60" s="965" t="s">
        <v>345</v>
      </c>
      <c r="B60" s="965"/>
      <c r="C60" s="965"/>
      <c r="D60" s="965"/>
      <c r="E60" s="965"/>
      <c r="F60" s="965"/>
      <c r="G60" s="965"/>
      <c r="H60" s="965"/>
      <c r="I60" s="965"/>
      <c r="J60" s="965"/>
      <c r="K60" s="965"/>
      <c r="L60" s="965"/>
      <c r="M60" s="965"/>
      <c r="N60" s="965"/>
      <c r="O60" s="965"/>
    </row>
    <row r="62" spans="1:47">
      <c r="A62" s="328"/>
    </row>
  </sheetData>
  <mergeCells count="5">
    <mergeCell ref="A57:O57"/>
    <mergeCell ref="A56:O56"/>
    <mergeCell ref="A58:O58"/>
    <mergeCell ref="A60:O60"/>
    <mergeCell ref="A59:O59"/>
  </mergeCells>
  <phoneticPr fontId="15" type="noConversion"/>
  <pageMargins left="0.78740157499999996" right="0.78740157499999996" top="0.984251969" bottom="0.984251969" header="0.4921259845" footer="0.4921259845"/>
  <pageSetup paperSize="8" scale="5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X64"/>
  <sheetViews>
    <sheetView zoomScaleSheetLayoutView="100" workbookViewId="0">
      <pane xSplit="6" ySplit="5" topLeftCell="G6" activePane="bottomRight" state="frozen"/>
      <selection activeCell="T7" sqref="T7"/>
      <selection pane="topRight" activeCell="T7" sqref="T7"/>
      <selection pane="bottomLeft" activeCell="T7" sqref="T7"/>
      <selection pane="bottomRight" activeCell="U25" sqref="U25"/>
    </sheetView>
  </sheetViews>
  <sheetFormatPr baseColWidth="10" defaultColWidth="11.42578125" defaultRowHeight="12.75"/>
  <cols>
    <col min="1" max="1" width="32.7109375" style="99" customWidth="1"/>
    <col min="2" max="13" width="8.7109375" style="99" customWidth="1"/>
    <col min="14" max="14" width="12.28515625" style="99" customWidth="1"/>
    <col min="15" max="15" width="8.7109375" style="99" customWidth="1"/>
    <col min="16" max="16" width="8.7109375" style="112" customWidth="1"/>
    <col min="17" max="17" width="8.85546875" style="99" customWidth="1"/>
    <col min="18" max="18" width="9.140625" style="99" customWidth="1"/>
    <col min="19" max="19" width="9" style="99" customWidth="1"/>
    <col min="20" max="20" width="8.28515625" style="99" customWidth="1"/>
    <col min="21" max="16384" width="11.42578125" style="99"/>
  </cols>
  <sheetData>
    <row r="1" spans="1:24" ht="18">
      <c r="A1" s="98" t="s">
        <v>209</v>
      </c>
    </row>
    <row r="3" spans="1:24" ht="15.75">
      <c r="A3" s="100" t="s">
        <v>394</v>
      </c>
      <c r="B3" s="101"/>
      <c r="C3" s="101"/>
      <c r="D3" s="101"/>
      <c r="E3" s="101"/>
      <c r="F3" s="101"/>
      <c r="G3" s="101"/>
      <c r="H3" s="101"/>
      <c r="I3" s="101"/>
    </row>
    <row r="4" spans="1:24">
      <c r="A4" s="507" t="s">
        <v>213</v>
      </c>
      <c r="B4" s="102"/>
    </row>
    <row r="5" spans="1:24" ht="16.5">
      <c r="A5" s="103"/>
      <c r="B5" s="104">
        <v>2002</v>
      </c>
      <c r="C5" s="104">
        <v>2003</v>
      </c>
      <c r="D5" s="104">
        <v>2004</v>
      </c>
      <c r="E5" s="104">
        <v>2005</v>
      </c>
      <c r="F5" s="104">
        <v>2006</v>
      </c>
      <c r="G5" s="104">
        <v>2007</v>
      </c>
      <c r="H5" s="104">
        <v>2008</v>
      </c>
      <c r="I5" s="105">
        <v>2009</v>
      </c>
      <c r="J5" s="106">
        <v>2010</v>
      </c>
      <c r="K5" s="77" t="s">
        <v>249</v>
      </c>
      <c r="L5" s="491">
        <v>2012</v>
      </c>
      <c r="M5" s="491">
        <v>2013</v>
      </c>
      <c r="N5" s="491" t="s">
        <v>252</v>
      </c>
      <c r="O5" s="491">
        <v>2015</v>
      </c>
      <c r="P5" s="491" t="s">
        <v>380</v>
      </c>
      <c r="Q5" s="491">
        <v>2017</v>
      </c>
      <c r="R5" s="491">
        <v>2018</v>
      </c>
      <c r="S5" s="491">
        <v>2019</v>
      </c>
      <c r="T5" s="491">
        <v>2020</v>
      </c>
      <c r="U5" s="491">
        <v>2021</v>
      </c>
      <c r="V5" s="491">
        <v>2022</v>
      </c>
      <c r="W5" s="491">
        <v>2023</v>
      </c>
    </row>
    <row r="6" spans="1:24">
      <c r="A6" s="107" t="s">
        <v>55</v>
      </c>
      <c r="B6" s="108"/>
      <c r="C6" s="108"/>
      <c r="D6" s="108"/>
      <c r="E6" s="108"/>
      <c r="F6" s="108"/>
      <c r="G6" s="108"/>
      <c r="H6" s="108"/>
      <c r="I6" s="109"/>
      <c r="J6" s="110"/>
      <c r="K6" s="111"/>
      <c r="L6" s="15"/>
      <c r="M6" s="15"/>
      <c r="N6" s="15"/>
      <c r="O6" s="15"/>
      <c r="P6" s="15"/>
      <c r="Q6" s="15"/>
      <c r="R6" s="15"/>
      <c r="S6" s="15"/>
      <c r="T6" s="15"/>
      <c r="U6" s="15"/>
      <c r="V6" s="15"/>
      <c r="W6" s="15"/>
    </row>
    <row r="7" spans="1:24" ht="14.25">
      <c r="A7" s="500" t="s">
        <v>266</v>
      </c>
      <c r="B7" s="113">
        <v>13.02</v>
      </c>
      <c r="C7" s="114">
        <v>13.39</v>
      </c>
      <c r="D7" s="114">
        <v>13.58</v>
      </c>
      <c r="E7" s="114">
        <v>13.7</v>
      </c>
      <c r="F7" s="114">
        <v>13.79</v>
      </c>
      <c r="G7" s="114">
        <v>13.8</v>
      </c>
      <c r="H7" s="114">
        <v>13.89</v>
      </c>
      <c r="I7" s="115">
        <v>14.19</v>
      </c>
      <c r="J7" s="116">
        <v>14.42</v>
      </c>
      <c r="K7" s="117">
        <v>16.350000000000001</v>
      </c>
      <c r="L7" s="492">
        <v>16.364605716285499</v>
      </c>
      <c r="M7" s="492">
        <v>16.265650213614599</v>
      </c>
      <c r="N7" s="492">
        <v>16.156400000000001</v>
      </c>
      <c r="O7" s="492">
        <v>16.312799999999999</v>
      </c>
      <c r="P7" s="492">
        <v>16.811499999999999</v>
      </c>
      <c r="Q7" s="492">
        <v>16.6586</v>
      </c>
      <c r="R7" s="492">
        <v>16.693200000000001</v>
      </c>
      <c r="S7" s="492">
        <v>16.6952</v>
      </c>
      <c r="T7" s="492">
        <v>16.695510713741456</v>
      </c>
      <c r="U7" s="492">
        <v>15.760767599999999</v>
      </c>
      <c r="V7" s="492">
        <v>15.72</v>
      </c>
      <c r="W7" s="492">
        <v>17.672591759668713</v>
      </c>
    </row>
    <row r="8" spans="1:24">
      <c r="A8" s="501" t="s">
        <v>57</v>
      </c>
      <c r="B8" s="113">
        <v>16.62</v>
      </c>
      <c r="C8" s="114">
        <v>17.11</v>
      </c>
      <c r="D8" s="114">
        <v>17.36</v>
      </c>
      <c r="E8" s="114">
        <v>17.559999999999999</v>
      </c>
      <c r="F8" s="114">
        <v>17.7</v>
      </c>
      <c r="G8" s="114">
        <v>17.75</v>
      </c>
      <c r="H8" s="114">
        <v>17.87</v>
      </c>
      <c r="I8" s="115">
        <v>18.32</v>
      </c>
      <c r="J8" s="116">
        <v>18.64</v>
      </c>
      <c r="K8" s="117">
        <v>18.739999999999998</v>
      </c>
      <c r="L8" s="492">
        <v>18.82</v>
      </c>
      <c r="M8" s="492">
        <v>18.823284618784225</v>
      </c>
      <c r="N8" s="492">
        <v>18.837399999999999</v>
      </c>
      <c r="O8" s="492">
        <v>19.058299999999999</v>
      </c>
      <c r="P8" s="492">
        <v>19.263000000000002</v>
      </c>
      <c r="Q8" s="492">
        <v>19.3413</v>
      </c>
      <c r="R8" s="492">
        <v>19.393899999999999</v>
      </c>
      <c r="S8" s="492">
        <v>19.781199999999998</v>
      </c>
      <c r="T8" s="492">
        <v>19.791770771763325</v>
      </c>
      <c r="U8" s="492">
        <v>35.576988100000001</v>
      </c>
      <c r="V8" s="492">
        <v>35.869999999999997</v>
      </c>
      <c r="W8" s="492">
        <v>36.885636810981175</v>
      </c>
    </row>
    <row r="9" spans="1:24" ht="16.7" customHeight="1">
      <c r="A9" s="502" t="s">
        <v>267</v>
      </c>
      <c r="B9" s="113">
        <v>37.69</v>
      </c>
      <c r="C9" s="114">
        <v>38.200000000000003</v>
      </c>
      <c r="D9" s="114">
        <v>38.58</v>
      </c>
      <c r="E9" s="114">
        <v>38.92</v>
      </c>
      <c r="F9" s="114">
        <v>39.44</v>
      </c>
      <c r="G9" s="113">
        <v>39.58</v>
      </c>
      <c r="H9" s="113">
        <v>39.89</v>
      </c>
      <c r="I9" s="115">
        <v>40.32</v>
      </c>
      <c r="J9" s="116">
        <v>40.65</v>
      </c>
      <c r="K9" s="117">
        <v>41.53</v>
      </c>
      <c r="L9" s="492">
        <v>41.65</v>
      </c>
      <c r="M9" s="492">
        <v>41.67624514455165</v>
      </c>
      <c r="N9" s="492">
        <v>41.266199999999998</v>
      </c>
      <c r="O9" s="492">
        <v>41.746600000000001</v>
      </c>
      <c r="P9" s="492">
        <v>41.782299999999999</v>
      </c>
      <c r="Q9" s="492">
        <v>41.919600000000003</v>
      </c>
      <c r="R9" s="492">
        <v>42.061199999999999</v>
      </c>
      <c r="S9" s="492">
        <v>42.109099999999998</v>
      </c>
      <c r="T9" s="492">
        <v>42.141785861952641</v>
      </c>
      <c r="U9" s="492">
        <v>42.257800099999997</v>
      </c>
      <c r="V9" s="492">
        <v>42.35</v>
      </c>
      <c r="W9" s="492">
        <v>42.567458497498983</v>
      </c>
    </row>
    <row r="10" spans="1:24" s="112" customFormat="1">
      <c r="A10" s="501" t="s">
        <v>59</v>
      </c>
      <c r="B10" s="109">
        <v>11.53</v>
      </c>
      <c r="C10" s="114">
        <v>11.88</v>
      </c>
      <c r="D10" s="114">
        <v>12.03</v>
      </c>
      <c r="E10" s="114">
        <v>12.11</v>
      </c>
      <c r="F10" s="114">
        <v>12.15</v>
      </c>
      <c r="G10" s="114">
        <v>12.16</v>
      </c>
      <c r="H10" s="118">
        <v>12.28</v>
      </c>
      <c r="I10" s="115">
        <v>12.62</v>
      </c>
      <c r="J10" s="119" t="s">
        <v>60</v>
      </c>
      <c r="K10" s="120" t="s">
        <v>60</v>
      </c>
      <c r="L10" s="493" t="s">
        <v>60</v>
      </c>
      <c r="M10" s="493" t="s">
        <v>60</v>
      </c>
      <c r="N10" s="493" t="s">
        <v>60</v>
      </c>
      <c r="O10" s="494" t="s">
        <v>60</v>
      </c>
      <c r="P10" s="494" t="s">
        <v>60</v>
      </c>
      <c r="Q10" s="494" t="s">
        <v>60</v>
      </c>
      <c r="R10" s="494" t="s">
        <v>60</v>
      </c>
      <c r="S10" s="494" t="s">
        <v>60</v>
      </c>
      <c r="T10" s="494" t="s">
        <v>60</v>
      </c>
      <c r="U10" s="494" t="s">
        <v>60</v>
      </c>
      <c r="V10" s="494" t="s">
        <v>60</v>
      </c>
      <c r="W10" s="494"/>
    </row>
    <row r="11" spans="1:24">
      <c r="A11" s="503" t="s">
        <v>133</v>
      </c>
      <c r="B11" s="121"/>
      <c r="C11" s="121"/>
      <c r="D11" s="121"/>
      <c r="E11" s="121"/>
      <c r="F11" s="121"/>
      <c r="G11" s="121"/>
      <c r="H11" s="121"/>
      <c r="I11" s="122"/>
      <c r="J11" s="123"/>
      <c r="K11" s="124">
        <v>20.260000000000002</v>
      </c>
      <c r="L11" s="495">
        <v>20.28</v>
      </c>
      <c r="M11" s="495">
        <v>19.844814987683439</v>
      </c>
      <c r="N11" s="495">
        <v>19.4986</v>
      </c>
      <c r="O11" s="495">
        <v>19.6069</v>
      </c>
      <c r="P11" s="495">
        <v>18.226099999999999</v>
      </c>
      <c r="Q11" s="495">
        <v>17.6953</v>
      </c>
      <c r="R11" s="495">
        <v>17.781700000000001</v>
      </c>
      <c r="S11" s="495">
        <v>17.720500000000001</v>
      </c>
      <c r="T11" s="495">
        <v>17.686450875806965</v>
      </c>
      <c r="U11" s="495">
        <v>17.672075100000001</v>
      </c>
      <c r="V11" s="495">
        <v>17.63</v>
      </c>
      <c r="W11" s="495">
        <v>17.660888630268566</v>
      </c>
    </row>
    <row r="12" spans="1:24" ht="17.25">
      <c r="A12" s="504" t="s">
        <v>268</v>
      </c>
      <c r="B12" s="125"/>
      <c r="C12" s="125"/>
      <c r="D12" s="125"/>
      <c r="E12" s="126"/>
      <c r="F12" s="126"/>
      <c r="G12" s="126"/>
      <c r="H12" s="126"/>
      <c r="I12" s="127"/>
      <c r="J12" s="128"/>
      <c r="K12" s="129"/>
      <c r="L12" s="492"/>
      <c r="M12" s="492"/>
      <c r="N12" s="492"/>
      <c r="O12" s="492"/>
      <c r="P12" s="492"/>
      <c r="Q12" s="492"/>
      <c r="R12" s="492"/>
      <c r="S12" s="492"/>
      <c r="T12" s="492"/>
      <c r="U12" s="492"/>
      <c r="V12" s="492"/>
      <c r="W12" s="492"/>
    </row>
    <row r="13" spans="1:24" ht="14.25">
      <c r="A13" s="500" t="s">
        <v>266</v>
      </c>
      <c r="B13" s="131">
        <v>13.81</v>
      </c>
      <c r="C13" s="114">
        <v>14.02</v>
      </c>
      <c r="D13" s="114">
        <v>14.17</v>
      </c>
      <c r="E13" s="114">
        <v>14.34</v>
      </c>
      <c r="F13" s="114">
        <v>14.45</v>
      </c>
      <c r="G13" s="114">
        <v>14.48</v>
      </c>
      <c r="H13" s="114">
        <v>14.57</v>
      </c>
      <c r="I13" s="115">
        <v>14.97</v>
      </c>
      <c r="J13" s="116">
        <v>15.21</v>
      </c>
      <c r="K13" s="117">
        <v>23.76</v>
      </c>
      <c r="L13" s="496">
        <v>23.828303298710487</v>
      </c>
      <c r="M13" s="496">
        <v>23.859554226495359</v>
      </c>
      <c r="N13" s="496">
        <v>23.924299999999999</v>
      </c>
      <c r="O13" s="496">
        <v>24.1661</v>
      </c>
      <c r="P13" s="496">
        <v>24.348099999999999</v>
      </c>
      <c r="Q13" s="496">
        <v>24.4421</v>
      </c>
      <c r="R13" s="496">
        <v>24.515999999999998</v>
      </c>
      <c r="S13" s="496">
        <v>24.5289</v>
      </c>
      <c r="T13" s="496">
        <v>24.55749459863766</v>
      </c>
      <c r="U13" s="496">
        <v>23.021621100000001</v>
      </c>
      <c r="V13" s="496">
        <v>22.89</v>
      </c>
      <c r="W13" s="496">
        <v>25.319511119309258</v>
      </c>
      <c r="X13" s="132"/>
    </row>
    <row r="14" spans="1:24">
      <c r="A14" s="501" t="s">
        <v>57</v>
      </c>
      <c r="B14" s="131">
        <v>17.61</v>
      </c>
      <c r="C14" s="114">
        <v>17.920000000000002</v>
      </c>
      <c r="D14" s="114">
        <v>18.12</v>
      </c>
      <c r="E14" s="114">
        <v>18.36</v>
      </c>
      <c r="F14" s="114">
        <v>18.53</v>
      </c>
      <c r="G14" s="114">
        <v>18.600000000000001</v>
      </c>
      <c r="H14" s="114">
        <v>18.739999999999998</v>
      </c>
      <c r="I14" s="115">
        <v>19.32</v>
      </c>
      <c r="J14" s="116">
        <v>19.66</v>
      </c>
      <c r="K14" s="130">
        <v>19.89</v>
      </c>
      <c r="L14" s="492">
        <v>20.04</v>
      </c>
      <c r="M14" s="492">
        <v>20.10540176173291</v>
      </c>
      <c r="N14" s="492">
        <v>20.201599999999999</v>
      </c>
      <c r="O14" s="492">
        <v>20.802499999999998</v>
      </c>
      <c r="P14" s="492">
        <v>21.135200000000001</v>
      </c>
      <c r="Q14" s="492">
        <v>21.287099999999999</v>
      </c>
      <c r="R14" s="492">
        <v>21.460699999999999</v>
      </c>
      <c r="S14" s="492">
        <v>21.866199999999999</v>
      </c>
      <c r="T14" s="492">
        <v>21.894892842761703</v>
      </c>
      <c r="U14" s="492">
        <v>37.7082871</v>
      </c>
      <c r="V14" s="492">
        <v>38.28</v>
      </c>
      <c r="W14" s="492">
        <v>39.411424269414923</v>
      </c>
      <c r="X14" s="132"/>
    </row>
    <row r="15" spans="1:24" ht="16.5">
      <c r="A15" s="502" t="s">
        <v>267</v>
      </c>
      <c r="B15" s="133">
        <v>42.04</v>
      </c>
      <c r="C15" s="114">
        <v>42.66</v>
      </c>
      <c r="D15" s="114">
        <v>43.14</v>
      </c>
      <c r="E15" s="114">
        <v>43.63</v>
      </c>
      <c r="F15" s="114">
        <v>44.19</v>
      </c>
      <c r="G15" s="114">
        <v>44.43</v>
      </c>
      <c r="H15" s="114">
        <v>44.81</v>
      </c>
      <c r="I15" s="115">
        <v>45.49</v>
      </c>
      <c r="J15" s="116">
        <v>45.95</v>
      </c>
      <c r="K15" s="130">
        <v>48.55</v>
      </c>
      <c r="L15" s="492">
        <v>48.79</v>
      </c>
      <c r="M15" s="492">
        <v>48.932130186118506</v>
      </c>
      <c r="N15" s="492">
        <v>48.531300000000002</v>
      </c>
      <c r="O15" s="492">
        <v>49.152200000000001</v>
      </c>
      <c r="P15" s="492">
        <v>49.301400000000001</v>
      </c>
      <c r="Q15" s="492">
        <v>49.460799999999999</v>
      </c>
      <c r="R15" s="492">
        <v>49.6693</v>
      </c>
      <c r="S15" s="492">
        <v>49.723799999999997</v>
      </c>
      <c r="T15" s="492">
        <v>49.786426136511992</v>
      </c>
      <c r="U15" s="492">
        <v>50.144896199999998</v>
      </c>
      <c r="V15" s="492">
        <v>50.44</v>
      </c>
      <c r="W15" s="492">
        <v>50.82246142949748</v>
      </c>
    </row>
    <row r="16" spans="1:24">
      <c r="A16" s="501" t="s">
        <v>59</v>
      </c>
      <c r="B16" s="131">
        <v>14.5</v>
      </c>
      <c r="C16" s="114">
        <v>14.85</v>
      </c>
      <c r="D16" s="114">
        <v>15.02</v>
      </c>
      <c r="E16" s="114">
        <v>15.18</v>
      </c>
      <c r="F16" s="114">
        <v>15.35</v>
      </c>
      <c r="G16" s="114">
        <v>15.45</v>
      </c>
      <c r="H16" s="118">
        <v>15.53</v>
      </c>
      <c r="I16" s="134">
        <v>15.78</v>
      </c>
      <c r="J16" s="119" t="s">
        <v>60</v>
      </c>
      <c r="K16" s="135" t="s">
        <v>60</v>
      </c>
      <c r="L16" s="493" t="s">
        <v>60</v>
      </c>
      <c r="M16" s="493" t="s">
        <v>60</v>
      </c>
      <c r="N16" s="493" t="s">
        <v>60</v>
      </c>
      <c r="O16" s="494" t="s">
        <v>60</v>
      </c>
      <c r="P16" s="494" t="s">
        <v>60</v>
      </c>
      <c r="Q16" s="494" t="s">
        <v>60</v>
      </c>
      <c r="R16" s="494" t="s">
        <v>60</v>
      </c>
      <c r="S16" s="494" t="s">
        <v>60</v>
      </c>
      <c r="T16" s="494">
        <v>0</v>
      </c>
      <c r="U16" s="494" t="s">
        <v>60</v>
      </c>
      <c r="V16" s="494" t="s">
        <v>60</v>
      </c>
      <c r="W16" s="494"/>
    </row>
    <row r="17" spans="1:23">
      <c r="A17" s="503" t="s">
        <v>133</v>
      </c>
      <c r="B17" s="121"/>
      <c r="C17" s="121"/>
      <c r="D17" s="121"/>
      <c r="E17" s="121"/>
      <c r="F17" s="121"/>
      <c r="G17" s="121"/>
      <c r="H17" s="121"/>
      <c r="I17" s="122"/>
      <c r="J17" s="123"/>
      <c r="K17" s="136">
        <v>25.42</v>
      </c>
      <c r="L17" s="495">
        <v>25.59</v>
      </c>
      <c r="M17" s="495">
        <v>25.690450286230895</v>
      </c>
      <c r="N17" s="495">
        <v>25.7637</v>
      </c>
      <c r="O17" s="495">
        <v>25.950099999999999</v>
      </c>
      <c r="P17" s="495">
        <v>26.132400000000001</v>
      </c>
      <c r="Q17" s="495">
        <v>26.2715</v>
      </c>
      <c r="R17" s="495">
        <v>26.38</v>
      </c>
      <c r="S17" s="495">
        <v>26.4008</v>
      </c>
      <c r="T17" s="495">
        <v>26.422750899663587</v>
      </c>
      <c r="U17" s="495">
        <v>26.449434</v>
      </c>
      <c r="V17" s="495">
        <v>26.53</v>
      </c>
      <c r="W17" s="495">
        <v>26.73384947683828</v>
      </c>
    </row>
    <row r="18" spans="1:23">
      <c r="A18" s="505" t="s">
        <v>53</v>
      </c>
      <c r="B18" s="126"/>
      <c r="C18" s="126"/>
      <c r="D18" s="126"/>
      <c r="E18" s="126"/>
      <c r="F18" s="126"/>
      <c r="G18" s="126"/>
      <c r="H18" s="126"/>
      <c r="I18" s="127"/>
      <c r="J18" s="128"/>
      <c r="K18" s="129"/>
      <c r="L18" s="492"/>
      <c r="M18" s="492"/>
      <c r="N18" s="492"/>
      <c r="O18" s="492"/>
      <c r="P18" s="492"/>
      <c r="Q18" s="492"/>
      <c r="R18" s="492"/>
      <c r="S18" s="492"/>
      <c r="T18" s="492"/>
      <c r="U18" s="492"/>
      <c r="V18" s="492"/>
      <c r="W18" s="492"/>
    </row>
    <row r="19" spans="1:23">
      <c r="A19" s="501" t="s">
        <v>56</v>
      </c>
      <c r="B19" s="114">
        <v>6.08</v>
      </c>
      <c r="C19" s="114">
        <v>6.29</v>
      </c>
      <c r="D19" s="114">
        <v>6.37</v>
      </c>
      <c r="E19" s="114">
        <v>6.61</v>
      </c>
      <c r="F19" s="114">
        <v>6.89</v>
      </c>
      <c r="G19" s="114">
        <v>6.98</v>
      </c>
      <c r="H19" s="114">
        <v>7.06</v>
      </c>
      <c r="I19" s="114">
        <v>7.39</v>
      </c>
      <c r="J19" s="137">
        <v>7.54</v>
      </c>
      <c r="K19" s="135" t="s">
        <v>60</v>
      </c>
      <c r="L19" s="493" t="s">
        <v>60</v>
      </c>
      <c r="M19" s="494" t="s">
        <v>60</v>
      </c>
      <c r="N19" s="494" t="s">
        <v>60</v>
      </c>
      <c r="O19" s="494" t="s">
        <v>60</v>
      </c>
      <c r="P19" s="494" t="s">
        <v>60</v>
      </c>
      <c r="Q19" s="494" t="s">
        <v>60</v>
      </c>
      <c r="R19" s="494" t="s">
        <v>60</v>
      </c>
      <c r="S19" s="494" t="s">
        <v>60</v>
      </c>
      <c r="T19" s="494" t="s">
        <v>60</v>
      </c>
      <c r="U19" s="494" t="s">
        <v>60</v>
      </c>
      <c r="V19" s="494" t="s">
        <v>60</v>
      </c>
      <c r="W19" s="494" t="s">
        <v>60</v>
      </c>
    </row>
    <row r="20" spans="1:23">
      <c r="A20" s="501" t="s">
        <v>57</v>
      </c>
      <c r="B20" s="114">
        <v>8.48</v>
      </c>
      <c r="C20" s="114">
        <v>8.8000000000000007</v>
      </c>
      <c r="D20" s="114">
        <v>8.9</v>
      </c>
      <c r="E20" s="114">
        <v>9.27</v>
      </c>
      <c r="F20" s="114">
        <v>9.76</v>
      </c>
      <c r="G20" s="114">
        <v>9.8800000000000008</v>
      </c>
      <c r="H20" s="118">
        <v>9.99</v>
      </c>
      <c r="I20" s="114">
        <v>9.83</v>
      </c>
      <c r="J20" s="138">
        <v>10.14</v>
      </c>
      <c r="K20" s="117">
        <v>14.62</v>
      </c>
      <c r="L20" s="497">
        <v>14.92</v>
      </c>
      <c r="M20" s="494">
        <v>15.200575720512761</v>
      </c>
      <c r="N20" s="494">
        <v>15.21472</v>
      </c>
      <c r="O20" s="494">
        <v>15.438650000000001</v>
      </c>
      <c r="P20" s="494">
        <v>16.206630000000001</v>
      </c>
      <c r="Q20" s="494">
        <v>16.31955</v>
      </c>
      <c r="R20" s="494">
        <v>16.34346</v>
      </c>
      <c r="S20" s="494">
        <v>17.426449999999999</v>
      </c>
      <c r="T20" s="494">
        <v>17.351283793747331</v>
      </c>
      <c r="U20" s="498" t="s">
        <v>60</v>
      </c>
      <c r="V20" s="498" t="s">
        <v>60</v>
      </c>
      <c r="W20" s="498" t="s">
        <v>60</v>
      </c>
    </row>
    <row r="21" spans="1:23">
      <c r="A21" s="501" t="s">
        <v>58</v>
      </c>
      <c r="B21" s="114">
        <v>20.260000000000002</v>
      </c>
      <c r="C21" s="114">
        <v>21.2</v>
      </c>
      <c r="D21" s="114">
        <v>21.44</v>
      </c>
      <c r="E21" s="114">
        <v>22.18</v>
      </c>
      <c r="F21" s="114">
        <v>23.19</v>
      </c>
      <c r="G21" s="114">
        <v>23.49</v>
      </c>
      <c r="H21" s="133">
        <v>23.8</v>
      </c>
      <c r="I21" s="134">
        <v>25.01</v>
      </c>
      <c r="J21" s="138">
        <v>25.48</v>
      </c>
      <c r="K21" s="135" t="s">
        <v>60</v>
      </c>
      <c r="L21" s="493" t="s">
        <v>60</v>
      </c>
      <c r="M21" s="498" t="s">
        <v>60</v>
      </c>
      <c r="N21" s="498" t="s">
        <v>60</v>
      </c>
      <c r="O21" s="498" t="s">
        <v>60</v>
      </c>
      <c r="P21" s="498" t="s">
        <v>60</v>
      </c>
      <c r="Q21" s="498" t="s">
        <v>60</v>
      </c>
      <c r="R21" s="498" t="s">
        <v>60</v>
      </c>
      <c r="S21" s="498" t="s">
        <v>60</v>
      </c>
      <c r="T21" s="498" t="s">
        <v>60</v>
      </c>
      <c r="U21" s="498" t="s">
        <v>60</v>
      </c>
      <c r="V21" s="498" t="s">
        <v>60</v>
      </c>
      <c r="W21" s="498" t="s">
        <v>60</v>
      </c>
    </row>
    <row r="22" spans="1:23">
      <c r="A22" s="506" t="s">
        <v>59</v>
      </c>
      <c r="B22" s="139">
        <v>7.02</v>
      </c>
      <c r="C22" s="139">
        <v>7.37</v>
      </c>
      <c r="D22" s="139">
        <v>7.46</v>
      </c>
      <c r="E22" s="139">
        <v>7.81</v>
      </c>
      <c r="F22" s="139">
        <v>8.2200000000000006</v>
      </c>
      <c r="G22" s="139">
        <v>8.36</v>
      </c>
      <c r="H22" s="118">
        <v>8.48</v>
      </c>
      <c r="I22" s="139">
        <v>8.9600000000000009</v>
      </c>
      <c r="J22" s="123" t="s">
        <v>60</v>
      </c>
      <c r="K22" s="140" t="s">
        <v>60</v>
      </c>
      <c r="L22" s="499" t="s">
        <v>60</v>
      </c>
      <c r="M22" s="499" t="s">
        <v>60</v>
      </c>
      <c r="N22" s="499" t="s">
        <v>60</v>
      </c>
      <c r="O22" s="499" t="s">
        <v>60</v>
      </c>
      <c r="P22" s="499" t="s">
        <v>60</v>
      </c>
      <c r="Q22" s="499" t="s">
        <v>60</v>
      </c>
      <c r="R22" s="499" t="s">
        <v>60</v>
      </c>
      <c r="S22" s="499" t="s">
        <v>60</v>
      </c>
      <c r="T22" s="499" t="s">
        <v>60</v>
      </c>
      <c r="U22" s="499" t="s">
        <v>60</v>
      </c>
      <c r="V22" s="499" t="s">
        <v>60</v>
      </c>
      <c r="W22" s="499" t="s">
        <v>60</v>
      </c>
    </row>
    <row r="23" spans="1:23">
      <c r="A23" s="505" t="s">
        <v>378</v>
      </c>
      <c r="B23" s="126"/>
      <c r="C23" s="126"/>
      <c r="D23" s="126"/>
      <c r="E23" s="126"/>
      <c r="F23" s="126"/>
      <c r="G23" s="126"/>
      <c r="H23" s="126"/>
      <c r="I23" s="127"/>
      <c r="J23" s="128"/>
      <c r="K23" s="129"/>
      <c r="L23" s="492"/>
      <c r="M23" s="492"/>
      <c r="N23" s="492"/>
      <c r="O23" s="492"/>
      <c r="P23" s="492"/>
      <c r="Q23" s="492"/>
      <c r="R23" s="492"/>
      <c r="S23" s="492"/>
      <c r="T23" s="492"/>
      <c r="U23" s="492"/>
      <c r="V23" s="492"/>
      <c r="W23" s="492"/>
    </row>
    <row r="24" spans="1:23">
      <c r="A24" s="501" t="s">
        <v>57</v>
      </c>
      <c r="B24" s="114">
        <v>1.98</v>
      </c>
      <c r="C24" s="114">
        <v>1.99</v>
      </c>
      <c r="D24" s="114">
        <v>1.99</v>
      </c>
      <c r="E24" s="114">
        <v>2.39</v>
      </c>
      <c r="F24" s="114">
        <v>2.54</v>
      </c>
      <c r="G24" s="114">
        <v>2.61</v>
      </c>
      <c r="H24" s="114">
        <v>2.64</v>
      </c>
      <c r="I24" s="114">
        <v>2.66</v>
      </c>
      <c r="J24" s="138">
        <v>2.67</v>
      </c>
      <c r="K24" s="135" t="s">
        <v>60</v>
      </c>
      <c r="L24" s="493" t="s">
        <v>60</v>
      </c>
      <c r="M24" s="494" t="s">
        <v>60</v>
      </c>
      <c r="N24" s="494" t="s">
        <v>60</v>
      </c>
      <c r="O24" s="494" t="s">
        <v>60</v>
      </c>
      <c r="P24" s="494">
        <v>22.928000000000001</v>
      </c>
      <c r="Q24" s="494">
        <v>22.926400000000001</v>
      </c>
      <c r="R24" s="494">
        <v>18.178000000000001</v>
      </c>
      <c r="S24" s="494">
        <v>18.180399999999999</v>
      </c>
      <c r="T24" s="494">
        <v>18.132610657540951</v>
      </c>
      <c r="U24" s="494" t="s">
        <v>60</v>
      </c>
      <c r="V24" s="494" t="s">
        <v>60</v>
      </c>
      <c r="W24" s="494" t="s">
        <v>60</v>
      </c>
    </row>
    <row r="25" spans="1:23">
      <c r="A25" s="501" t="s">
        <v>58</v>
      </c>
      <c r="B25" s="114">
        <v>4.88</v>
      </c>
      <c r="C25" s="114">
        <v>4.95</v>
      </c>
      <c r="D25" s="114">
        <v>5</v>
      </c>
      <c r="E25" s="114">
        <v>5.79</v>
      </c>
      <c r="F25" s="114">
        <v>6.19</v>
      </c>
      <c r="G25" s="114">
        <v>6.33</v>
      </c>
      <c r="H25" s="114">
        <v>6.46</v>
      </c>
      <c r="I25" s="114">
        <v>6.51</v>
      </c>
      <c r="J25" s="138">
        <v>6.51</v>
      </c>
      <c r="K25" s="135" t="s">
        <v>60</v>
      </c>
      <c r="L25" s="493" t="s">
        <v>60</v>
      </c>
      <c r="M25" s="494" t="s">
        <v>60</v>
      </c>
      <c r="N25" s="494" t="s">
        <v>60</v>
      </c>
      <c r="O25" s="494" t="s">
        <v>60</v>
      </c>
      <c r="P25" s="494" t="s">
        <v>60</v>
      </c>
      <c r="Q25" s="494" t="s">
        <v>60</v>
      </c>
      <c r="R25" s="494" t="s">
        <v>60</v>
      </c>
      <c r="S25" s="494" t="s">
        <v>60</v>
      </c>
      <c r="T25" s="494" t="s">
        <v>60</v>
      </c>
      <c r="U25" s="494" t="s">
        <v>60</v>
      </c>
      <c r="V25" s="494" t="s">
        <v>60</v>
      </c>
      <c r="W25" s="494" t="s">
        <v>60</v>
      </c>
    </row>
    <row r="26" spans="1:23">
      <c r="A26" s="506" t="s">
        <v>59</v>
      </c>
      <c r="B26" s="139">
        <v>1.98</v>
      </c>
      <c r="C26" s="139">
        <v>2.02</v>
      </c>
      <c r="D26" s="139">
        <v>2.0299999999999998</v>
      </c>
      <c r="E26" s="139">
        <v>2.48</v>
      </c>
      <c r="F26" s="139">
        <v>2.68</v>
      </c>
      <c r="G26" s="139">
        <v>2.75</v>
      </c>
      <c r="H26" s="139">
        <v>2.8</v>
      </c>
      <c r="I26" s="139">
        <v>2.82</v>
      </c>
      <c r="J26" s="123" t="s">
        <v>60</v>
      </c>
      <c r="K26" s="141" t="s">
        <v>60</v>
      </c>
      <c r="L26" s="499" t="s">
        <v>60</v>
      </c>
      <c r="M26" s="499" t="s">
        <v>60</v>
      </c>
      <c r="N26" s="499" t="s">
        <v>60</v>
      </c>
      <c r="O26" s="499" t="s">
        <v>60</v>
      </c>
      <c r="P26" s="499" t="s">
        <v>60</v>
      </c>
      <c r="Q26" s="499" t="s">
        <v>60</v>
      </c>
      <c r="R26" s="499" t="s">
        <v>60</v>
      </c>
      <c r="S26" s="499" t="s">
        <v>60</v>
      </c>
      <c r="T26" s="499" t="s">
        <v>60</v>
      </c>
      <c r="U26" s="499" t="s">
        <v>60</v>
      </c>
      <c r="V26" s="499" t="s">
        <v>60</v>
      </c>
      <c r="W26" s="499" t="s">
        <v>60</v>
      </c>
    </row>
    <row r="27" spans="1:23" s="269" customFormat="1" ht="34.35" customHeight="1">
      <c r="A27" s="968" t="s">
        <v>392</v>
      </c>
      <c r="B27" s="968"/>
      <c r="C27" s="968"/>
      <c r="D27" s="968"/>
      <c r="E27" s="968"/>
      <c r="F27" s="968"/>
      <c r="G27" s="968"/>
      <c r="H27" s="968"/>
      <c r="I27" s="968"/>
      <c r="J27" s="968"/>
      <c r="K27" s="968"/>
      <c r="L27" s="968"/>
      <c r="M27" s="968"/>
      <c r="N27" s="968"/>
      <c r="O27" s="968"/>
      <c r="P27" s="968"/>
      <c r="Q27" s="968"/>
      <c r="R27" s="968"/>
      <c r="S27" s="968"/>
    </row>
    <row r="28" spans="1:23" ht="12.95" customHeight="1">
      <c r="A28" s="142" t="s">
        <v>255</v>
      </c>
      <c r="B28" s="142"/>
      <c r="C28" s="142"/>
      <c r="D28" s="142"/>
      <c r="E28" s="142"/>
      <c r="F28" s="142"/>
      <c r="G28" s="142"/>
      <c r="H28" s="142"/>
      <c r="I28" s="142"/>
      <c r="J28" s="142"/>
      <c r="K28" s="142"/>
      <c r="L28" s="142"/>
      <c r="M28" s="142"/>
      <c r="N28" s="142"/>
    </row>
    <row r="29" spans="1:23">
      <c r="A29" s="142" t="s">
        <v>251</v>
      </c>
      <c r="B29" s="142"/>
      <c r="C29" s="142"/>
      <c r="D29" s="142"/>
      <c r="E29" s="142"/>
      <c r="F29" s="142"/>
      <c r="G29" s="142"/>
      <c r="H29" s="142"/>
      <c r="I29" s="142"/>
      <c r="J29" s="142"/>
      <c r="K29" s="142"/>
      <c r="L29" s="142"/>
      <c r="M29" s="142"/>
      <c r="N29" s="142"/>
    </row>
    <row r="30" spans="1:23">
      <c r="A30" s="142" t="s">
        <v>381</v>
      </c>
      <c r="B30" s="142"/>
      <c r="C30" s="142"/>
      <c r="D30" s="142"/>
      <c r="E30" s="142"/>
      <c r="F30" s="142"/>
      <c r="G30" s="142"/>
      <c r="H30" s="142"/>
      <c r="I30" s="142"/>
      <c r="J30" s="142"/>
      <c r="K30" s="142"/>
      <c r="L30" s="142"/>
      <c r="M30" s="142"/>
      <c r="N30" s="142"/>
    </row>
    <row r="31" spans="1:23">
      <c r="A31" s="142" t="s">
        <v>572</v>
      </c>
      <c r="B31" s="142"/>
      <c r="C31" s="142"/>
      <c r="D31" s="142"/>
      <c r="E31" s="142"/>
      <c r="F31" s="142"/>
      <c r="G31" s="142"/>
      <c r="H31" s="142"/>
      <c r="I31" s="142"/>
      <c r="J31" s="142"/>
      <c r="K31" s="142"/>
      <c r="L31" s="142"/>
      <c r="M31" s="142"/>
      <c r="N31" s="142"/>
    </row>
    <row r="32" spans="1:23">
      <c r="A32" s="142" t="s">
        <v>269</v>
      </c>
      <c r="E32" s="132"/>
      <c r="F32" s="132"/>
      <c r="G32" s="132"/>
      <c r="H32" s="132"/>
    </row>
    <row r="33" spans="1:23">
      <c r="A33" s="142" t="s">
        <v>259</v>
      </c>
      <c r="B33" s="132"/>
      <c r="C33" s="132"/>
      <c r="D33" s="132"/>
      <c r="E33" s="132"/>
      <c r="F33" s="132"/>
      <c r="G33" s="132"/>
      <c r="H33" s="132"/>
      <c r="I33" s="132"/>
      <c r="J33" s="132"/>
      <c r="K33" s="132"/>
      <c r="L33" s="132"/>
      <c r="M33" s="132"/>
      <c r="N33" s="132"/>
    </row>
    <row r="34" spans="1:23">
      <c r="A34" s="142" t="s">
        <v>172</v>
      </c>
      <c r="C34" s="132"/>
      <c r="D34" s="132"/>
      <c r="E34" s="132"/>
      <c r="F34" s="132"/>
      <c r="G34" s="132"/>
      <c r="H34" s="132"/>
      <c r="I34" s="132"/>
      <c r="J34" s="132"/>
      <c r="K34" s="132"/>
      <c r="L34" s="132"/>
      <c r="M34" s="132"/>
      <c r="N34" s="132"/>
    </row>
    <row r="35" spans="1:23">
      <c r="A35" s="969" t="s">
        <v>391</v>
      </c>
      <c r="B35" s="969"/>
      <c r="C35" s="132"/>
      <c r="D35" s="132"/>
      <c r="E35" s="132"/>
      <c r="F35" s="132"/>
      <c r="G35" s="132"/>
      <c r="H35" s="132"/>
      <c r="I35" s="132"/>
      <c r="J35" s="132"/>
      <c r="K35" s="132"/>
      <c r="L35" s="132"/>
      <c r="M35" s="132"/>
    </row>
    <row r="36" spans="1:23">
      <c r="A36" s="143"/>
      <c r="C36" s="132"/>
      <c r="D36" s="132"/>
      <c r="E36" s="132"/>
      <c r="F36" s="132"/>
      <c r="G36" s="132"/>
      <c r="H36" s="132"/>
      <c r="I36" s="132"/>
      <c r="J36" s="132"/>
      <c r="K36" s="132"/>
      <c r="L36" s="132"/>
      <c r="M36" s="132"/>
    </row>
    <row r="37" spans="1:23" ht="18.75">
      <c r="A37" s="100" t="s">
        <v>395</v>
      </c>
      <c r="B37"/>
      <c r="C37"/>
      <c r="D37"/>
      <c r="E37"/>
      <c r="F37"/>
      <c r="G37"/>
      <c r="H37"/>
      <c r="I37" s="132"/>
      <c r="J37" s="132"/>
      <c r="K37" s="132"/>
      <c r="L37" s="132"/>
      <c r="M37" s="132"/>
    </row>
    <row r="38" spans="1:23">
      <c r="A38" s="507" t="s">
        <v>213</v>
      </c>
      <c r="B38"/>
      <c r="C38"/>
      <c r="D38"/>
      <c r="E38"/>
      <c r="F38"/>
      <c r="G38"/>
      <c r="H38"/>
    </row>
    <row r="39" spans="1:23" ht="15">
      <c r="A39" s="747"/>
      <c r="H39"/>
      <c r="N39" s="748">
        <v>2014</v>
      </c>
      <c r="O39" s="748">
        <v>2015</v>
      </c>
      <c r="P39" s="748">
        <v>2016</v>
      </c>
      <c r="Q39" s="748">
        <v>2017</v>
      </c>
      <c r="R39" s="748">
        <v>2018</v>
      </c>
      <c r="S39" s="748">
        <v>2019</v>
      </c>
      <c r="T39" s="748">
        <v>2020</v>
      </c>
      <c r="U39" s="928">
        <v>2021</v>
      </c>
      <c r="V39" s="928">
        <v>2022</v>
      </c>
      <c r="W39" s="748">
        <v>2023</v>
      </c>
    </row>
    <row r="40" spans="1:23">
      <c r="A40" s="107" t="s">
        <v>55</v>
      </c>
      <c r="H40"/>
      <c r="N40"/>
      <c r="O40"/>
      <c r="P40"/>
      <c r="Q40"/>
      <c r="R40"/>
      <c r="S40"/>
      <c r="T40"/>
      <c r="U40" s="146"/>
      <c r="V40" s="146"/>
      <c r="W40" s="146"/>
    </row>
    <row r="41" spans="1:23" ht="14.25">
      <c r="A41" s="500" t="s">
        <v>382</v>
      </c>
      <c r="H41"/>
      <c r="N41" s="749">
        <v>16.150165386292116</v>
      </c>
      <c r="O41" s="749">
        <v>16.351786941114312</v>
      </c>
      <c r="P41" s="749">
        <v>16.873690581133676</v>
      </c>
      <c r="Q41" s="749">
        <v>16.77924552597241</v>
      </c>
      <c r="R41" s="749">
        <v>16.815943857781946</v>
      </c>
      <c r="S41" s="749">
        <v>16.832023663429354</v>
      </c>
      <c r="T41" s="749">
        <v>16.831669441088152</v>
      </c>
      <c r="U41" s="929">
        <v>16.899346128678001</v>
      </c>
      <c r="V41" s="929">
        <v>17.100600489390999</v>
      </c>
      <c r="W41" s="929">
        <v>18.730336293085369</v>
      </c>
    </row>
    <row r="42" spans="1:23">
      <c r="A42" s="500" t="s">
        <v>383</v>
      </c>
      <c r="H42"/>
      <c r="N42" s="749">
        <v>17.824319467003335</v>
      </c>
      <c r="O42" s="749">
        <v>17.779260765139863</v>
      </c>
      <c r="P42" s="749">
        <v>17.861266586178346</v>
      </c>
      <c r="Q42" s="749">
        <v>17.601494258460466</v>
      </c>
      <c r="R42" s="749">
        <v>17.614568144095468</v>
      </c>
      <c r="S42" s="749">
        <v>17.706444883613901</v>
      </c>
      <c r="T42" s="749">
        <v>17.684099578976937</v>
      </c>
      <c r="U42" s="929">
        <v>17.678500118230101</v>
      </c>
      <c r="V42" s="929">
        <v>17.8276516877822</v>
      </c>
      <c r="W42" s="929">
        <v>17.647058823529413</v>
      </c>
    </row>
    <row r="43" spans="1:23">
      <c r="A43" s="501" t="s">
        <v>57</v>
      </c>
      <c r="H43"/>
      <c r="N43" s="749">
        <v>18.837407272528832</v>
      </c>
      <c r="O43" s="749">
        <v>19.05830840689886</v>
      </c>
      <c r="P43" s="749">
        <v>19.263025746077684</v>
      </c>
      <c r="Q43" s="749">
        <v>19.341076005433614</v>
      </c>
      <c r="R43" s="749">
        <v>19.409409565632437</v>
      </c>
      <c r="S43" s="749">
        <v>19.794259819798558</v>
      </c>
      <c r="T43" s="749">
        <v>19.802798895050543</v>
      </c>
      <c r="U43" s="929">
        <v>35.597905137029201</v>
      </c>
      <c r="V43" s="929">
        <v>35.883485841945102</v>
      </c>
      <c r="W43" s="929">
        <v>36.897760351690131</v>
      </c>
    </row>
    <row r="44" spans="1:23" ht="16.5">
      <c r="A44" s="502" t="s">
        <v>384</v>
      </c>
      <c r="H44"/>
      <c r="N44" s="749">
        <v>42.009251660741157</v>
      </c>
      <c r="O44" s="749">
        <v>42.450775022232712</v>
      </c>
      <c r="P44" s="749">
        <v>42.341927461932812</v>
      </c>
      <c r="Q44" s="749">
        <v>42.202658806724067</v>
      </c>
      <c r="R44" s="749">
        <v>42.296603728809004</v>
      </c>
      <c r="S44" s="749">
        <v>42.316650359344344</v>
      </c>
      <c r="T44" s="749">
        <v>42.343771305108888</v>
      </c>
      <c r="U44" s="929">
        <v>42.4620331463613</v>
      </c>
      <c r="V44" s="929">
        <v>42.5391453890742</v>
      </c>
      <c r="W44" s="929">
        <v>42.762868455785309</v>
      </c>
    </row>
    <row r="45" spans="1:23">
      <c r="A45" s="500" t="s">
        <v>133</v>
      </c>
      <c r="H45"/>
      <c r="N45" s="750">
        <v>19.497768866727746</v>
      </c>
      <c r="O45" s="750">
        <v>19.60836666572806</v>
      </c>
      <c r="P45" s="750">
        <v>18.224637251577558</v>
      </c>
      <c r="Q45" s="750">
        <v>17.708814461531816</v>
      </c>
      <c r="R45" s="750">
        <v>17.836040194311</v>
      </c>
      <c r="S45" s="750">
        <v>17.766631886204838</v>
      </c>
      <c r="T45" s="750">
        <v>17.721089330247533</v>
      </c>
      <c r="U45" s="930">
        <v>17.698206806629202</v>
      </c>
      <c r="V45" s="930">
        <v>17.645706691908401</v>
      </c>
      <c r="W45" s="930">
        <v>17.659974905897112</v>
      </c>
    </row>
    <row r="46" spans="1:23" ht="14.25">
      <c r="A46" s="503" t="s">
        <v>385</v>
      </c>
      <c r="H46"/>
      <c r="N46" s="751">
        <v>6.6792466353409727</v>
      </c>
      <c r="O46" s="751">
        <v>6.7204811703091965</v>
      </c>
      <c r="P46" s="751">
        <v>6.5068914063390419</v>
      </c>
      <c r="Q46" s="751">
        <v>6.3238604328022525</v>
      </c>
      <c r="R46" s="751">
        <v>5.794588388635864</v>
      </c>
      <c r="S46" s="751">
        <v>5.7588915600704844</v>
      </c>
      <c r="T46" s="751">
        <v>5.6757614884822623</v>
      </c>
      <c r="U46" s="931">
        <v>6.2285343896373</v>
      </c>
      <c r="V46" s="931">
        <v>6.2245995548450699</v>
      </c>
      <c r="W46" s="931">
        <v>6.2186216339570972</v>
      </c>
    </row>
    <row r="47" spans="1:23" ht="17.25">
      <c r="A47" s="504" t="s">
        <v>386</v>
      </c>
      <c r="H47"/>
      <c r="N47"/>
      <c r="O47"/>
      <c r="P47"/>
      <c r="Q47"/>
      <c r="R47"/>
      <c r="S47"/>
      <c r="T47"/>
      <c r="U47" s="146"/>
      <c r="V47" s="146"/>
      <c r="W47" s="146"/>
    </row>
    <row r="48" spans="1:23" ht="14.25">
      <c r="A48" s="500" t="s">
        <v>266</v>
      </c>
      <c r="H48"/>
      <c r="N48" s="749">
        <v>23.945271138281633</v>
      </c>
      <c r="O48" s="749">
        <v>24.232412213894641</v>
      </c>
      <c r="P48" s="749">
        <v>24.440225059523605</v>
      </c>
      <c r="Q48" s="749">
        <v>24.592123357422345</v>
      </c>
      <c r="R48" s="749">
        <v>24.669093274382277</v>
      </c>
      <c r="S48" s="749">
        <v>24.697528693291407</v>
      </c>
      <c r="T48" s="749">
        <v>24.693929412205634</v>
      </c>
      <c r="U48" s="929">
        <v>24.436088978798601</v>
      </c>
      <c r="V48" s="929">
        <v>24.538988655311201</v>
      </c>
      <c r="W48" s="929">
        <v>26.455988254212404</v>
      </c>
    </row>
    <row r="49" spans="1:23">
      <c r="A49" s="500" t="s">
        <v>383</v>
      </c>
      <c r="H49"/>
      <c r="N49" s="749">
        <v>18.343374995812187</v>
      </c>
      <c r="O49" s="749">
        <v>18.211218101306443</v>
      </c>
      <c r="P49" s="749">
        <v>18.309303129171344</v>
      </c>
      <c r="Q49" s="749">
        <v>17.905801809454118</v>
      </c>
      <c r="R49" s="749">
        <v>18.131035281008671</v>
      </c>
      <c r="S49" s="749">
        <v>18.217422745466184</v>
      </c>
      <c r="T49" s="749">
        <v>18.173509580570137</v>
      </c>
      <c r="U49" s="929">
        <v>18.153399534094699</v>
      </c>
      <c r="V49" s="929">
        <v>18.3101533779321</v>
      </c>
      <c r="W49" s="929">
        <v>18.222222222222221</v>
      </c>
    </row>
    <row r="50" spans="1:23">
      <c r="A50" s="501" t="s">
        <v>57</v>
      </c>
      <c r="H50"/>
      <c r="N50" s="749">
        <v>20.201563023071817</v>
      </c>
      <c r="O50" s="749">
        <v>20.802456258409279</v>
      </c>
      <c r="P50" s="749">
        <v>21.135150116374017</v>
      </c>
      <c r="Q50" s="749">
        <v>21.286823824838976</v>
      </c>
      <c r="R50" s="749">
        <v>21.477779555452102</v>
      </c>
      <c r="S50" s="749">
        <v>21.880712534063179</v>
      </c>
      <c r="T50" s="749">
        <v>21.907109245734617</v>
      </c>
      <c r="U50" s="929">
        <v>37.730233592485298</v>
      </c>
      <c r="V50" s="929">
        <v>38.2943681483872</v>
      </c>
      <c r="W50" s="929">
        <v>39.424543060258621</v>
      </c>
    </row>
    <row r="51" spans="1:23" ht="16.5">
      <c r="A51" s="502" t="s">
        <v>384</v>
      </c>
      <c r="H51"/>
      <c r="N51" s="749">
        <v>52.542020918356073</v>
      </c>
      <c r="O51" s="749">
        <v>53.185683901255963</v>
      </c>
      <c r="P51" s="749">
        <v>53.337685419340019</v>
      </c>
      <c r="Q51" s="749">
        <v>53.512733553224002</v>
      </c>
      <c r="R51" s="749">
        <v>53.745042465014215</v>
      </c>
      <c r="S51" s="749">
        <v>53.860745626660211</v>
      </c>
      <c r="T51" s="749">
        <v>53.9158272917457</v>
      </c>
      <c r="U51" s="929">
        <v>54.297858530895098</v>
      </c>
      <c r="V51" s="929">
        <v>54.619917153049002</v>
      </c>
      <c r="W51" s="929">
        <v>54.993400791904968</v>
      </c>
    </row>
    <row r="52" spans="1:23">
      <c r="A52" s="500" t="s">
        <v>133</v>
      </c>
      <c r="H52"/>
      <c r="N52" s="750">
        <v>25.763589148459676</v>
      </c>
      <c r="O52" s="750">
        <v>25.950415188537452</v>
      </c>
      <c r="P52" s="750">
        <v>26.132134058886571</v>
      </c>
      <c r="Q52" s="750">
        <v>26.289435410638863</v>
      </c>
      <c r="R52" s="750">
        <v>26.433192357314724</v>
      </c>
      <c r="S52" s="750">
        <v>26.446768335190818</v>
      </c>
      <c r="T52" s="750">
        <v>26.426714684441983</v>
      </c>
      <c r="U52" s="930">
        <v>26.478354338353501</v>
      </c>
      <c r="V52" s="930">
        <v>26.547600756203501</v>
      </c>
      <c r="W52" s="930">
        <v>25.739624940762308</v>
      </c>
    </row>
    <row r="53" spans="1:23" ht="14.25">
      <c r="A53" s="503" t="s">
        <v>385</v>
      </c>
      <c r="H53"/>
      <c r="N53" s="751">
        <v>9.2276231288186779</v>
      </c>
      <c r="O53" s="751">
        <v>9.2898649275153389</v>
      </c>
      <c r="P53" s="751">
        <v>9.2516357131218427</v>
      </c>
      <c r="Q53" s="751">
        <v>9.2257295509620327</v>
      </c>
      <c r="R53" s="751">
        <v>9.1621918004237806</v>
      </c>
      <c r="S53" s="751">
        <v>9.0240767430358275</v>
      </c>
      <c r="T53" s="751">
        <v>9.013149844865314</v>
      </c>
      <c r="U53" s="931">
        <v>9.1803832893875299</v>
      </c>
      <c r="V53" s="931">
        <v>9.3745423800234509</v>
      </c>
      <c r="W53" s="931">
        <v>9.5227929031315668</v>
      </c>
    </row>
    <row r="54" spans="1:23">
      <c r="A54" s="505" t="s">
        <v>53</v>
      </c>
      <c r="H54"/>
      <c r="N54"/>
      <c r="O54"/>
      <c r="P54"/>
      <c r="Q54"/>
      <c r="R54"/>
      <c r="S54"/>
      <c r="T54"/>
      <c r="U54" s="146"/>
      <c r="V54" s="146"/>
      <c r="W54" s="146"/>
    </row>
    <row r="55" spans="1:23">
      <c r="A55" s="501" t="s">
        <v>57</v>
      </c>
      <c r="H55"/>
      <c r="N55" s="751">
        <v>15.214723877182349</v>
      </c>
      <c r="O55" s="751">
        <v>15.438648246171915</v>
      </c>
      <c r="P55" s="751">
        <v>16.206698856004888</v>
      </c>
      <c r="Q55" s="751">
        <v>16.320478457680245</v>
      </c>
      <c r="R55" s="751">
        <v>16.359485109211207</v>
      </c>
      <c r="S55" s="751">
        <v>17.443359651493601</v>
      </c>
      <c r="T55" s="751">
        <v>17.365678063470096</v>
      </c>
      <c r="U55" s="932" t="s">
        <v>60</v>
      </c>
      <c r="V55" s="932" t="s">
        <v>60</v>
      </c>
      <c r="W55" s="932" t="s">
        <v>60</v>
      </c>
    </row>
    <row r="56" spans="1:23">
      <c r="A56" s="505" t="s">
        <v>378</v>
      </c>
      <c r="H56"/>
      <c r="N56"/>
      <c r="O56"/>
      <c r="P56"/>
      <c r="Q56"/>
      <c r="R56"/>
      <c r="S56"/>
      <c r="T56"/>
      <c r="U56" s="146"/>
      <c r="V56" s="146"/>
      <c r="W56" s="146"/>
    </row>
    <row r="57" spans="1:23">
      <c r="A57" s="506" t="s">
        <v>57</v>
      </c>
      <c r="H57"/>
      <c r="N57" s="752" t="s">
        <v>30</v>
      </c>
      <c r="O57" s="752" t="s">
        <v>30</v>
      </c>
      <c r="P57" s="752">
        <v>22.928354079667198</v>
      </c>
      <c r="Q57" s="752">
        <v>22.927376861380683</v>
      </c>
      <c r="R57" s="752">
        <v>18.214079820466551</v>
      </c>
      <c r="S57" s="752">
        <v>18.205909546579313</v>
      </c>
      <c r="T57" s="752">
        <v>18.159348352557672</v>
      </c>
      <c r="U57" s="932" t="s">
        <v>60</v>
      </c>
      <c r="V57" s="932" t="s">
        <v>60</v>
      </c>
      <c r="W57" s="932" t="s">
        <v>60</v>
      </c>
    </row>
    <row r="58" spans="1:23" ht="36" customHeight="1">
      <c r="A58" s="968" t="s">
        <v>393</v>
      </c>
      <c r="B58" s="968"/>
      <c r="C58" s="968"/>
      <c r="D58" s="968"/>
      <c r="E58" s="968"/>
      <c r="F58" s="968"/>
      <c r="G58" s="968"/>
      <c r="H58" s="968"/>
      <c r="I58" s="968"/>
      <c r="J58" s="968"/>
      <c r="K58" s="968"/>
      <c r="L58" s="968"/>
      <c r="M58" s="968"/>
      <c r="N58" s="968"/>
      <c r="O58" s="968"/>
      <c r="P58" s="968"/>
      <c r="Q58" s="968"/>
      <c r="R58" s="968"/>
      <c r="S58" s="968"/>
    </row>
    <row r="59" spans="1:23">
      <c r="A59" s="753" t="s">
        <v>387</v>
      </c>
      <c r="B59" s="753"/>
      <c r="C59" s="754"/>
      <c r="D59" s="753"/>
      <c r="E59" s="753"/>
      <c r="F59" s="753"/>
      <c r="G59" s="753"/>
      <c r="H59" s="753"/>
    </row>
    <row r="60" spans="1:23" ht="12.75" customHeight="1">
      <c r="A60" s="531" t="s">
        <v>571</v>
      </c>
      <c r="B60" s="926"/>
      <c r="C60" s="926"/>
      <c r="D60" s="926"/>
      <c r="E60" s="926"/>
      <c r="F60" s="926"/>
      <c r="G60" s="926"/>
      <c r="H60" s="926"/>
    </row>
    <row r="61" spans="1:23">
      <c r="A61" s="969" t="s">
        <v>388</v>
      </c>
      <c r="B61" s="969"/>
      <c r="C61" s="969"/>
      <c r="D61" s="969"/>
      <c r="E61" s="969"/>
      <c r="F61" s="969"/>
      <c r="G61" s="969"/>
      <c r="H61" s="969"/>
    </row>
    <row r="62" spans="1:23">
      <c r="A62" s="755" t="s">
        <v>389</v>
      </c>
      <c r="B62" s="755"/>
      <c r="C62" s="755"/>
      <c r="D62" s="755"/>
      <c r="E62" s="755"/>
      <c r="F62" s="755"/>
      <c r="G62" s="755"/>
      <c r="H62" s="755"/>
    </row>
    <row r="63" spans="1:23">
      <c r="A63" s="755" t="s">
        <v>390</v>
      </c>
      <c r="B63" s="755"/>
      <c r="C63" s="756"/>
      <c r="D63" s="757"/>
      <c r="E63" s="755"/>
      <c r="F63" s="755"/>
      <c r="G63" s="755"/>
      <c r="H63" s="755"/>
    </row>
    <row r="64" spans="1:23">
      <c r="A64" s="969" t="s">
        <v>391</v>
      </c>
      <c r="B64" s="969"/>
      <c r="C64" s="756"/>
      <c r="D64" s="757"/>
      <c r="E64" s="755"/>
      <c r="F64" s="755"/>
      <c r="G64" s="755"/>
      <c r="H64" s="755"/>
    </row>
  </sheetData>
  <mergeCells count="5">
    <mergeCell ref="A27:S27"/>
    <mergeCell ref="A61:H61"/>
    <mergeCell ref="A64:B64"/>
    <mergeCell ref="A35:B35"/>
    <mergeCell ref="A58:S58"/>
  </mergeCells>
  <pageMargins left="0.78740157499999996" right="0.78740157499999996" top="0.984251969" bottom="0.984251969" header="0.4921259845" footer="0.4921259845"/>
  <pageSetup paperSize="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H32"/>
  <sheetViews>
    <sheetView workbookViewId="0">
      <pane xSplit="6" ySplit="5" topLeftCell="AA6" activePane="bottomRight" state="frozen"/>
      <selection activeCell="T7" sqref="T7"/>
      <selection pane="topRight" activeCell="T7" sqref="T7"/>
      <selection pane="bottomLeft" activeCell="T7" sqref="T7"/>
      <selection pane="bottomRight" activeCell="AE43" sqref="AE43"/>
    </sheetView>
  </sheetViews>
  <sheetFormatPr baseColWidth="10" defaultColWidth="11.42578125" defaultRowHeight="12.75"/>
  <cols>
    <col min="1" max="1" width="32.7109375" style="764" customWidth="1"/>
    <col min="2" max="5" width="9.28515625" style="764" customWidth="1"/>
    <col min="6" max="33" width="8.7109375" style="764" customWidth="1"/>
    <col min="34" max="16384" width="11.42578125" style="764"/>
  </cols>
  <sheetData>
    <row r="1" spans="1:34" ht="18">
      <c r="A1" s="763" t="s">
        <v>410</v>
      </c>
      <c r="B1" s="763"/>
      <c r="C1" s="763"/>
      <c r="D1" s="763"/>
      <c r="E1" s="763"/>
    </row>
    <row r="3" spans="1:34" ht="15.75">
      <c r="A3" s="765" t="s">
        <v>409</v>
      </c>
      <c r="B3" s="765"/>
      <c r="C3" s="765"/>
      <c r="D3" s="765"/>
      <c r="E3" s="765"/>
      <c r="F3" s="766"/>
      <c r="G3" s="766"/>
      <c r="H3" s="766"/>
      <c r="I3" s="766"/>
      <c r="J3" s="766"/>
      <c r="K3" s="766"/>
      <c r="L3" s="766"/>
      <c r="M3" s="766"/>
      <c r="N3" s="766"/>
      <c r="O3" s="766"/>
      <c r="P3" s="766"/>
      <c r="Q3" s="766"/>
      <c r="R3" s="766"/>
      <c r="S3" s="766"/>
      <c r="T3" s="766"/>
      <c r="U3" s="766"/>
      <c r="V3" s="766"/>
      <c r="W3" s="766"/>
      <c r="X3" s="766"/>
      <c r="Y3" s="766"/>
      <c r="Z3" s="766"/>
      <c r="AA3" s="766"/>
      <c r="AB3" s="766"/>
      <c r="AC3" s="766"/>
    </row>
    <row r="4" spans="1:34">
      <c r="A4" s="767" t="s">
        <v>400</v>
      </c>
      <c r="B4" s="767"/>
      <c r="C4" s="767"/>
      <c r="D4" s="767"/>
      <c r="E4" s="767"/>
      <c r="Q4" s="768"/>
      <c r="R4" s="768"/>
      <c r="S4" s="768"/>
      <c r="T4" s="768"/>
      <c r="U4" s="768"/>
      <c r="V4" s="768"/>
      <c r="W4" s="768"/>
    </row>
    <row r="5" spans="1:34">
      <c r="A5" s="769"/>
      <c r="B5" s="770">
        <v>1981</v>
      </c>
      <c r="C5" s="769">
        <v>1982</v>
      </c>
      <c r="D5" s="770">
        <v>1983</v>
      </c>
      <c r="E5" s="769">
        <v>1984</v>
      </c>
      <c r="F5" s="770">
        <v>1985</v>
      </c>
      <c r="G5" s="769">
        <v>1986</v>
      </c>
      <c r="H5" s="770">
        <v>1987</v>
      </c>
      <c r="I5" s="769">
        <v>1988</v>
      </c>
      <c r="J5" s="770">
        <v>1989</v>
      </c>
      <c r="K5" s="770">
        <v>1990</v>
      </c>
      <c r="L5" s="770">
        <v>1991</v>
      </c>
      <c r="M5" s="770">
        <v>1992</v>
      </c>
      <c r="N5" s="770">
        <v>1993</v>
      </c>
      <c r="O5" s="770">
        <v>1994</v>
      </c>
      <c r="P5" s="770">
        <v>1995</v>
      </c>
      <c r="Q5" s="768">
        <v>1996</v>
      </c>
      <c r="R5" s="768">
        <v>1997</v>
      </c>
      <c r="S5" s="768">
        <v>1998</v>
      </c>
      <c r="T5" s="768">
        <v>1999</v>
      </c>
      <c r="U5" s="770">
        <v>2000</v>
      </c>
      <c r="V5" s="770">
        <v>2001</v>
      </c>
      <c r="W5" s="770">
        <v>2002</v>
      </c>
      <c r="X5" s="770">
        <v>2003</v>
      </c>
      <c r="Y5" s="770">
        <v>2004</v>
      </c>
      <c r="Z5" s="770">
        <v>2005</v>
      </c>
      <c r="AA5" s="770">
        <v>2006</v>
      </c>
      <c r="AB5" s="770">
        <v>2007</v>
      </c>
      <c r="AC5" s="770">
        <v>2008</v>
      </c>
      <c r="AD5" s="770">
        <v>2009</v>
      </c>
      <c r="AE5" s="771">
        <v>2010</v>
      </c>
      <c r="AF5" s="772" t="s">
        <v>401</v>
      </c>
      <c r="AG5" s="773">
        <v>2012</v>
      </c>
    </row>
    <row r="6" spans="1:34">
      <c r="A6" s="774" t="s">
        <v>55</v>
      </c>
      <c r="B6" s="774"/>
      <c r="C6" s="774"/>
      <c r="D6" s="774"/>
      <c r="E6" s="774"/>
      <c r="F6" s="775"/>
      <c r="G6" s="775"/>
      <c r="H6" s="775"/>
      <c r="I6" s="775"/>
      <c r="J6" s="775"/>
      <c r="K6" s="775"/>
      <c r="L6" s="775"/>
      <c r="M6" s="775"/>
      <c r="N6" s="775"/>
      <c r="O6" s="775"/>
      <c r="P6" s="775"/>
      <c r="Q6" s="776"/>
      <c r="R6" s="776"/>
      <c r="S6" s="776"/>
      <c r="T6" s="776"/>
      <c r="U6" s="775"/>
      <c r="V6" s="775"/>
      <c r="W6" s="775"/>
      <c r="X6" s="775"/>
      <c r="Y6" s="775"/>
      <c r="Z6" s="775"/>
      <c r="AA6" s="775"/>
      <c r="AB6" s="775"/>
      <c r="AC6" s="777"/>
      <c r="AD6" s="778"/>
      <c r="AE6" s="779"/>
      <c r="AF6" s="15"/>
      <c r="AG6" s="15"/>
    </row>
    <row r="7" spans="1:34">
      <c r="A7" s="776" t="s">
        <v>56</v>
      </c>
      <c r="B7" s="776">
        <v>10.09</v>
      </c>
      <c r="C7" s="776">
        <v>10.43</v>
      </c>
      <c r="D7" s="776">
        <v>10.51</v>
      </c>
      <c r="E7" s="776">
        <v>10.64</v>
      </c>
      <c r="F7" s="780">
        <v>10.72</v>
      </c>
      <c r="G7" s="780">
        <v>10.88</v>
      </c>
      <c r="H7" s="780">
        <v>10.95</v>
      </c>
      <c r="I7" s="780">
        <v>10.87</v>
      </c>
      <c r="J7" s="780">
        <v>10.89</v>
      </c>
      <c r="K7" s="780">
        <v>11.17</v>
      </c>
      <c r="L7" s="780">
        <v>10.91</v>
      </c>
      <c r="M7" s="780">
        <v>11.02</v>
      </c>
      <c r="N7" s="780">
        <v>11.24</v>
      </c>
      <c r="O7" s="780">
        <v>11.36</v>
      </c>
      <c r="P7" s="780">
        <v>11.43</v>
      </c>
      <c r="Q7" s="781">
        <v>11.88</v>
      </c>
      <c r="R7" s="781">
        <v>12</v>
      </c>
      <c r="S7" s="781">
        <v>12.09</v>
      </c>
      <c r="T7" s="781">
        <v>12.08</v>
      </c>
      <c r="U7" s="780">
        <v>12.26</v>
      </c>
      <c r="V7" s="780">
        <v>12.48</v>
      </c>
      <c r="W7" s="780">
        <v>12.99</v>
      </c>
      <c r="X7" s="780">
        <v>13.37</v>
      </c>
      <c r="Y7" s="780">
        <v>13.59</v>
      </c>
      <c r="Z7" s="780">
        <v>13.66</v>
      </c>
      <c r="AA7" s="780">
        <v>13.69</v>
      </c>
      <c r="AB7" s="780">
        <v>13.78</v>
      </c>
      <c r="AC7" s="782">
        <v>13.847449155240117</v>
      </c>
      <c r="AD7" s="780">
        <v>14.164276154694591</v>
      </c>
      <c r="AE7" s="783">
        <v>14.367468139175337</v>
      </c>
      <c r="AF7" s="784">
        <v>16.299048700330932</v>
      </c>
      <c r="AG7" s="784">
        <v>16.306958056976782</v>
      </c>
    </row>
    <row r="8" spans="1:34">
      <c r="A8" s="776" t="s">
        <v>57</v>
      </c>
      <c r="B8" s="776">
        <v>11.49</v>
      </c>
      <c r="C8" s="776">
        <v>11.99</v>
      </c>
      <c r="D8" s="776">
        <v>12.28</v>
      </c>
      <c r="E8" s="776">
        <v>12.68</v>
      </c>
      <c r="F8" s="780">
        <v>12.84</v>
      </c>
      <c r="G8" s="780">
        <v>13.12</v>
      </c>
      <c r="H8" s="780">
        <v>13.25</v>
      </c>
      <c r="I8" s="780">
        <v>13.24</v>
      </c>
      <c r="J8" s="780">
        <v>13.34</v>
      </c>
      <c r="K8" s="780">
        <v>13.75</v>
      </c>
      <c r="L8" s="780">
        <v>13.51</v>
      </c>
      <c r="M8" s="780">
        <v>13.88</v>
      </c>
      <c r="N8" s="780">
        <v>14.2</v>
      </c>
      <c r="O8" s="780">
        <v>14.38</v>
      </c>
      <c r="P8" s="780">
        <v>14.5</v>
      </c>
      <c r="Q8" s="781">
        <v>15.08</v>
      </c>
      <c r="R8" s="781">
        <v>15.24</v>
      </c>
      <c r="S8" s="781">
        <v>15.43</v>
      </c>
      <c r="T8" s="781">
        <v>15.4</v>
      </c>
      <c r="U8" s="780">
        <v>15.69</v>
      </c>
      <c r="V8" s="780">
        <v>15.94</v>
      </c>
      <c r="W8" s="780">
        <v>16.53</v>
      </c>
      <c r="X8" s="780">
        <v>17.010000000000002</v>
      </c>
      <c r="Y8" s="780">
        <v>17.350000000000001</v>
      </c>
      <c r="Z8" s="780">
        <v>17.47</v>
      </c>
      <c r="AA8" s="780">
        <v>17.5</v>
      </c>
      <c r="AB8" s="780">
        <v>17.64</v>
      </c>
      <c r="AC8" s="782">
        <v>17.756658370266013</v>
      </c>
      <c r="AD8" s="780">
        <v>18.204956116498266</v>
      </c>
      <c r="AE8" s="783">
        <v>18.489519747674262</v>
      </c>
      <c r="AF8" s="784">
        <v>18.61644073766081</v>
      </c>
      <c r="AG8" s="784">
        <v>18.683983779092156</v>
      </c>
    </row>
    <row r="9" spans="1:34" ht="12.95" customHeight="1">
      <c r="A9" s="785" t="s">
        <v>402</v>
      </c>
      <c r="B9" s="785">
        <v>33.36</v>
      </c>
      <c r="C9" s="785">
        <v>34.07</v>
      </c>
      <c r="D9" s="785">
        <v>34.520000000000003</v>
      </c>
      <c r="E9" s="785">
        <v>35.159999999999997</v>
      </c>
      <c r="F9" s="780">
        <v>35.61</v>
      </c>
      <c r="G9" s="780">
        <v>36.07</v>
      </c>
      <c r="H9" s="780">
        <v>36.5</v>
      </c>
      <c r="I9" s="780">
        <v>36.51</v>
      </c>
      <c r="J9" s="780">
        <v>36.659999999999997</v>
      </c>
      <c r="K9" s="780">
        <v>37.130000000000003</v>
      </c>
      <c r="L9" s="780">
        <v>36.090000000000003</v>
      </c>
      <c r="M9" s="780">
        <v>36.450000000000003</v>
      </c>
      <c r="N9" s="780">
        <v>36.590000000000003</v>
      </c>
      <c r="O9" s="780">
        <v>36.43</v>
      </c>
      <c r="P9" s="780">
        <v>36.28</v>
      </c>
      <c r="Q9" s="781">
        <v>36.6</v>
      </c>
      <c r="R9" s="781">
        <v>36.479999999999997</v>
      </c>
      <c r="S9" s="781">
        <v>36.44</v>
      </c>
      <c r="T9" s="781">
        <v>36.5</v>
      </c>
      <c r="U9" s="780">
        <v>36.619999999999997</v>
      </c>
      <c r="V9" s="780">
        <v>37</v>
      </c>
      <c r="W9" s="780">
        <v>37.659999999999997</v>
      </c>
      <c r="X9" s="780">
        <v>38.18</v>
      </c>
      <c r="Y9" s="780">
        <v>38.57</v>
      </c>
      <c r="Z9" s="780">
        <v>38.700000000000003</v>
      </c>
      <c r="AA9" s="780">
        <v>39.520000000000003</v>
      </c>
      <c r="AB9" s="780">
        <v>39.619999999999997</v>
      </c>
      <c r="AC9" s="782">
        <v>39.90781975749929</v>
      </c>
      <c r="AD9" s="780">
        <v>40.351494070206229</v>
      </c>
      <c r="AE9" s="783">
        <v>40.685883558790167</v>
      </c>
      <c r="AF9" s="784">
        <v>41.556118940197159</v>
      </c>
      <c r="AG9" s="784">
        <v>41.644465998573061</v>
      </c>
      <c r="AH9" s="786"/>
    </row>
    <row r="10" spans="1:34" s="776" customFormat="1">
      <c r="A10" s="776" t="s">
        <v>59</v>
      </c>
      <c r="B10" s="776">
        <v>11.02</v>
      </c>
      <c r="C10" s="776">
        <v>11.49</v>
      </c>
      <c r="D10" s="776">
        <v>11.56</v>
      </c>
      <c r="E10" s="776">
        <v>11.7</v>
      </c>
      <c r="F10" s="780">
        <v>11.78</v>
      </c>
      <c r="G10" s="780">
        <v>11.9</v>
      </c>
      <c r="H10" s="780">
        <v>11.95</v>
      </c>
      <c r="I10" s="780">
        <v>11.85</v>
      </c>
      <c r="J10" s="780">
        <v>11.88</v>
      </c>
      <c r="K10" s="780">
        <v>12.11</v>
      </c>
      <c r="L10" s="780">
        <v>11.79</v>
      </c>
      <c r="M10" s="780">
        <v>12.07</v>
      </c>
      <c r="N10" s="780">
        <v>12.22</v>
      </c>
      <c r="O10" s="780">
        <v>12.35</v>
      </c>
      <c r="P10" s="780">
        <v>12.38</v>
      </c>
      <c r="Q10" s="781">
        <v>12.77</v>
      </c>
      <c r="R10" s="781">
        <v>12.86</v>
      </c>
      <c r="S10" s="781">
        <v>12.9</v>
      </c>
      <c r="T10" s="781">
        <v>12.85</v>
      </c>
      <c r="U10" s="780">
        <v>12.5</v>
      </c>
      <c r="V10" s="780">
        <v>12.23</v>
      </c>
      <c r="W10" s="780">
        <v>11.99</v>
      </c>
      <c r="X10" s="780">
        <v>12.21</v>
      </c>
      <c r="Y10" s="780">
        <v>12.32</v>
      </c>
      <c r="Z10" s="780">
        <v>12.34</v>
      </c>
      <c r="AA10" s="780">
        <v>12.41</v>
      </c>
      <c r="AB10" s="780">
        <v>12.5</v>
      </c>
      <c r="AC10" s="782">
        <v>12.626895494429599</v>
      </c>
      <c r="AD10" s="780">
        <v>13.008140673477889</v>
      </c>
      <c r="AE10" s="787" t="s">
        <v>60</v>
      </c>
      <c r="AF10" s="788" t="s">
        <v>60</v>
      </c>
      <c r="AG10" s="788" t="s">
        <v>60</v>
      </c>
    </row>
    <row r="11" spans="1:34">
      <c r="A11" s="789" t="s">
        <v>133</v>
      </c>
      <c r="B11" s="789"/>
      <c r="C11" s="789"/>
      <c r="D11" s="789"/>
      <c r="E11" s="789"/>
      <c r="F11" s="790"/>
      <c r="G11" s="790"/>
      <c r="H11" s="790"/>
      <c r="I11" s="790"/>
      <c r="J11" s="790"/>
      <c r="K11" s="790"/>
      <c r="L11" s="790"/>
      <c r="M11" s="790"/>
      <c r="N11" s="790"/>
      <c r="O11" s="790"/>
      <c r="P11" s="790"/>
      <c r="Q11" s="791"/>
      <c r="R11" s="791"/>
      <c r="S11" s="791"/>
      <c r="T11" s="791"/>
      <c r="U11" s="790"/>
      <c r="V11" s="792"/>
      <c r="W11" s="792"/>
      <c r="X11" s="792"/>
      <c r="Y11" s="792"/>
      <c r="Z11" s="792"/>
      <c r="AA11" s="792"/>
      <c r="AB11" s="792"/>
      <c r="AC11" s="793"/>
      <c r="AD11" s="794"/>
      <c r="AE11" s="795"/>
      <c r="AF11" s="796">
        <v>20.233188771330035</v>
      </c>
      <c r="AG11" s="797">
        <v>20.289800287893087</v>
      </c>
    </row>
    <row r="12" spans="1:34">
      <c r="A12" s="798" t="s">
        <v>403</v>
      </c>
      <c r="B12" s="798"/>
      <c r="C12" s="798"/>
      <c r="D12" s="798"/>
      <c r="E12" s="798"/>
      <c r="F12" s="776"/>
      <c r="G12" s="776"/>
      <c r="H12" s="776"/>
      <c r="I12" s="776"/>
      <c r="J12" s="776"/>
      <c r="K12" s="776"/>
      <c r="L12" s="776"/>
      <c r="M12" s="776"/>
      <c r="N12" s="776"/>
      <c r="O12" s="776"/>
      <c r="P12" s="776"/>
      <c r="Q12" s="776"/>
      <c r="R12" s="776"/>
      <c r="S12" s="776"/>
      <c r="T12" s="776"/>
      <c r="U12" s="798"/>
      <c r="V12" s="774"/>
      <c r="W12" s="774"/>
      <c r="X12" s="774"/>
      <c r="Y12" s="774"/>
      <c r="Z12" s="775"/>
      <c r="AA12" s="775"/>
      <c r="AB12" s="775"/>
      <c r="AC12" s="777"/>
      <c r="AD12" s="785"/>
      <c r="AE12" s="779"/>
      <c r="AF12" s="15"/>
      <c r="AG12" s="15"/>
    </row>
    <row r="13" spans="1:34">
      <c r="A13" s="776" t="s">
        <v>56</v>
      </c>
      <c r="B13" s="776"/>
      <c r="C13" s="776"/>
      <c r="D13" s="799">
        <v>11.152671755725191</v>
      </c>
      <c r="E13" s="799">
        <v>11.295765330004683</v>
      </c>
      <c r="F13" s="800">
        <v>11.433531992796521</v>
      </c>
      <c r="G13" s="800">
        <v>11.602393617021276</v>
      </c>
      <c r="H13" s="800">
        <v>11.695701347548198</v>
      </c>
      <c r="I13" s="800">
        <v>11.625387964255212</v>
      </c>
      <c r="J13" s="800">
        <v>11.671815722495237</v>
      </c>
      <c r="K13" s="800">
        <v>11.996588866182142</v>
      </c>
      <c r="L13" s="800">
        <v>11.76</v>
      </c>
      <c r="M13" s="800">
        <v>11.98</v>
      </c>
      <c r="N13" s="800">
        <v>12.27</v>
      </c>
      <c r="O13" s="800">
        <v>12.46</v>
      </c>
      <c r="P13" s="800">
        <v>12.58</v>
      </c>
      <c r="Q13" s="801">
        <v>13.14</v>
      </c>
      <c r="R13" s="802">
        <v>13.35</v>
      </c>
      <c r="S13" s="781">
        <v>13.49</v>
      </c>
      <c r="T13" s="781">
        <v>13.52</v>
      </c>
      <c r="U13" s="780">
        <v>13.47</v>
      </c>
      <c r="V13" s="780">
        <v>13.53</v>
      </c>
      <c r="W13" s="780">
        <v>13.78</v>
      </c>
      <c r="X13" s="780">
        <v>14</v>
      </c>
      <c r="Y13" s="780">
        <v>14.17</v>
      </c>
      <c r="Z13" s="780">
        <v>14.29</v>
      </c>
      <c r="AA13" s="780">
        <v>14.38</v>
      </c>
      <c r="AB13" s="780">
        <v>14.44</v>
      </c>
      <c r="AC13" s="782">
        <v>14.533586756351742</v>
      </c>
      <c r="AD13" s="780">
        <v>14.942271017677356</v>
      </c>
      <c r="AE13" s="783">
        <v>15.158153922180773</v>
      </c>
      <c r="AF13" s="784">
        <v>23.738678673001431</v>
      </c>
      <c r="AG13" s="803">
        <v>23.774394434754452</v>
      </c>
    </row>
    <row r="14" spans="1:34">
      <c r="A14" s="776" t="s">
        <v>57</v>
      </c>
      <c r="B14" s="776"/>
      <c r="C14" s="776"/>
      <c r="D14" s="799">
        <v>13.006624392654205</v>
      </c>
      <c r="E14" s="799">
        <v>13.427582318718887</v>
      </c>
      <c r="F14" s="800">
        <v>13.636240629989446</v>
      </c>
      <c r="G14" s="800">
        <v>13.929240644885995</v>
      </c>
      <c r="H14" s="800">
        <v>14.103478054237014</v>
      </c>
      <c r="I14" s="800">
        <v>14.109193257780099</v>
      </c>
      <c r="J14" s="800">
        <v>14.241334953554233</v>
      </c>
      <c r="K14" s="800">
        <v>14.731980595792525</v>
      </c>
      <c r="L14" s="800">
        <v>14.52</v>
      </c>
      <c r="M14" s="800">
        <v>15.03</v>
      </c>
      <c r="N14" s="800">
        <v>15.44</v>
      </c>
      <c r="O14" s="800">
        <v>15.72</v>
      </c>
      <c r="P14" s="800">
        <v>15.9</v>
      </c>
      <c r="Q14" s="801">
        <v>16.62</v>
      </c>
      <c r="R14" s="802">
        <v>16.899999999999999</v>
      </c>
      <c r="S14" s="781">
        <v>17.100000000000001</v>
      </c>
      <c r="T14" s="781">
        <v>17.170000000000002</v>
      </c>
      <c r="U14" s="780">
        <v>17.13</v>
      </c>
      <c r="V14" s="780">
        <v>17.190000000000001</v>
      </c>
      <c r="W14" s="780">
        <v>17.510000000000002</v>
      </c>
      <c r="X14" s="780">
        <v>17.82</v>
      </c>
      <c r="Y14" s="780">
        <v>18.11</v>
      </c>
      <c r="Z14" s="780">
        <v>18.22</v>
      </c>
      <c r="AA14" s="780">
        <v>18.37</v>
      </c>
      <c r="AB14" s="780">
        <v>18.489999999999998</v>
      </c>
      <c r="AC14" s="782">
        <v>18.625478811246143</v>
      </c>
      <c r="AD14" s="780">
        <v>19.204171781083005</v>
      </c>
      <c r="AE14" s="783">
        <v>19.514405630799839</v>
      </c>
      <c r="AF14" s="784">
        <v>19.7642715904468</v>
      </c>
      <c r="AG14" s="784">
        <v>19.910494769924732</v>
      </c>
    </row>
    <row r="15" spans="1:34">
      <c r="A15" s="785" t="s">
        <v>402</v>
      </c>
      <c r="B15" s="785"/>
      <c r="C15" s="785"/>
      <c r="D15" s="780">
        <v>34.985002992220231</v>
      </c>
      <c r="E15" s="780">
        <v>35.657231438672831</v>
      </c>
      <c r="F15" s="800">
        <v>36.813625476802983</v>
      </c>
      <c r="G15" s="800">
        <v>37.307010883320679</v>
      </c>
      <c r="H15" s="800">
        <v>37.806539509536783</v>
      </c>
      <c r="I15" s="800">
        <v>37.821546820612959</v>
      </c>
      <c r="J15" s="800">
        <v>37.99639763273008</v>
      </c>
      <c r="K15" s="800">
        <v>38.547721337713753</v>
      </c>
      <c r="L15" s="800">
        <v>37.520000000000003</v>
      </c>
      <c r="M15" s="800">
        <v>38.15</v>
      </c>
      <c r="N15" s="800">
        <v>38.549999999999997</v>
      </c>
      <c r="O15" s="800">
        <v>38.79</v>
      </c>
      <c r="P15" s="800">
        <v>39.049999999999997</v>
      </c>
      <c r="Q15" s="801">
        <v>39.81</v>
      </c>
      <c r="R15" s="802">
        <v>40.19</v>
      </c>
      <c r="S15" s="781">
        <v>40.520000000000003</v>
      </c>
      <c r="T15" s="781">
        <v>40.770000000000003</v>
      </c>
      <c r="U15" s="780">
        <v>40.92</v>
      </c>
      <c r="V15" s="780">
        <v>41.35</v>
      </c>
      <c r="W15" s="780">
        <v>42.02</v>
      </c>
      <c r="X15" s="780">
        <v>42.65</v>
      </c>
      <c r="Y15" s="780">
        <v>43.13</v>
      </c>
      <c r="Z15" s="780">
        <v>43.61</v>
      </c>
      <c r="AA15" s="780">
        <v>43.13</v>
      </c>
      <c r="AB15" s="780">
        <v>44.51</v>
      </c>
      <c r="AC15" s="782">
        <v>44.887705218186454</v>
      </c>
      <c r="AD15" s="780">
        <v>45.583892390136761</v>
      </c>
      <c r="AE15" s="783">
        <v>46.048206395222472</v>
      </c>
      <c r="AF15" s="784">
        <v>49.719713451826415</v>
      </c>
      <c r="AG15" s="784">
        <v>48.821014510740731</v>
      </c>
      <c r="AH15" s="786"/>
    </row>
    <row r="16" spans="1:34">
      <c r="A16" s="776" t="s">
        <v>59</v>
      </c>
      <c r="B16" s="776"/>
      <c r="C16" s="776"/>
      <c r="D16" s="799">
        <v>12.54910569364438</v>
      </c>
      <c r="E16" s="799">
        <v>12.723620057752109</v>
      </c>
      <c r="F16" s="800">
        <v>13.006236270621711</v>
      </c>
      <c r="G16" s="800">
        <v>13.163969726278333</v>
      </c>
      <c r="H16" s="800">
        <v>13.264395408241775</v>
      </c>
      <c r="I16" s="800">
        <v>13.166597048175996</v>
      </c>
      <c r="J16" s="800">
        <v>13.241979407392941</v>
      </c>
      <c r="K16" s="800">
        <v>13.538368836710806</v>
      </c>
      <c r="L16" s="800">
        <v>13.25</v>
      </c>
      <c r="M16" s="800">
        <v>13.4</v>
      </c>
      <c r="N16" s="800">
        <v>14.33</v>
      </c>
      <c r="O16" s="800">
        <v>13.96</v>
      </c>
      <c r="P16" s="800">
        <v>14.06</v>
      </c>
      <c r="Q16" s="801">
        <v>14.54</v>
      </c>
      <c r="R16" s="802">
        <v>14.75</v>
      </c>
      <c r="S16" s="781">
        <v>14.86</v>
      </c>
      <c r="T16" s="781">
        <v>14.87</v>
      </c>
      <c r="U16" s="780">
        <v>14.79</v>
      </c>
      <c r="V16" s="780">
        <v>14.89</v>
      </c>
      <c r="W16" s="780">
        <v>15.05</v>
      </c>
      <c r="X16" s="780">
        <v>15.2</v>
      </c>
      <c r="Y16" s="780">
        <v>15.36</v>
      </c>
      <c r="Z16" s="780">
        <v>15.44</v>
      </c>
      <c r="AA16" s="780">
        <v>15.49</v>
      </c>
      <c r="AB16" s="780">
        <v>15.76</v>
      </c>
      <c r="AC16" s="782">
        <v>15.88613681608514</v>
      </c>
      <c r="AD16" s="780">
        <v>16.139740120278091</v>
      </c>
      <c r="AE16" s="787" t="s">
        <v>60</v>
      </c>
      <c r="AF16" s="804" t="s">
        <v>60</v>
      </c>
      <c r="AG16" s="804" t="s">
        <v>60</v>
      </c>
    </row>
    <row r="17" spans="1:33">
      <c r="A17" s="789" t="s">
        <v>133</v>
      </c>
      <c r="B17" s="805"/>
      <c r="C17" s="805"/>
      <c r="D17" s="805"/>
      <c r="E17" s="805"/>
      <c r="F17" s="792"/>
      <c r="G17" s="792"/>
      <c r="H17" s="792"/>
      <c r="I17" s="792"/>
      <c r="J17" s="792"/>
      <c r="K17" s="792"/>
      <c r="L17" s="792"/>
      <c r="M17" s="792"/>
      <c r="N17" s="792"/>
      <c r="O17" s="792"/>
      <c r="P17" s="792"/>
      <c r="Q17" s="806"/>
      <c r="R17" s="791"/>
      <c r="S17" s="791"/>
      <c r="T17" s="791"/>
      <c r="U17" s="792"/>
      <c r="V17" s="792"/>
      <c r="W17" s="792"/>
      <c r="X17" s="792"/>
      <c r="Y17" s="792"/>
      <c r="Z17" s="792"/>
      <c r="AA17" s="792"/>
      <c r="AB17" s="792"/>
      <c r="AC17" s="793"/>
      <c r="AD17" s="807"/>
      <c r="AE17" s="795"/>
      <c r="AF17" s="796">
        <v>25.46281170279666</v>
      </c>
      <c r="AG17" s="797">
        <v>25.626861810435628</v>
      </c>
    </row>
    <row r="18" spans="1:33">
      <c r="A18" s="774" t="s">
        <v>53</v>
      </c>
      <c r="B18" s="774"/>
      <c r="C18" s="774"/>
      <c r="D18" s="774"/>
      <c r="E18" s="774"/>
      <c r="F18" s="775"/>
      <c r="G18" s="775"/>
      <c r="H18" s="775"/>
      <c r="I18" s="775"/>
      <c r="J18" s="775"/>
      <c r="K18" s="775"/>
      <c r="L18" s="775"/>
      <c r="M18" s="775"/>
      <c r="N18" s="775"/>
      <c r="O18" s="775"/>
      <c r="P18" s="775"/>
      <c r="Q18" s="776"/>
      <c r="R18" s="776"/>
      <c r="S18" s="776"/>
      <c r="T18" s="776"/>
      <c r="U18" s="775"/>
      <c r="V18" s="775"/>
      <c r="W18" s="775"/>
      <c r="X18" s="775"/>
      <c r="Y18" s="775"/>
      <c r="Z18" s="775"/>
      <c r="AA18" s="775"/>
      <c r="AB18" s="775"/>
      <c r="AC18" s="777"/>
      <c r="AD18" s="785"/>
      <c r="AE18" s="779"/>
      <c r="AF18" s="15"/>
      <c r="AG18" s="15"/>
    </row>
    <row r="19" spans="1:33">
      <c r="A19" s="776" t="s">
        <v>56</v>
      </c>
      <c r="B19" s="776">
        <v>4.6500000000000004</v>
      </c>
      <c r="C19" s="776">
        <v>4.76</v>
      </c>
      <c r="D19" s="776">
        <v>4.88</v>
      </c>
      <c r="E19" s="776">
        <v>4.8899999999999997</v>
      </c>
      <c r="F19" s="780">
        <v>4.92</v>
      </c>
      <c r="G19" s="780">
        <v>5.03</v>
      </c>
      <c r="H19" s="780">
        <v>5.08</v>
      </c>
      <c r="I19" s="780">
        <v>5.0599999999999996</v>
      </c>
      <c r="J19" s="780">
        <v>5.13</v>
      </c>
      <c r="K19" s="780">
        <v>5.25</v>
      </c>
      <c r="L19" s="780">
        <v>5.18</v>
      </c>
      <c r="M19" s="780">
        <v>5.0199999999999996</v>
      </c>
      <c r="N19" s="780">
        <v>5.23</v>
      </c>
      <c r="O19" s="780">
        <v>5.41</v>
      </c>
      <c r="P19" s="800">
        <v>5.57</v>
      </c>
      <c r="Q19" s="781">
        <v>5.78</v>
      </c>
      <c r="R19" s="781">
        <v>5.87</v>
      </c>
      <c r="S19" s="781">
        <v>5.91</v>
      </c>
      <c r="T19" s="781">
        <v>5.94</v>
      </c>
      <c r="U19" s="800">
        <v>5.92</v>
      </c>
      <c r="V19" s="780">
        <v>5.86</v>
      </c>
      <c r="W19" s="780">
        <v>6.06</v>
      </c>
      <c r="X19" s="780">
        <v>6.27</v>
      </c>
      <c r="Y19" s="780">
        <v>6.35</v>
      </c>
      <c r="Z19" s="780">
        <v>6.6</v>
      </c>
      <c r="AA19" s="780">
        <v>6.88</v>
      </c>
      <c r="AB19" s="780">
        <v>6.97</v>
      </c>
      <c r="AC19" s="780">
        <v>7.0438419170668816</v>
      </c>
      <c r="AD19" s="780">
        <v>7.376860062039901</v>
      </c>
      <c r="AE19" s="808">
        <v>7.5334019446801355</v>
      </c>
      <c r="AF19" s="804" t="s">
        <v>60</v>
      </c>
      <c r="AG19" s="804" t="s">
        <v>60</v>
      </c>
    </row>
    <row r="20" spans="1:33">
      <c r="A20" s="776" t="s">
        <v>57</v>
      </c>
      <c r="B20" s="776">
        <v>5.97</v>
      </c>
      <c r="C20" s="776">
        <v>6.13</v>
      </c>
      <c r="D20" s="776">
        <v>6.31</v>
      </c>
      <c r="E20" s="776">
        <v>6.26</v>
      </c>
      <c r="F20" s="780">
        <v>6.33</v>
      </c>
      <c r="G20" s="780">
        <v>6.48</v>
      </c>
      <c r="H20" s="780">
        <v>6.55</v>
      </c>
      <c r="I20" s="780">
        <v>6.54</v>
      </c>
      <c r="J20" s="780">
        <v>6.63</v>
      </c>
      <c r="K20" s="780">
        <v>6.78</v>
      </c>
      <c r="L20" s="780">
        <v>6.67</v>
      </c>
      <c r="M20" s="780">
        <v>6.84</v>
      </c>
      <c r="N20" s="780">
        <v>7.22</v>
      </c>
      <c r="O20" s="780">
        <v>7.43</v>
      </c>
      <c r="P20" s="800">
        <v>7.65</v>
      </c>
      <c r="Q20" s="781">
        <v>7.92</v>
      </c>
      <c r="R20" s="781">
        <v>8.0299999999999994</v>
      </c>
      <c r="S20" s="781">
        <v>8.09</v>
      </c>
      <c r="T20" s="781">
        <v>8.15</v>
      </c>
      <c r="U20" s="800">
        <v>8.1300000000000008</v>
      </c>
      <c r="V20" s="780">
        <v>8.1199999999999992</v>
      </c>
      <c r="W20" s="780">
        <v>8.42</v>
      </c>
      <c r="X20" s="780">
        <v>8.74</v>
      </c>
      <c r="Y20" s="780">
        <v>8.84</v>
      </c>
      <c r="Z20" s="780">
        <v>9.2100000000000009</v>
      </c>
      <c r="AA20" s="780">
        <v>9.6999999999999993</v>
      </c>
      <c r="AB20" s="780">
        <v>9.83</v>
      </c>
      <c r="AC20" s="780">
        <v>9.939370138838278</v>
      </c>
      <c r="AD20" s="780">
        <v>9.763430202552982</v>
      </c>
      <c r="AE20" s="809">
        <v>10.079545604723041</v>
      </c>
      <c r="AF20" s="810">
        <v>14.543315230224771</v>
      </c>
      <c r="AG20" s="784">
        <v>14.845747215277852</v>
      </c>
    </row>
    <row r="21" spans="1:33">
      <c r="A21" s="776" t="s">
        <v>58</v>
      </c>
      <c r="B21" s="776">
        <v>18.62</v>
      </c>
      <c r="C21" s="776">
        <v>19.11</v>
      </c>
      <c r="D21" s="776">
        <v>19.72</v>
      </c>
      <c r="E21" s="776">
        <v>19.850000000000001</v>
      </c>
      <c r="F21" s="780">
        <v>20.03</v>
      </c>
      <c r="G21" s="780">
        <v>20.38</v>
      </c>
      <c r="H21" s="780">
        <v>20.59</v>
      </c>
      <c r="I21" s="780">
        <v>20.39</v>
      </c>
      <c r="J21" s="780">
        <v>20.46</v>
      </c>
      <c r="K21" s="780">
        <v>20.73</v>
      </c>
      <c r="L21" s="780">
        <v>20.3</v>
      </c>
      <c r="M21" s="780">
        <v>20.38</v>
      </c>
      <c r="N21" s="780">
        <v>20.73</v>
      </c>
      <c r="O21" s="780">
        <v>21.18</v>
      </c>
      <c r="P21" s="800">
        <v>21.35</v>
      </c>
      <c r="Q21" s="781">
        <v>19.190000000000001</v>
      </c>
      <c r="R21" s="781">
        <v>19.350000000000001</v>
      </c>
      <c r="S21" s="781">
        <v>19.600000000000001</v>
      </c>
      <c r="T21" s="781">
        <v>19.78</v>
      </c>
      <c r="U21" s="800">
        <v>19.84</v>
      </c>
      <c r="V21" s="780">
        <v>19.8</v>
      </c>
      <c r="W21" s="780">
        <v>20.23</v>
      </c>
      <c r="X21" s="780">
        <v>21.09</v>
      </c>
      <c r="Y21" s="780">
        <v>21.72</v>
      </c>
      <c r="Z21" s="780">
        <v>22.54</v>
      </c>
      <c r="AA21" s="780">
        <v>23.57</v>
      </c>
      <c r="AB21" s="780">
        <v>23.76</v>
      </c>
      <c r="AC21" s="780">
        <v>24.154144113853096</v>
      </c>
      <c r="AD21" s="780">
        <v>25.310344046277169</v>
      </c>
      <c r="AE21" s="809">
        <v>25.808864708995678</v>
      </c>
      <c r="AF21" s="804" t="s">
        <v>60</v>
      </c>
      <c r="AG21" s="804" t="s">
        <v>60</v>
      </c>
    </row>
    <row r="22" spans="1:33">
      <c r="A22" s="768" t="s">
        <v>59</v>
      </c>
      <c r="B22" s="768">
        <v>5.15</v>
      </c>
      <c r="C22" s="768">
        <v>5.28</v>
      </c>
      <c r="D22" s="768">
        <v>5.41</v>
      </c>
      <c r="E22" s="768">
        <v>5.42</v>
      </c>
      <c r="F22" s="811">
        <v>5.46</v>
      </c>
      <c r="G22" s="811">
        <v>5.59</v>
      </c>
      <c r="H22" s="811">
        <v>5.64</v>
      </c>
      <c r="I22" s="811">
        <v>5.62</v>
      </c>
      <c r="J22" s="811">
        <v>5.69</v>
      </c>
      <c r="K22" s="811">
        <v>5.83</v>
      </c>
      <c r="L22" s="811">
        <v>5.75</v>
      </c>
      <c r="M22" s="811">
        <v>5.85</v>
      </c>
      <c r="N22" s="811">
        <v>6.08</v>
      </c>
      <c r="O22" s="811">
        <v>6.26</v>
      </c>
      <c r="P22" s="812">
        <v>6.44</v>
      </c>
      <c r="Q22" s="813">
        <v>6.68</v>
      </c>
      <c r="R22" s="813">
        <v>6.77</v>
      </c>
      <c r="S22" s="813">
        <v>6.81</v>
      </c>
      <c r="T22" s="813">
        <v>8.84</v>
      </c>
      <c r="U22" s="812">
        <v>6.82</v>
      </c>
      <c r="V22" s="811">
        <v>6.78</v>
      </c>
      <c r="W22" s="811">
        <v>7.02</v>
      </c>
      <c r="X22" s="811">
        <v>7.37</v>
      </c>
      <c r="Y22" s="811">
        <v>7.47</v>
      </c>
      <c r="Z22" s="811">
        <v>7.82</v>
      </c>
      <c r="AA22" s="811">
        <v>8.24</v>
      </c>
      <c r="AB22" s="811">
        <v>8.3800000000000008</v>
      </c>
      <c r="AC22" s="811">
        <v>8.4990878618718337</v>
      </c>
      <c r="AD22" s="811">
        <v>8.9820366782201546</v>
      </c>
      <c r="AE22" s="814" t="s">
        <v>60</v>
      </c>
      <c r="AF22" s="815" t="s">
        <v>60</v>
      </c>
      <c r="AG22" s="815" t="s">
        <v>60</v>
      </c>
    </row>
    <row r="23" spans="1:33">
      <c r="A23" s="774" t="s">
        <v>54</v>
      </c>
      <c r="B23" s="774"/>
      <c r="C23" s="774"/>
      <c r="D23" s="774"/>
      <c r="E23" s="774"/>
      <c r="F23" s="775"/>
      <c r="G23" s="775"/>
      <c r="H23" s="775"/>
      <c r="I23" s="775"/>
      <c r="J23" s="775"/>
      <c r="K23" s="775"/>
      <c r="L23" s="775"/>
      <c r="M23" s="775"/>
      <c r="N23" s="775"/>
      <c r="O23" s="775"/>
      <c r="P23" s="775"/>
      <c r="Q23" s="776"/>
      <c r="R23" s="776"/>
      <c r="S23" s="776"/>
      <c r="T23" s="776"/>
      <c r="U23" s="775"/>
      <c r="V23" s="775"/>
      <c r="W23" s="775"/>
      <c r="X23" s="775"/>
      <c r="Y23" s="775"/>
      <c r="Z23" s="775"/>
      <c r="AA23" s="775"/>
      <c r="AB23" s="775"/>
      <c r="AC23" s="777"/>
      <c r="AD23" s="785"/>
      <c r="AE23" s="779"/>
      <c r="AF23" s="15"/>
      <c r="AG23" s="15"/>
    </row>
    <row r="24" spans="1:33">
      <c r="A24" s="776" t="s">
        <v>56</v>
      </c>
      <c r="B24" s="776"/>
      <c r="C24" s="776"/>
      <c r="D24" s="776"/>
      <c r="E24" s="776"/>
      <c r="F24" s="780">
        <v>0.56000000000000005</v>
      </c>
      <c r="G24" s="780">
        <v>0.57999999999999996</v>
      </c>
      <c r="H24" s="780">
        <v>0.74</v>
      </c>
      <c r="I24" s="780">
        <v>0.79</v>
      </c>
      <c r="J24" s="780">
        <v>0.96</v>
      </c>
      <c r="K24" s="780">
        <v>1.8</v>
      </c>
      <c r="L24" s="780">
        <v>1.1000000000000001</v>
      </c>
      <c r="M24" s="780">
        <v>1.1200000000000001</v>
      </c>
      <c r="N24" s="780">
        <v>1.33</v>
      </c>
      <c r="O24" s="780">
        <v>1.44</v>
      </c>
      <c r="P24" s="800">
        <v>1.49</v>
      </c>
      <c r="Q24" s="781">
        <v>1.56</v>
      </c>
      <c r="R24" s="781">
        <v>1.54</v>
      </c>
      <c r="S24" s="781">
        <v>1.54</v>
      </c>
      <c r="T24" s="781">
        <v>1.54</v>
      </c>
      <c r="U24" s="800">
        <v>1.58</v>
      </c>
      <c r="V24" s="816" t="s">
        <v>60</v>
      </c>
      <c r="W24" s="816" t="s">
        <v>60</v>
      </c>
      <c r="X24" s="816" t="s">
        <v>60</v>
      </c>
      <c r="Y24" s="816" t="s">
        <v>60</v>
      </c>
      <c r="Z24" s="816" t="s">
        <v>60</v>
      </c>
      <c r="AA24" s="816" t="s">
        <v>60</v>
      </c>
      <c r="AB24" s="816" t="s">
        <v>60</v>
      </c>
      <c r="AC24" s="817" t="s">
        <v>60</v>
      </c>
      <c r="AD24" s="817" t="s">
        <v>60</v>
      </c>
      <c r="AE24" s="818" t="s">
        <v>60</v>
      </c>
      <c r="AF24" s="804" t="s">
        <v>60</v>
      </c>
      <c r="AG24" s="804" t="s">
        <v>60</v>
      </c>
    </row>
    <row r="25" spans="1:33">
      <c r="A25" s="776" t="s">
        <v>57</v>
      </c>
      <c r="B25" s="776"/>
      <c r="C25" s="776"/>
      <c r="D25" s="776"/>
      <c r="E25" s="776"/>
      <c r="F25" s="780">
        <v>0.66</v>
      </c>
      <c r="G25" s="780">
        <v>0.69</v>
      </c>
      <c r="H25" s="780">
        <v>0.88</v>
      </c>
      <c r="I25" s="780">
        <v>0.93</v>
      </c>
      <c r="J25" s="780">
        <v>1.18</v>
      </c>
      <c r="K25" s="780">
        <v>1.32</v>
      </c>
      <c r="L25" s="780">
        <v>1.34</v>
      </c>
      <c r="M25" s="780">
        <v>1.38</v>
      </c>
      <c r="N25" s="780">
        <v>1.62</v>
      </c>
      <c r="O25" s="780">
        <v>1.78</v>
      </c>
      <c r="P25" s="800">
        <v>1.83</v>
      </c>
      <c r="Q25" s="781">
        <v>1.9</v>
      </c>
      <c r="R25" s="781">
        <v>1.89</v>
      </c>
      <c r="S25" s="781">
        <v>1.88</v>
      </c>
      <c r="T25" s="781">
        <v>1.89</v>
      </c>
      <c r="U25" s="800">
        <v>1.94</v>
      </c>
      <c r="V25" s="780">
        <v>1.96</v>
      </c>
      <c r="W25" s="780">
        <v>1.97</v>
      </c>
      <c r="X25" s="780">
        <v>1.97</v>
      </c>
      <c r="Y25" s="780">
        <v>1.98</v>
      </c>
      <c r="Z25" s="780">
        <v>2.38</v>
      </c>
      <c r="AA25" s="780">
        <v>2.5299999999999998</v>
      </c>
      <c r="AB25" s="780">
        <v>2.59</v>
      </c>
      <c r="AC25" s="780">
        <v>2.6295527863868187</v>
      </c>
      <c r="AD25" s="780">
        <v>2.6511513921345742</v>
      </c>
      <c r="AE25" s="819">
        <v>2.6574291657398339</v>
      </c>
      <c r="AF25" s="804" t="s">
        <v>60</v>
      </c>
      <c r="AG25" s="804" t="s">
        <v>60</v>
      </c>
    </row>
    <row r="26" spans="1:33">
      <c r="A26" s="776" t="s">
        <v>58</v>
      </c>
      <c r="B26" s="776"/>
      <c r="C26" s="776"/>
      <c r="D26" s="776"/>
      <c r="E26" s="776"/>
      <c r="F26" s="780">
        <v>2.4300000000000002</v>
      </c>
      <c r="G26" s="780">
        <v>2.56</v>
      </c>
      <c r="H26" s="780">
        <v>3.63</v>
      </c>
      <c r="I26" s="780">
        <v>3.78</v>
      </c>
      <c r="J26" s="780">
        <v>4.43</v>
      </c>
      <c r="K26" s="780">
        <v>4.8499999999999996</v>
      </c>
      <c r="L26" s="780">
        <v>4.7</v>
      </c>
      <c r="M26" s="780">
        <v>4.7</v>
      </c>
      <c r="N26" s="780">
        <v>4.2</v>
      </c>
      <c r="O26" s="780">
        <v>4.37</v>
      </c>
      <c r="P26" s="800">
        <v>4.53</v>
      </c>
      <c r="Q26" s="781">
        <v>4.5999999999999996</v>
      </c>
      <c r="R26" s="781">
        <v>4.49</v>
      </c>
      <c r="S26" s="781">
        <v>4.55</v>
      </c>
      <c r="T26" s="781">
        <v>4.66</v>
      </c>
      <c r="U26" s="800">
        <v>4.88</v>
      </c>
      <c r="V26" s="780">
        <v>4.95</v>
      </c>
      <c r="W26" s="780">
        <v>4.8600000000000003</v>
      </c>
      <c r="X26" s="780">
        <v>4.93</v>
      </c>
      <c r="Y26" s="780">
        <v>5.0999999999999996</v>
      </c>
      <c r="Z26" s="780">
        <v>5.93</v>
      </c>
      <c r="AA26" s="780">
        <v>6.37</v>
      </c>
      <c r="AB26" s="780">
        <v>6.46</v>
      </c>
      <c r="AC26" s="780">
        <v>6.5859792481607835</v>
      </c>
      <c r="AD26" s="780">
        <v>6.6406232686954798</v>
      </c>
      <c r="AE26" s="819">
        <v>6.6492270375803129</v>
      </c>
      <c r="AF26" s="804" t="s">
        <v>60</v>
      </c>
      <c r="AG26" s="804" t="s">
        <v>60</v>
      </c>
    </row>
    <row r="27" spans="1:33">
      <c r="A27" s="768" t="s">
        <v>59</v>
      </c>
      <c r="B27" s="768"/>
      <c r="C27" s="768"/>
      <c r="D27" s="768"/>
      <c r="E27" s="768"/>
      <c r="F27" s="811">
        <v>0.61</v>
      </c>
      <c r="G27" s="811">
        <v>0.64</v>
      </c>
      <c r="H27" s="811">
        <v>0.93</v>
      </c>
      <c r="I27" s="811">
        <v>0.97</v>
      </c>
      <c r="J27" s="811">
        <v>1.19</v>
      </c>
      <c r="K27" s="811">
        <v>1.32</v>
      </c>
      <c r="L27" s="811">
        <v>1.35</v>
      </c>
      <c r="M27" s="811">
        <v>1.38</v>
      </c>
      <c r="N27" s="811">
        <v>1.6</v>
      </c>
      <c r="O27" s="811">
        <v>1.77</v>
      </c>
      <c r="P27" s="812">
        <v>1.83</v>
      </c>
      <c r="Q27" s="813">
        <v>1.9</v>
      </c>
      <c r="R27" s="813">
        <v>1.89</v>
      </c>
      <c r="S27" s="813">
        <v>1.89</v>
      </c>
      <c r="T27" s="813">
        <v>1.89</v>
      </c>
      <c r="U27" s="812">
        <v>1.95</v>
      </c>
      <c r="V27" s="811">
        <v>1.97</v>
      </c>
      <c r="W27" s="811">
        <v>1.99</v>
      </c>
      <c r="X27" s="811">
        <v>2.02</v>
      </c>
      <c r="Y27" s="811">
        <v>2.04</v>
      </c>
      <c r="Z27" s="811">
        <v>2.48</v>
      </c>
      <c r="AA27" s="811">
        <v>2.68</v>
      </c>
      <c r="AB27" s="811">
        <v>2.76</v>
      </c>
      <c r="AC27" s="811">
        <v>2.8064670000540128</v>
      </c>
      <c r="AD27" s="811">
        <v>2.8264735398090148</v>
      </c>
      <c r="AE27" s="814" t="s">
        <v>60</v>
      </c>
      <c r="AF27" s="815" t="s">
        <v>60</v>
      </c>
      <c r="AG27" s="815" t="s">
        <v>60</v>
      </c>
    </row>
    <row r="28" spans="1:33">
      <c r="A28" s="820" t="s">
        <v>404</v>
      </c>
      <c r="B28" s="820"/>
      <c r="C28" s="820"/>
      <c r="D28" s="820"/>
      <c r="E28" s="820"/>
      <c r="F28" s="14"/>
      <c r="G28" s="14"/>
      <c r="H28" s="14"/>
      <c r="I28" s="14"/>
      <c r="J28" s="14"/>
      <c r="K28" s="14"/>
      <c r="L28" s="14"/>
      <c r="M28" s="14"/>
      <c r="N28" s="14"/>
      <c r="O28" s="14"/>
      <c r="P28" s="14"/>
      <c r="Q28" s="14"/>
      <c r="R28" s="14"/>
      <c r="S28" s="14"/>
    </row>
    <row r="29" spans="1:33">
      <c r="A29" s="970" t="s">
        <v>405</v>
      </c>
      <c r="B29" s="970"/>
      <c r="C29" s="970"/>
      <c r="D29" s="970"/>
      <c r="E29" s="970"/>
      <c r="F29" s="970"/>
      <c r="G29" s="970"/>
      <c r="H29" s="970"/>
      <c r="I29" s="970"/>
      <c r="J29" s="970"/>
      <c r="K29" s="970"/>
      <c r="L29" s="970"/>
      <c r="M29" s="970"/>
      <c r="N29" s="970"/>
      <c r="O29" s="970"/>
      <c r="P29" s="970"/>
      <c r="Q29" s="970"/>
      <c r="R29" s="970"/>
      <c r="S29" s="970"/>
    </row>
    <row r="30" spans="1:33">
      <c r="A30" s="310" t="s">
        <v>406</v>
      </c>
      <c r="B30" s="310"/>
      <c r="C30" s="310"/>
      <c r="D30" s="310"/>
      <c r="E30" s="310"/>
      <c r="F30" s="821"/>
      <c r="G30" s="821"/>
      <c r="H30" s="821"/>
      <c r="I30" s="821"/>
      <c r="J30" s="821"/>
      <c r="K30" s="821"/>
      <c r="L30" s="821"/>
      <c r="M30" s="821"/>
      <c r="N30" s="821"/>
      <c r="O30" s="821"/>
      <c r="P30" s="821"/>
      <c r="Q30" s="821"/>
      <c r="R30" s="821"/>
      <c r="S30" s="821"/>
    </row>
    <row r="31" spans="1:33">
      <c r="A31" s="310" t="s">
        <v>407</v>
      </c>
      <c r="B31" s="310"/>
      <c r="C31" s="310"/>
      <c r="D31" s="310"/>
      <c r="E31" s="310"/>
      <c r="F31" s="698"/>
      <c r="G31" s="698"/>
      <c r="H31" s="698"/>
      <c r="I31" s="698"/>
      <c r="J31" s="698"/>
      <c r="K31" s="698"/>
      <c r="L31" s="698"/>
      <c r="M31" s="698"/>
      <c r="N31" s="698"/>
      <c r="O31" s="698"/>
      <c r="P31" s="698"/>
      <c r="Q31" s="698"/>
      <c r="R31" s="698"/>
      <c r="S31" s="698"/>
      <c r="T31" s="822"/>
      <c r="X31" s="822"/>
      <c r="Y31" s="822"/>
      <c r="Z31" s="822"/>
      <c r="AA31" s="822"/>
      <c r="AB31" s="822"/>
      <c r="AC31" s="822"/>
    </row>
    <row r="32" spans="1:33">
      <c r="A32" s="308" t="s">
        <v>408</v>
      </c>
      <c r="B32" s="308"/>
      <c r="C32" s="308"/>
      <c r="D32" s="308"/>
      <c r="E32" s="308"/>
      <c r="F32" s="698"/>
      <c r="G32" s="698"/>
      <c r="H32" s="698"/>
      <c r="I32" s="698"/>
      <c r="J32" s="698"/>
      <c r="K32" s="698"/>
      <c r="L32" s="698"/>
      <c r="M32" s="698"/>
      <c r="N32" s="698"/>
      <c r="O32" s="698"/>
      <c r="P32" s="698"/>
      <c r="Q32" s="698"/>
      <c r="R32" s="698"/>
      <c r="S32" s="698"/>
      <c r="Z32" s="822"/>
      <c r="AA32" s="822"/>
      <c r="AB32" s="822"/>
      <c r="AC32" s="822"/>
    </row>
  </sheetData>
  <mergeCells count="1">
    <mergeCell ref="A29:S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O75"/>
  <sheetViews>
    <sheetView zoomScaleSheetLayoutView="100" workbookViewId="0">
      <pane xSplit="1" ySplit="5" topLeftCell="G6" activePane="bottomRight" state="frozen"/>
      <selection activeCell="T7" sqref="T7"/>
      <selection pane="topRight" activeCell="T7" sqref="T7"/>
      <selection pane="bottomLeft" activeCell="T7" sqref="T7"/>
      <selection pane="bottomRight" activeCell="V7" sqref="V7"/>
    </sheetView>
  </sheetViews>
  <sheetFormatPr baseColWidth="10" defaultColWidth="11.42578125" defaultRowHeight="12.75"/>
  <cols>
    <col min="1" max="1" width="26.5703125" style="336" customWidth="1"/>
    <col min="2" max="10" width="9.5703125" style="330" customWidth="1"/>
    <col min="11" max="11" width="9.42578125" style="331" customWidth="1"/>
    <col min="12" max="15" width="9.42578125" style="330" customWidth="1"/>
    <col min="16" max="21" width="9.42578125" style="332" customWidth="1"/>
    <col min="22" max="26" width="11.42578125" style="332"/>
    <col min="27" max="27" width="12" style="332" bestFit="1" customWidth="1"/>
    <col min="28" max="41" width="11.42578125" style="332"/>
    <col min="42" max="16384" width="11.42578125" style="336"/>
  </cols>
  <sheetData>
    <row r="1" spans="1:25" ht="18">
      <c r="A1" s="329" t="s">
        <v>126</v>
      </c>
    </row>
    <row r="3" spans="1:25" ht="15.75">
      <c r="A3" s="333" t="s">
        <v>202</v>
      </c>
    </row>
    <row r="4" spans="1:25">
      <c r="A4" s="334" t="s">
        <v>240</v>
      </c>
      <c r="K4" s="330"/>
      <c r="L4" s="335"/>
      <c r="M4" s="332"/>
      <c r="N4" s="336"/>
      <c r="O4" s="336"/>
    </row>
    <row r="5" spans="1:25" ht="16.5">
      <c r="A5" s="337"/>
      <c r="B5" s="338">
        <v>2002</v>
      </c>
      <c r="C5" s="338">
        <v>2003</v>
      </c>
      <c r="D5" s="338">
        <v>2004</v>
      </c>
      <c r="E5" s="338">
        <v>2005</v>
      </c>
      <c r="F5" s="338">
        <v>2006</v>
      </c>
      <c r="G5" s="338">
        <v>2007</v>
      </c>
      <c r="H5" s="338">
        <v>2008</v>
      </c>
      <c r="I5" s="338">
        <v>2009</v>
      </c>
      <c r="J5" s="339" t="s">
        <v>253</v>
      </c>
      <c r="K5" s="340" t="s">
        <v>254</v>
      </c>
      <c r="L5" s="338">
        <v>2012</v>
      </c>
      <c r="M5" s="268">
        <v>2013</v>
      </c>
      <c r="N5" s="268" t="s">
        <v>257</v>
      </c>
      <c r="O5" s="268" t="s">
        <v>258</v>
      </c>
      <c r="P5" s="268">
        <v>2016</v>
      </c>
      <c r="Q5" s="633">
        <v>2017</v>
      </c>
      <c r="R5" s="633">
        <v>2018</v>
      </c>
      <c r="S5" s="633">
        <v>2019</v>
      </c>
      <c r="T5" s="633">
        <v>2020</v>
      </c>
      <c r="U5" s="633" t="s">
        <v>573</v>
      </c>
      <c r="V5" s="633">
        <v>2022</v>
      </c>
      <c r="W5" s="633">
        <v>2023</v>
      </c>
    </row>
    <row r="6" spans="1:25">
      <c r="A6" s="341" t="s">
        <v>55</v>
      </c>
      <c r="B6" s="342"/>
      <c r="C6" s="342"/>
      <c r="D6" s="342"/>
      <c r="E6" s="342"/>
      <c r="F6" s="342"/>
      <c r="G6" s="342"/>
      <c r="H6" s="342"/>
      <c r="I6" s="342"/>
      <c r="J6" s="343"/>
      <c r="K6" s="79"/>
      <c r="L6" s="79"/>
      <c r="N6" s="79"/>
      <c r="O6" s="79"/>
      <c r="P6" s="79"/>
      <c r="Q6" s="634"/>
      <c r="R6" s="634"/>
      <c r="S6" s="634"/>
      <c r="T6" s="634"/>
      <c r="U6" s="634"/>
      <c r="V6" s="634"/>
      <c r="W6" s="634"/>
    </row>
    <row r="7" spans="1:25" ht="14.25">
      <c r="A7" s="508" t="s">
        <v>266</v>
      </c>
      <c r="B7" s="445">
        <v>7445.9013670000004</v>
      </c>
      <c r="C7" s="445">
        <v>7933.4422629999999</v>
      </c>
      <c r="D7" s="445">
        <v>8340.878052</v>
      </c>
      <c r="E7" s="445">
        <v>8731.023921</v>
      </c>
      <c r="F7" s="445">
        <v>9128.108064</v>
      </c>
      <c r="G7" s="445">
        <v>9468.7937099999999</v>
      </c>
      <c r="H7" s="445">
        <v>9869.0087600000006</v>
      </c>
      <c r="I7" s="445">
        <v>10467.614552999999</v>
      </c>
      <c r="J7" s="446">
        <v>10966.263951999999</v>
      </c>
      <c r="K7" s="445">
        <v>12886.258992999999</v>
      </c>
      <c r="L7" s="445">
        <v>13424.061607</v>
      </c>
      <c r="M7" s="445">
        <v>13846.051654999999</v>
      </c>
      <c r="N7" s="445">
        <v>13921.678366</v>
      </c>
      <c r="O7" s="445">
        <v>14713.937388</v>
      </c>
      <c r="P7" s="445">
        <v>15113.325570999999</v>
      </c>
      <c r="Q7" s="635">
        <v>15221.861364999999</v>
      </c>
      <c r="R7" s="635">
        <v>15540.019854999999</v>
      </c>
      <c r="S7" s="635">
        <v>16049.801251000001</v>
      </c>
      <c r="T7" s="635">
        <v>16299.652104000001</v>
      </c>
      <c r="U7" s="635">
        <v>1986.8440539999999</v>
      </c>
      <c r="V7" s="635">
        <v>2047.606329</v>
      </c>
      <c r="W7" s="635">
        <v>2814</v>
      </c>
    </row>
    <row r="8" spans="1:25">
      <c r="A8" s="332" t="s">
        <v>57</v>
      </c>
      <c r="B8" s="445">
        <v>9169.1113949999999</v>
      </c>
      <c r="C8" s="445">
        <v>9780.1090459999996</v>
      </c>
      <c r="D8" s="445">
        <v>10253.135120999999</v>
      </c>
      <c r="E8" s="445">
        <v>10744.256604</v>
      </c>
      <c r="F8" s="445">
        <v>11234.777051999999</v>
      </c>
      <c r="G8" s="445">
        <v>11657.256884</v>
      </c>
      <c r="H8" s="445">
        <v>12143.314563</v>
      </c>
      <c r="I8" s="445">
        <v>13008.068520000001</v>
      </c>
      <c r="J8" s="446">
        <v>13650.812322</v>
      </c>
      <c r="K8" s="445">
        <v>14276.658068000001</v>
      </c>
      <c r="L8" s="445">
        <v>14813.336944999999</v>
      </c>
      <c r="M8" s="445">
        <v>15312.725811</v>
      </c>
      <c r="N8" s="445">
        <v>15683.774307</v>
      </c>
      <c r="O8" s="445">
        <v>16262.603502</v>
      </c>
      <c r="P8" s="445">
        <v>16733.971801</v>
      </c>
      <c r="Q8" s="635">
        <v>17092.294889000001</v>
      </c>
      <c r="R8" s="635">
        <v>17526.557037999999</v>
      </c>
      <c r="S8" s="635">
        <v>18357.670091</v>
      </c>
      <c r="T8" s="635">
        <v>18775.357625000001</v>
      </c>
      <c r="U8" s="635">
        <v>32359.806462</v>
      </c>
      <c r="V8" s="635">
        <v>33944.735417999997</v>
      </c>
      <c r="W8" s="635">
        <v>37266</v>
      </c>
    </row>
    <row r="9" spans="1:25" ht="16.5">
      <c r="A9" s="510" t="s">
        <v>273</v>
      </c>
      <c r="B9" s="445">
        <v>739.69970599999999</v>
      </c>
      <c r="C9" s="445">
        <v>759.44045300000005</v>
      </c>
      <c r="D9" s="445">
        <v>777.40840400000002</v>
      </c>
      <c r="E9" s="445">
        <v>797.95110399999999</v>
      </c>
      <c r="F9" s="445">
        <v>674.15178300000002</v>
      </c>
      <c r="G9" s="445">
        <v>688.45346600000005</v>
      </c>
      <c r="H9" s="445">
        <v>704.73364800000002</v>
      </c>
      <c r="I9" s="445">
        <v>722.23324100000002</v>
      </c>
      <c r="J9" s="446">
        <v>734.26006700000005</v>
      </c>
      <c r="K9" s="445">
        <v>778.38495999999998</v>
      </c>
      <c r="L9" s="445">
        <v>793.08996400000001</v>
      </c>
      <c r="M9" s="445">
        <v>805.13214900000003</v>
      </c>
      <c r="N9" s="445">
        <v>810.61212899999998</v>
      </c>
      <c r="O9" s="445">
        <v>830.025395</v>
      </c>
      <c r="P9" s="445">
        <v>830.11433599999998</v>
      </c>
      <c r="Q9" s="635">
        <v>830.926378</v>
      </c>
      <c r="R9" s="635">
        <v>839.75005499999997</v>
      </c>
      <c r="S9" s="635">
        <v>857.68085299999996</v>
      </c>
      <c r="T9" s="635">
        <v>868.57515100000001</v>
      </c>
      <c r="U9" s="635">
        <v>872.89474399999995</v>
      </c>
      <c r="V9" s="635">
        <v>903.509862</v>
      </c>
      <c r="W9" s="635">
        <v>972</v>
      </c>
    </row>
    <row r="10" spans="1:25">
      <c r="A10" s="344" t="s">
        <v>115</v>
      </c>
      <c r="B10" s="445">
        <v>6099.594298</v>
      </c>
      <c r="C10" s="445">
        <v>4905.8474930000002</v>
      </c>
      <c r="D10" s="445">
        <v>4550.7296429999997</v>
      </c>
      <c r="E10" s="445">
        <v>4389.1603560000003</v>
      </c>
      <c r="F10" s="445">
        <v>4361.3964470000001</v>
      </c>
      <c r="G10" s="445">
        <v>4299.8719719999999</v>
      </c>
      <c r="H10" s="445">
        <v>4407.2795489999999</v>
      </c>
      <c r="I10" s="445">
        <v>4546.7011160000002</v>
      </c>
      <c r="J10" s="446">
        <v>4281.5716839999995</v>
      </c>
      <c r="K10" s="513"/>
      <c r="L10" s="513"/>
      <c r="M10" s="513"/>
      <c r="N10" s="513"/>
      <c r="O10" s="513"/>
      <c r="P10" s="513"/>
      <c r="Q10" s="636"/>
      <c r="R10" s="636"/>
      <c r="S10" s="636"/>
      <c r="T10" s="636"/>
      <c r="U10" s="636"/>
      <c r="V10" s="636"/>
      <c r="W10" s="636"/>
    </row>
    <row r="11" spans="1:25">
      <c r="A11" s="345" t="s">
        <v>116</v>
      </c>
      <c r="B11" s="513"/>
      <c r="C11" s="513"/>
      <c r="D11" s="513"/>
      <c r="E11" s="513"/>
      <c r="F11" s="513"/>
      <c r="G11" s="513"/>
      <c r="H11" s="514"/>
      <c r="I11" s="514"/>
      <c r="J11" s="515"/>
      <c r="K11" s="445">
        <v>1460.582134</v>
      </c>
      <c r="L11" s="445">
        <v>1466.3564859999999</v>
      </c>
      <c r="M11" s="445">
        <v>1353.02369</v>
      </c>
      <c r="N11" s="445">
        <v>1175.1149539999999</v>
      </c>
      <c r="O11" s="445">
        <v>1181.4289759999999</v>
      </c>
      <c r="P11" s="445">
        <v>865.99026000000003</v>
      </c>
      <c r="Q11" s="635">
        <v>658.16786100000002</v>
      </c>
      <c r="R11" s="635">
        <v>640.824929</v>
      </c>
      <c r="S11" s="635">
        <v>618.48001699999998</v>
      </c>
      <c r="T11" s="635">
        <v>628.83641699999998</v>
      </c>
      <c r="U11" s="635">
        <v>539.78997000000004</v>
      </c>
      <c r="V11" s="635">
        <v>544.19239200000004</v>
      </c>
      <c r="W11" s="635">
        <v>563</v>
      </c>
    </row>
    <row r="12" spans="1:25" ht="16.5">
      <c r="A12" s="511" t="s">
        <v>274</v>
      </c>
      <c r="B12" s="513"/>
      <c r="C12" s="513"/>
      <c r="D12" s="513"/>
      <c r="E12" s="513"/>
      <c r="F12" s="513"/>
      <c r="G12" s="513"/>
      <c r="H12" s="514"/>
      <c r="I12" s="514"/>
      <c r="J12" s="515"/>
      <c r="K12" s="445">
        <v>1045.163595</v>
      </c>
      <c r="L12" s="445">
        <v>1062.813862</v>
      </c>
      <c r="M12" s="445">
        <v>1079.740761</v>
      </c>
      <c r="N12" s="445">
        <v>899.20547099999999</v>
      </c>
      <c r="O12" s="445">
        <v>969.06004499999995</v>
      </c>
      <c r="P12" s="445">
        <v>243.636921</v>
      </c>
      <c r="Q12" s="637">
        <v>140.19529800000001</v>
      </c>
      <c r="R12" s="637">
        <v>125.842443</v>
      </c>
      <c r="S12" s="637">
        <v>624.08845099999996</v>
      </c>
      <c r="T12" s="637">
        <v>653.99250199999994</v>
      </c>
      <c r="U12" s="637">
        <v>649.86792200000002</v>
      </c>
      <c r="V12" s="637">
        <v>622.517382</v>
      </c>
      <c r="W12" s="947" t="s">
        <v>30</v>
      </c>
    </row>
    <row r="13" spans="1:25">
      <c r="A13" s="345" t="s">
        <v>117</v>
      </c>
      <c r="B13" s="513"/>
      <c r="C13" s="513"/>
      <c r="D13" s="513"/>
      <c r="E13" s="513"/>
      <c r="F13" s="513"/>
      <c r="G13" s="513"/>
      <c r="H13" s="514"/>
      <c r="I13" s="514"/>
      <c r="J13" s="515"/>
      <c r="K13" s="445">
        <v>154.57307700000001</v>
      </c>
      <c r="L13" s="445">
        <v>147.87892299999999</v>
      </c>
      <c r="M13" s="445">
        <v>142.89700400000001</v>
      </c>
      <c r="N13" s="445">
        <v>128.45782299999999</v>
      </c>
      <c r="O13" s="445">
        <v>128.95933600000001</v>
      </c>
      <c r="P13" s="445">
        <v>109.17279600000001</v>
      </c>
      <c r="Q13" s="635">
        <v>75.677925999999999</v>
      </c>
      <c r="R13" s="635">
        <v>70.805918000000005</v>
      </c>
      <c r="S13" s="635">
        <v>71.260807</v>
      </c>
      <c r="T13" s="635">
        <v>72.676972000000006</v>
      </c>
      <c r="U13" s="635">
        <v>78.057827000000003</v>
      </c>
      <c r="V13" s="635">
        <v>81.556308000000001</v>
      </c>
      <c r="W13" s="635">
        <v>88</v>
      </c>
    </row>
    <row r="14" spans="1:25">
      <c r="A14" s="346" t="s">
        <v>151</v>
      </c>
      <c r="B14" s="516"/>
      <c r="C14" s="516"/>
      <c r="D14" s="516"/>
      <c r="E14" s="516"/>
      <c r="F14" s="516"/>
      <c r="G14" s="516"/>
      <c r="H14" s="517"/>
      <c r="I14" s="517"/>
      <c r="J14" s="518"/>
      <c r="K14" s="449">
        <v>131.73255700000001</v>
      </c>
      <c r="L14" s="449">
        <v>134.26405</v>
      </c>
      <c r="M14" s="449">
        <v>128.963202</v>
      </c>
      <c r="N14" s="449">
        <v>104.563069</v>
      </c>
      <c r="O14" s="449">
        <v>104.16425</v>
      </c>
      <c r="P14" s="449">
        <v>61.174247000000001</v>
      </c>
      <c r="Q14" s="638">
        <v>36.618153999999997</v>
      </c>
      <c r="R14" s="638">
        <v>27.788025000000001</v>
      </c>
      <c r="S14" s="638">
        <v>21.018066000000001</v>
      </c>
      <c r="T14" s="638">
        <v>25.595122</v>
      </c>
      <c r="U14" s="638">
        <v>25.565217000000001</v>
      </c>
      <c r="V14" s="638">
        <v>24.845410999999999</v>
      </c>
      <c r="W14" s="638">
        <v>26</v>
      </c>
    </row>
    <row r="15" spans="1:25" ht="17.25">
      <c r="A15" s="341" t="s">
        <v>275</v>
      </c>
      <c r="B15" s="347"/>
      <c r="C15" s="347"/>
      <c r="D15" s="347"/>
      <c r="E15" s="345"/>
      <c r="F15" s="345"/>
      <c r="G15" s="345"/>
      <c r="H15" s="345"/>
      <c r="I15" s="345"/>
      <c r="J15" s="448"/>
      <c r="K15" s="450"/>
      <c r="L15" s="450"/>
      <c r="M15" s="451"/>
      <c r="N15" s="450"/>
      <c r="O15" s="450"/>
      <c r="P15" s="450"/>
      <c r="Q15" s="634"/>
      <c r="R15" s="634"/>
      <c r="S15" s="634"/>
      <c r="T15" s="634"/>
      <c r="U15" s="634"/>
      <c r="V15" s="634"/>
      <c r="W15" s="634"/>
      <c r="X15" s="344"/>
      <c r="Y15" s="344"/>
    </row>
    <row r="16" spans="1:25" ht="14.25">
      <c r="A16" s="508" t="s">
        <v>266</v>
      </c>
      <c r="B16" s="445">
        <v>7896.1600850000004</v>
      </c>
      <c r="C16" s="445">
        <v>8309.2134590000005</v>
      </c>
      <c r="D16" s="445">
        <v>8702.6180280000008</v>
      </c>
      <c r="E16" s="445">
        <v>9134.8502829999998</v>
      </c>
      <c r="F16" s="445">
        <v>9563.0890240000008</v>
      </c>
      <c r="G16" s="445">
        <v>9930.9073549999994</v>
      </c>
      <c r="H16" s="445">
        <v>10356.651502999999</v>
      </c>
      <c r="I16" s="445">
        <v>11039.839432000001</v>
      </c>
      <c r="J16" s="446">
        <v>11565.899798</v>
      </c>
      <c r="K16" s="445">
        <v>18732.810701999999</v>
      </c>
      <c r="L16" s="445">
        <v>19546.627390000001</v>
      </c>
      <c r="M16" s="445">
        <v>20309.933034999998</v>
      </c>
      <c r="N16" s="445">
        <v>20615.139652999998</v>
      </c>
      <c r="O16" s="445">
        <v>21778.388225999999</v>
      </c>
      <c r="P16" s="445">
        <v>21862.037121999998</v>
      </c>
      <c r="Q16" s="635">
        <v>22281.573727999999</v>
      </c>
      <c r="R16" s="635">
        <v>22767.251299</v>
      </c>
      <c r="S16" s="635">
        <v>23517.933269999998</v>
      </c>
      <c r="T16" s="635">
        <v>23877.470825</v>
      </c>
      <c r="U16" s="635">
        <v>2841.151601</v>
      </c>
      <c r="V16" s="635">
        <v>2905.2809619999998</v>
      </c>
      <c r="W16" s="635">
        <v>3923.4</v>
      </c>
    </row>
    <row r="17" spans="1:23">
      <c r="A17" s="332" t="s">
        <v>57</v>
      </c>
      <c r="B17" s="445">
        <v>9712.9307410000001</v>
      </c>
      <c r="C17" s="445">
        <v>10243.019097</v>
      </c>
      <c r="D17" s="445">
        <v>10701.56179</v>
      </c>
      <c r="E17" s="445">
        <v>11236.031685</v>
      </c>
      <c r="F17" s="445">
        <v>11761.885432999999</v>
      </c>
      <c r="G17" s="445">
        <v>12215.301912999999</v>
      </c>
      <c r="H17" s="445">
        <v>12733.639911</v>
      </c>
      <c r="I17" s="445">
        <v>13716.297912</v>
      </c>
      <c r="J17" s="446">
        <v>14399.522343000001</v>
      </c>
      <c r="K17" s="445">
        <v>15148.415681</v>
      </c>
      <c r="L17" s="445">
        <v>15776.277517</v>
      </c>
      <c r="M17" s="445">
        <v>16355.696211</v>
      </c>
      <c r="N17" s="445">
        <v>16819.552209000001</v>
      </c>
      <c r="O17" s="445">
        <v>17750.898494000001</v>
      </c>
      <c r="P17" s="445">
        <v>18360.303865000002</v>
      </c>
      <c r="Q17" s="635">
        <v>18811.811192000001</v>
      </c>
      <c r="R17" s="635">
        <v>19394.280241</v>
      </c>
      <c r="S17" s="635">
        <v>20292.696252000002</v>
      </c>
      <c r="T17" s="635">
        <v>20770.488697000001</v>
      </c>
      <c r="U17" s="635">
        <v>34298.171539000003</v>
      </c>
      <c r="V17" s="635">
        <v>36225.360058999999</v>
      </c>
      <c r="W17" s="635">
        <v>39818</v>
      </c>
    </row>
    <row r="18" spans="1:23" ht="16.5">
      <c r="A18" s="510" t="s">
        <v>273</v>
      </c>
      <c r="B18" s="445">
        <v>824.75673800000004</v>
      </c>
      <c r="C18" s="445">
        <v>847.87964299999999</v>
      </c>
      <c r="D18" s="445">
        <v>869.06859999999995</v>
      </c>
      <c r="E18" s="445">
        <v>894.227352</v>
      </c>
      <c r="F18" s="445">
        <v>755.16885100000002</v>
      </c>
      <c r="G18" s="445">
        <v>772.45448999999996</v>
      </c>
      <c r="H18" s="445">
        <v>791.50498700000003</v>
      </c>
      <c r="I18" s="445">
        <v>814.59134900000004</v>
      </c>
      <c r="J18" s="446">
        <v>829.65665000000001</v>
      </c>
      <c r="K18" s="445">
        <v>960.98168499999997</v>
      </c>
      <c r="L18" s="445">
        <v>981.99660100000006</v>
      </c>
      <c r="M18" s="445">
        <v>1002.075168</v>
      </c>
      <c r="N18" s="445">
        <v>1013.852848</v>
      </c>
      <c r="O18" s="445">
        <v>1039.921374</v>
      </c>
      <c r="P18" s="445">
        <v>1045.686391</v>
      </c>
      <c r="Q18" s="635">
        <v>1053.6099650000001</v>
      </c>
      <c r="R18" s="635">
        <v>1067.0455400000001</v>
      </c>
      <c r="S18" s="635">
        <v>1091.6584809999999</v>
      </c>
      <c r="T18" s="635">
        <v>1105.946551</v>
      </c>
      <c r="U18" s="635">
        <v>1116.2045669999998</v>
      </c>
      <c r="V18" s="635">
        <v>1160.099324</v>
      </c>
      <c r="W18" s="635">
        <v>1250.0483509999999</v>
      </c>
    </row>
    <row r="19" spans="1:23">
      <c r="A19" s="344" t="s">
        <v>115</v>
      </c>
      <c r="B19" s="445">
        <v>14059.790842</v>
      </c>
      <c r="C19" s="445">
        <v>14203.461950000001</v>
      </c>
      <c r="D19" s="445">
        <v>14744.118017999999</v>
      </c>
      <c r="E19" s="445">
        <v>15274.024300999999</v>
      </c>
      <c r="F19" s="445">
        <v>15956.830908</v>
      </c>
      <c r="G19" s="445">
        <v>16419.121252000001</v>
      </c>
      <c r="H19" s="445">
        <v>17067.488421999999</v>
      </c>
      <c r="I19" s="445">
        <v>18092.479330999999</v>
      </c>
      <c r="J19" s="446">
        <v>18831.003011000001</v>
      </c>
      <c r="K19" s="519"/>
      <c r="L19" s="519"/>
      <c r="M19" s="519"/>
      <c r="N19" s="519"/>
      <c r="O19" s="519"/>
      <c r="P19" s="519"/>
      <c r="Q19" s="636"/>
      <c r="R19" s="636"/>
      <c r="S19" s="636"/>
      <c r="T19" s="636"/>
      <c r="U19" s="636"/>
      <c r="V19" s="636"/>
      <c r="W19" s="636"/>
    </row>
    <row r="20" spans="1:23">
      <c r="A20" s="345" t="s">
        <v>116</v>
      </c>
      <c r="B20" s="513"/>
      <c r="C20" s="513"/>
      <c r="D20" s="513"/>
      <c r="E20" s="513"/>
      <c r="F20" s="513"/>
      <c r="G20" s="513"/>
      <c r="H20" s="514"/>
      <c r="I20" s="514"/>
      <c r="J20" s="515"/>
      <c r="K20" s="445">
        <v>6326.9519579999996</v>
      </c>
      <c r="L20" s="445">
        <v>6661.8575609999998</v>
      </c>
      <c r="M20" s="445">
        <v>6934.6578300000001</v>
      </c>
      <c r="N20" s="445">
        <v>6973.8587420000003</v>
      </c>
      <c r="O20" s="445">
        <v>7234.1384529999996</v>
      </c>
      <c r="P20" s="445">
        <v>7426.2889160000004</v>
      </c>
      <c r="Q20" s="635">
        <v>7663.2360589999998</v>
      </c>
      <c r="R20" s="635">
        <v>7954.0907079999997</v>
      </c>
      <c r="S20" s="635">
        <v>8005.7612419999996</v>
      </c>
      <c r="T20" s="635">
        <v>8264.7013979999992</v>
      </c>
      <c r="U20" s="635">
        <v>6852.8352580000001</v>
      </c>
      <c r="V20" s="635">
        <v>7101.6057629999996</v>
      </c>
      <c r="W20" s="635">
        <v>7604</v>
      </c>
    </row>
    <row r="21" spans="1:23" ht="16.5">
      <c r="A21" s="511" t="s">
        <v>274</v>
      </c>
      <c r="B21" s="513"/>
      <c r="C21" s="513"/>
      <c r="D21" s="513"/>
      <c r="E21" s="513"/>
      <c r="F21" s="513"/>
      <c r="G21" s="513"/>
      <c r="H21" s="514"/>
      <c r="I21" s="514"/>
      <c r="J21" s="515"/>
      <c r="K21" s="445">
        <v>3889.9408840000001</v>
      </c>
      <c r="L21" s="445">
        <v>4023.90301</v>
      </c>
      <c r="M21" s="445">
        <v>4325.3358429999998</v>
      </c>
      <c r="N21" s="445">
        <v>4218.2850340000005</v>
      </c>
      <c r="O21" s="445">
        <v>4653.9924780000001</v>
      </c>
      <c r="P21" s="445">
        <v>4718.1996120000003</v>
      </c>
      <c r="Q21" s="635">
        <v>4787.3655719999997</v>
      </c>
      <c r="R21" s="635">
        <v>4826.493117</v>
      </c>
      <c r="S21" s="635">
        <v>5656.891482</v>
      </c>
      <c r="T21" s="635">
        <v>5846.7672540000003</v>
      </c>
      <c r="U21" s="635">
        <v>5784.5976600000004</v>
      </c>
      <c r="V21" s="635">
        <v>5600.0417280000001</v>
      </c>
      <c r="W21" s="635">
        <v>1544.867303</v>
      </c>
    </row>
    <row r="22" spans="1:23">
      <c r="A22" s="345" t="s">
        <v>117</v>
      </c>
      <c r="B22" s="513"/>
      <c r="C22" s="513"/>
      <c r="D22" s="513"/>
      <c r="E22" s="513"/>
      <c r="F22" s="513"/>
      <c r="G22" s="513"/>
      <c r="H22" s="514"/>
      <c r="I22" s="514"/>
      <c r="J22" s="515"/>
      <c r="K22" s="445">
        <v>466.57441899999998</v>
      </c>
      <c r="L22" s="445">
        <v>488.057456</v>
      </c>
      <c r="M22" s="445">
        <v>509.06488100000001</v>
      </c>
      <c r="N22" s="445">
        <v>532.57665399999996</v>
      </c>
      <c r="O22" s="445">
        <v>549.15673800000002</v>
      </c>
      <c r="P22" s="445">
        <v>565.03632100000004</v>
      </c>
      <c r="Q22" s="639">
        <v>588.978477</v>
      </c>
      <c r="R22" s="639">
        <v>605.31802700000003</v>
      </c>
      <c r="S22" s="639">
        <v>633.34032500000001</v>
      </c>
      <c r="T22" s="639">
        <v>652.83319600000004</v>
      </c>
      <c r="U22" s="639">
        <v>686.65507700000001</v>
      </c>
      <c r="V22" s="639">
        <v>724.65164499999992</v>
      </c>
      <c r="W22" s="639">
        <v>787</v>
      </c>
    </row>
    <row r="23" spans="1:23">
      <c r="A23" s="346" t="s">
        <v>151</v>
      </c>
      <c r="B23" s="516"/>
      <c r="C23" s="516"/>
      <c r="D23" s="516"/>
      <c r="E23" s="516"/>
      <c r="F23" s="516"/>
      <c r="G23" s="516"/>
      <c r="H23" s="517"/>
      <c r="I23" s="517"/>
      <c r="J23" s="518"/>
      <c r="K23" s="449">
        <v>608.68682699999999</v>
      </c>
      <c r="L23" s="449">
        <v>648.15794100000005</v>
      </c>
      <c r="M23" s="449">
        <v>707.51737600000001</v>
      </c>
      <c r="N23" s="449">
        <v>712.19442800000002</v>
      </c>
      <c r="O23" s="449">
        <v>737.09862599999997</v>
      </c>
      <c r="P23" s="449">
        <v>752.79978400000005</v>
      </c>
      <c r="Q23" s="638">
        <v>941.62311</v>
      </c>
      <c r="R23" s="638">
        <v>774.48542999999995</v>
      </c>
      <c r="S23" s="638">
        <v>790.57489299999997</v>
      </c>
      <c r="T23" s="638">
        <v>798.80443400000001</v>
      </c>
      <c r="U23" s="638">
        <v>794.18297599999994</v>
      </c>
      <c r="V23" s="638">
        <v>847.23047399999996</v>
      </c>
      <c r="W23" s="638">
        <v>935</v>
      </c>
    </row>
    <row r="24" spans="1:23">
      <c r="A24" s="341" t="s">
        <v>53</v>
      </c>
      <c r="B24" s="345"/>
      <c r="C24" s="345"/>
      <c r="D24" s="345"/>
      <c r="E24" s="345"/>
      <c r="F24" s="345"/>
      <c r="G24" s="345"/>
      <c r="H24" s="345"/>
      <c r="I24" s="345"/>
      <c r="J24" s="448"/>
      <c r="K24" s="82"/>
      <c r="L24" s="82"/>
      <c r="M24" s="451"/>
      <c r="N24" s="82"/>
      <c r="O24" s="82"/>
      <c r="P24" s="82"/>
      <c r="Q24" s="634"/>
      <c r="R24" s="634"/>
      <c r="S24" s="634"/>
      <c r="T24" s="634"/>
      <c r="U24" s="634"/>
      <c r="V24" s="634"/>
      <c r="W24" s="634"/>
    </row>
    <row r="25" spans="1:23" ht="14.25">
      <c r="A25" s="508" t="s">
        <v>266</v>
      </c>
      <c r="B25" s="445">
        <v>3487.5312450000001</v>
      </c>
      <c r="C25" s="445">
        <v>3725.09539</v>
      </c>
      <c r="D25" s="445">
        <v>3916.4815709999998</v>
      </c>
      <c r="E25" s="445">
        <v>4218.2172330000003</v>
      </c>
      <c r="F25" s="445">
        <v>4567.1358129999999</v>
      </c>
      <c r="G25" s="445">
        <v>4796.5144090000003</v>
      </c>
      <c r="H25" s="445">
        <v>5021.268411</v>
      </c>
      <c r="I25" s="445">
        <v>5467.722205</v>
      </c>
      <c r="J25" s="446">
        <v>5763.3567629999998</v>
      </c>
      <c r="K25" s="520"/>
      <c r="L25" s="520"/>
      <c r="M25" s="521"/>
      <c r="N25" s="520"/>
      <c r="O25" s="520"/>
      <c r="P25" s="520"/>
      <c r="Q25" s="636"/>
      <c r="R25" s="636"/>
      <c r="S25" s="636"/>
      <c r="T25" s="636"/>
      <c r="U25" s="636"/>
      <c r="V25" s="636"/>
      <c r="W25" s="636"/>
    </row>
    <row r="26" spans="1:23">
      <c r="A26" s="332" t="s">
        <v>57</v>
      </c>
      <c r="B26" s="445">
        <v>4140.8906909999996</v>
      </c>
      <c r="C26" s="445">
        <v>4453.0276629999998</v>
      </c>
      <c r="D26" s="445">
        <v>4656.512436</v>
      </c>
      <c r="E26" s="445">
        <v>5036.6202739999999</v>
      </c>
      <c r="F26" s="445">
        <v>5506.5788970000003</v>
      </c>
      <c r="G26" s="445">
        <v>5778.2756810000001</v>
      </c>
      <c r="H26" s="445">
        <v>6040.2069799999999</v>
      </c>
      <c r="I26" s="445">
        <v>6854.1695970000001</v>
      </c>
      <c r="J26" s="446">
        <v>7284.561874</v>
      </c>
      <c r="K26" s="445">
        <v>10953.402540999999</v>
      </c>
      <c r="L26" s="445">
        <v>11580.837674</v>
      </c>
      <c r="M26" s="445">
        <v>12193.608076</v>
      </c>
      <c r="N26" s="445">
        <v>12492.376342</v>
      </c>
      <c r="O26" s="445">
        <v>12677.763088</v>
      </c>
      <c r="P26" s="445">
        <v>13469.241679999999</v>
      </c>
      <c r="Q26" s="635">
        <v>13798.537721999999</v>
      </c>
      <c r="R26" s="635">
        <v>14064.988536999999</v>
      </c>
      <c r="S26" s="635">
        <v>14059.184319</v>
      </c>
      <c r="T26" s="635">
        <v>14314.335784000001</v>
      </c>
      <c r="U26" s="636"/>
      <c r="V26" s="636"/>
      <c r="W26" s="636"/>
    </row>
    <row r="27" spans="1:23">
      <c r="A27" s="332" t="s">
        <v>58</v>
      </c>
      <c r="B27" s="445">
        <v>36.478453999999999</v>
      </c>
      <c r="C27" s="445">
        <v>38.843406000000002</v>
      </c>
      <c r="D27" s="445">
        <v>40.078561999999998</v>
      </c>
      <c r="E27" s="445">
        <v>42.761926000000003</v>
      </c>
      <c r="F27" s="445">
        <v>46.049458000000001</v>
      </c>
      <c r="G27" s="445">
        <v>48.253796999999999</v>
      </c>
      <c r="H27" s="445">
        <v>50.729790000000001</v>
      </c>
      <c r="I27" s="445">
        <v>54.575189000000002</v>
      </c>
      <c r="J27" s="446">
        <v>55.269218000000002</v>
      </c>
      <c r="K27" s="519"/>
      <c r="L27" s="519"/>
      <c r="M27" s="519"/>
      <c r="N27" s="519"/>
      <c r="O27" s="519"/>
      <c r="P27" s="519"/>
      <c r="Q27" s="636"/>
      <c r="R27" s="636"/>
      <c r="S27" s="636"/>
      <c r="T27" s="636"/>
      <c r="U27" s="636"/>
      <c r="V27" s="636"/>
      <c r="W27" s="636"/>
    </row>
    <row r="28" spans="1:23">
      <c r="A28" s="344" t="s">
        <v>115</v>
      </c>
      <c r="B28" s="445">
        <v>6330.1508370000001</v>
      </c>
      <c r="C28" s="445">
        <v>6594.5974990000004</v>
      </c>
      <c r="D28" s="445">
        <v>6865.491771</v>
      </c>
      <c r="E28" s="445">
        <v>7399.5686900000001</v>
      </c>
      <c r="F28" s="445">
        <v>8053.6690239999998</v>
      </c>
      <c r="G28" s="445">
        <v>8151.7931049999997</v>
      </c>
      <c r="H28" s="445">
        <v>8524.8672420000003</v>
      </c>
      <c r="I28" s="445">
        <v>9238.7811779999993</v>
      </c>
      <c r="J28" s="446">
        <v>9395.6973460000008</v>
      </c>
      <c r="K28" s="519"/>
      <c r="L28" s="519"/>
      <c r="M28" s="519"/>
      <c r="N28" s="519"/>
      <c r="O28" s="519"/>
      <c r="P28" s="519"/>
      <c r="Q28" s="636"/>
      <c r="R28" s="636"/>
      <c r="S28" s="636"/>
      <c r="T28" s="636"/>
      <c r="U28" s="636"/>
      <c r="V28" s="636"/>
      <c r="W28" s="636"/>
    </row>
    <row r="29" spans="1:23" ht="16.5">
      <c r="A29" s="511" t="s">
        <v>274</v>
      </c>
      <c r="B29" s="513"/>
      <c r="C29" s="513"/>
      <c r="D29" s="513"/>
      <c r="E29" s="513"/>
      <c r="F29" s="513"/>
      <c r="G29" s="513"/>
      <c r="H29" s="513"/>
      <c r="I29" s="513"/>
      <c r="J29" s="515"/>
      <c r="K29" s="445">
        <v>7130.0616330000003</v>
      </c>
      <c r="L29" s="445">
        <v>7363.1254580000004</v>
      </c>
      <c r="M29" s="445">
        <v>7916.4987650000003</v>
      </c>
      <c r="N29" s="445">
        <v>7719.5681766734697</v>
      </c>
      <c r="O29" s="445">
        <v>7816.835728</v>
      </c>
      <c r="P29" s="445">
        <v>7893.6005429999996</v>
      </c>
      <c r="Q29" s="635">
        <v>3986.5328399999999</v>
      </c>
      <c r="R29" s="635">
        <v>4008.436412</v>
      </c>
      <c r="S29" s="635">
        <v>3775.6695399999999</v>
      </c>
      <c r="T29" s="635">
        <v>3867.3592669999998</v>
      </c>
      <c r="U29" s="635">
        <v>3822.6963190000001</v>
      </c>
      <c r="V29" s="635">
        <v>3692.1049200000002</v>
      </c>
      <c r="W29" s="635">
        <v>314.494393</v>
      </c>
    </row>
    <row r="30" spans="1:23">
      <c r="A30" s="348" t="s">
        <v>117</v>
      </c>
      <c r="B30" s="516"/>
      <c r="C30" s="516"/>
      <c r="D30" s="516"/>
      <c r="E30" s="516"/>
      <c r="F30" s="516"/>
      <c r="G30" s="516"/>
      <c r="H30" s="516"/>
      <c r="I30" s="516"/>
      <c r="J30" s="518"/>
      <c r="K30" s="449">
        <v>226.39047299999999</v>
      </c>
      <c r="L30" s="449">
        <v>238.67380499999999</v>
      </c>
      <c r="M30" s="449">
        <v>247.921166</v>
      </c>
      <c r="N30" s="449">
        <v>259.90899100000001</v>
      </c>
      <c r="O30" s="933">
        <v>262</v>
      </c>
      <c r="P30" s="933">
        <v>268.71490399999999</v>
      </c>
      <c r="Q30" s="638">
        <v>278.591567</v>
      </c>
      <c r="R30" s="638">
        <v>281.03903700000001</v>
      </c>
      <c r="S30" s="638">
        <v>290.038769</v>
      </c>
      <c r="T30" s="638">
        <v>300.01602700000001</v>
      </c>
      <c r="U30" s="638">
        <v>313.98210699999998</v>
      </c>
      <c r="V30" s="638">
        <v>330.37850200000003</v>
      </c>
      <c r="W30" s="638">
        <v>360</v>
      </c>
    </row>
    <row r="31" spans="1:23">
      <c r="A31" s="341" t="s">
        <v>378</v>
      </c>
      <c r="B31" s="345"/>
      <c r="C31" s="345"/>
      <c r="D31" s="345"/>
      <c r="E31" s="345"/>
      <c r="F31" s="345"/>
      <c r="G31" s="345"/>
      <c r="H31" s="345"/>
      <c r="I31" s="345"/>
      <c r="J31" s="448"/>
      <c r="K31" s="450"/>
      <c r="L31" s="450"/>
      <c r="M31" s="452"/>
      <c r="N31" s="450"/>
      <c r="O31" s="450"/>
      <c r="P31" s="450"/>
      <c r="Q31" s="634"/>
      <c r="R31" s="634"/>
      <c r="S31" s="634"/>
      <c r="T31" s="634"/>
      <c r="U31" s="634"/>
      <c r="V31" s="634"/>
      <c r="W31" s="634"/>
    </row>
    <row r="32" spans="1:23">
      <c r="A32" s="332" t="s">
        <v>57</v>
      </c>
      <c r="B32" s="445">
        <v>1074.6585540000001</v>
      </c>
      <c r="C32" s="445">
        <v>1115.7136310000001</v>
      </c>
      <c r="D32" s="445">
        <v>1156.44093</v>
      </c>
      <c r="E32" s="445">
        <v>1440.338111</v>
      </c>
      <c r="F32" s="445">
        <v>1589.7921570000001</v>
      </c>
      <c r="G32" s="445">
        <v>1684.572621</v>
      </c>
      <c r="H32" s="445">
        <v>1765.0441530000001</v>
      </c>
      <c r="I32" s="445">
        <v>1858.319831</v>
      </c>
      <c r="J32" s="446">
        <v>1918.677895</v>
      </c>
      <c r="K32" s="520"/>
      <c r="L32" s="520"/>
      <c r="M32" s="521"/>
      <c r="N32" s="520"/>
      <c r="O32" s="520"/>
      <c r="P32" s="745">
        <v>110.57348500000001</v>
      </c>
      <c r="Q32" s="746">
        <v>112.56447</v>
      </c>
      <c r="R32" s="746">
        <v>168.60851299999999</v>
      </c>
      <c r="S32" s="746">
        <v>174.08216400000001</v>
      </c>
      <c r="T32" s="746">
        <v>178.901614</v>
      </c>
      <c r="U32" s="636"/>
      <c r="V32" s="636"/>
      <c r="W32" s="636"/>
    </row>
    <row r="33" spans="1:41">
      <c r="A33" s="332" t="s">
        <v>58</v>
      </c>
      <c r="B33" s="445">
        <v>9.2238059999999997</v>
      </c>
      <c r="C33" s="445">
        <v>9.4535509999999991</v>
      </c>
      <c r="D33" s="445">
        <v>9.7333510000000008</v>
      </c>
      <c r="E33" s="445">
        <v>11.562741000000001</v>
      </c>
      <c r="F33" s="445">
        <v>12.689727</v>
      </c>
      <c r="G33" s="445">
        <v>13.320328</v>
      </c>
      <c r="H33" s="445">
        <v>14.036231000000001</v>
      </c>
      <c r="I33" s="445">
        <v>14.436678000000001</v>
      </c>
      <c r="J33" s="446">
        <v>14.52435</v>
      </c>
      <c r="K33" s="520"/>
      <c r="L33" s="520"/>
      <c r="M33" s="521"/>
      <c r="N33" s="520"/>
      <c r="O33" s="520"/>
      <c r="P33" s="520"/>
      <c r="Q33" s="636"/>
      <c r="R33" s="636"/>
      <c r="S33" s="636"/>
      <c r="T33" s="636"/>
      <c r="U33" s="636"/>
      <c r="V33" s="636"/>
      <c r="W33" s="636"/>
    </row>
    <row r="34" spans="1:41" s="332" customFormat="1">
      <c r="A34" s="344" t="s">
        <v>115</v>
      </c>
      <c r="B34" s="445">
        <v>1919.3708959999999</v>
      </c>
      <c r="C34" s="445">
        <v>1926.494549</v>
      </c>
      <c r="D34" s="445">
        <v>1990.455884</v>
      </c>
      <c r="E34" s="445">
        <v>2487.5854450000002</v>
      </c>
      <c r="F34" s="445">
        <v>2774.1294929999999</v>
      </c>
      <c r="G34" s="445">
        <v>2648.6956150000001</v>
      </c>
      <c r="H34" s="445">
        <v>2768.5626269999998</v>
      </c>
      <c r="I34" s="445">
        <v>2921.60167</v>
      </c>
      <c r="J34" s="446">
        <v>3042.3513309999998</v>
      </c>
      <c r="K34" s="522"/>
      <c r="L34" s="522"/>
      <c r="M34" s="523"/>
      <c r="N34" s="522"/>
      <c r="O34" s="522"/>
      <c r="P34" s="522"/>
      <c r="Q34" s="636"/>
      <c r="R34" s="636"/>
      <c r="S34" s="636"/>
      <c r="T34" s="636"/>
      <c r="U34" s="636"/>
      <c r="V34" s="636"/>
      <c r="W34" s="636"/>
    </row>
    <row r="35" spans="1:41" s="332" customFormat="1" ht="16.5">
      <c r="A35" s="511" t="s">
        <v>274</v>
      </c>
      <c r="B35" s="513"/>
      <c r="C35" s="513"/>
      <c r="D35" s="513"/>
      <c r="E35" s="513"/>
      <c r="F35" s="513"/>
      <c r="G35" s="513"/>
      <c r="H35" s="513"/>
      <c r="I35" s="513"/>
      <c r="J35" s="515"/>
      <c r="K35" s="445">
        <v>3674.850351</v>
      </c>
      <c r="L35" s="445">
        <v>3795.1594730000002</v>
      </c>
      <c r="M35" s="445">
        <v>4080.7216819999999</v>
      </c>
      <c r="N35" s="445">
        <v>3979.3758943265307</v>
      </c>
      <c r="O35" s="445">
        <v>4156.0388979999998</v>
      </c>
      <c r="P35" s="445">
        <v>4248.7200869999997</v>
      </c>
      <c r="Q35" s="635">
        <v>8807.2750770000002</v>
      </c>
      <c r="R35" s="635">
        <v>8889.9243999999999</v>
      </c>
      <c r="S35" s="635">
        <v>9492.3632949999992</v>
      </c>
      <c r="T35" s="635">
        <v>9776.3299050000005</v>
      </c>
      <c r="U35" s="635">
        <v>31.851085000000001</v>
      </c>
      <c r="V35" s="635">
        <v>31.621186000000002</v>
      </c>
      <c r="W35" s="635">
        <v>112.882941</v>
      </c>
    </row>
    <row r="36" spans="1:41">
      <c r="A36" s="348" t="s">
        <v>117</v>
      </c>
      <c r="B36" s="513"/>
      <c r="C36" s="516"/>
      <c r="D36" s="516"/>
      <c r="E36" s="516"/>
      <c r="F36" s="516"/>
      <c r="G36" s="516"/>
      <c r="H36" s="516"/>
      <c r="I36" s="516"/>
      <c r="J36" s="518"/>
      <c r="K36" s="445">
        <v>642.55481699999996</v>
      </c>
      <c r="L36" s="445">
        <v>643.27797099999998</v>
      </c>
      <c r="M36" s="449">
        <v>655.24853099999996</v>
      </c>
      <c r="N36" s="445">
        <v>654.64039700000001</v>
      </c>
      <c r="O36" s="445">
        <v>656.56949699999996</v>
      </c>
      <c r="P36" s="445">
        <v>660.15887499999997</v>
      </c>
      <c r="Q36" s="638">
        <v>659.02798900000005</v>
      </c>
      <c r="R36" s="638">
        <v>651.96024799999998</v>
      </c>
      <c r="S36" s="638">
        <v>633.45477500000004</v>
      </c>
      <c r="T36" s="638">
        <v>663.983656</v>
      </c>
      <c r="U36" s="638">
        <v>645.90952100000004</v>
      </c>
      <c r="V36" s="638">
        <v>638.91145300000005</v>
      </c>
      <c r="W36" s="638">
        <v>756</v>
      </c>
    </row>
    <row r="37" spans="1:41">
      <c r="A37" s="454" t="s">
        <v>61</v>
      </c>
      <c r="B37" s="455"/>
      <c r="C37" s="455"/>
      <c r="D37" s="456"/>
      <c r="E37" s="455"/>
      <c r="F37" s="455"/>
      <c r="G37" s="455"/>
      <c r="H37" s="455"/>
      <c r="I37" s="455"/>
      <c r="J37" s="457"/>
      <c r="K37" s="458"/>
      <c r="L37" s="458"/>
      <c r="M37" s="459"/>
      <c r="N37" s="458"/>
      <c r="O37" s="458"/>
      <c r="P37" s="458"/>
      <c r="Q37" s="634"/>
      <c r="R37" s="634"/>
      <c r="S37" s="634"/>
      <c r="T37" s="634"/>
      <c r="U37" s="634"/>
      <c r="V37" s="634"/>
      <c r="W37" s="634"/>
    </row>
    <row r="38" spans="1:41" ht="14.25">
      <c r="A38" s="508" t="s">
        <v>266</v>
      </c>
      <c r="B38" s="445">
        <v>11383.69133</v>
      </c>
      <c r="C38" s="445">
        <v>12034.308848999999</v>
      </c>
      <c r="D38" s="445">
        <v>12619.099598999999</v>
      </c>
      <c r="E38" s="445">
        <v>13353.067515999999</v>
      </c>
      <c r="F38" s="445">
        <v>14130.224837</v>
      </c>
      <c r="G38" s="447">
        <v>14727.421763999999</v>
      </c>
      <c r="H38" s="447">
        <v>15377.919913999998</v>
      </c>
      <c r="I38" s="447">
        <v>16507.561636999999</v>
      </c>
      <c r="J38" s="446">
        <v>17329.256560999998</v>
      </c>
      <c r="K38" s="445">
        <v>18732.810701999999</v>
      </c>
      <c r="L38" s="445">
        <v>19546.627390000001</v>
      </c>
      <c r="M38" s="445">
        <v>20309.933034999998</v>
      </c>
      <c r="N38" s="445">
        <v>20615.139652999998</v>
      </c>
      <c r="O38" s="445">
        <v>21778.388225999999</v>
      </c>
      <c r="P38" s="445">
        <v>21862.037121999998</v>
      </c>
      <c r="Q38" s="635">
        <v>22281.573727999999</v>
      </c>
      <c r="R38" s="635">
        <v>22767.251299</v>
      </c>
      <c r="S38" s="635">
        <v>23517.933269999998</v>
      </c>
      <c r="T38" s="635">
        <v>23877.470825</v>
      </c>
      <c r="U38" s="635">
        <v>2841.151601</v>
      </c>
      <c r="V38" s="635">
        <v>2905.2809619999998</v>
      </c>
      <c r="W38" s="635">
        <v>3923.4</v>
      </c>
    </row>
    <row r="39" spans="1:41">
      <c r="A39" s="332" t="s">
        <v>57</v>
      </c>
      <c r="B39" s="445">
        <v>14928.479986</v>
      </c>
      <c r="C39" s="445">
        <v>15811.760391</v>
      </c>
      <c r="D39" s="445">
        <v>16514.515156000001</v>
      </c>
      <c r="E39" s="445">
        <v>17712.99007</v>
      </c>
      <c r="F39" s="445">
        <v>18858.256486999999</v>
      </c>
      <c r="G39" s="447">
        <v>19678.150214999998</v>
      </c>
      <c r="H39" s="447">
        <v>20538.891044</v>
      </c>
      <c r="I39" s="447">
        <v>22428.787340000003</v>
      </c>
      <c r="J39" s="446">
        <v>23602.762112</v>
      </c>
      <c r="K39" s="445">
        <v>26101.818222000002</v>
      </c>
      <c r="L39" s="445">
        <v>27357.115191000001</v>
      </c>
      <c r="M39" s="445">
        <v>28549.304286999999</v>
      </c>
      <c r="N39" s="445">
        <v>29311.928551000001</v>
      </c>
      <c r="O39" s="445">
        <v>30428.661582000001</v>
      </c>
      <c r="P39" s="445">
        <v>31940.119030000002</v>
      </c>
      <c r="Q39" s="635">
        <v>32722.913384000003</v>
      </c>
      <c r="R39" s="635">
        <v>33627.877290999997</v>
      </c>
      <c r="S39" s="635">
        <v>34525.962735000001</v>
      </c>
      <c r="T39" s="635">
        <v>35263.726095000005</v>
      </c>
      <c r="U39" s="635">
        <v>34298.171539000003</v>
      </c>
      <c r="V39" s="635">
        <v>36225.360058999999</v>
      </c>
      <c r="W39" s="635">
        <v>39818</v>
      </c>
    </row>
    <row r="40" spans="1:41" ht="16.5">
      <c r="A40" s="510" t="s">
        <v>273</v>
      </c>
      <c r="B40" s="445">
        <v>870.45899799999995</v>
      </c>
      <c r="C40" s="445">
        <v>896.17660000000001</v>
      </c>
      <c r="D40" s="445">
        <v>918.88051299999995</v>
      </c>
      <c r="E40" s="445">
        <v>948.55201899999997</v>
      </c>
      <c r="F40" s="445">
        <v>813.90803600000004</v>
      </c>
      <c r="G40" s="447">
        <v>834.02861499999995</v>
      </c>
      <c r="H40" s="447">
        <v>856.27100800000005</v>
      </c>
      <c r="I40" s="447">
        <v>883.60321600000009</v>
      </c>
      <c r="J40" s="446">
        <v>899.45021799999995</v>
      </c>
      <c r="K40" s="445">
        <v>960.98168499999997</v>
      </c>
      <c r="L40" s="445">
        <v>981.99660100000006</v>
      </c>
      <c r="M40" s="445">
        <v>1002.075168</v>
      </c>
      <c r="N40" s="445">
        <v>1013.852848</v>
      </c>
      <c r="O40" s="445">
        <v>1039.921374</v>
      </c>
      <c r="P40" s="445">
        <v>1045.686391</v>
      </c>
      <c r="Q40" s="635">
        <v>1053.6099650000001</v>
      </c>
      <c r="R40" s="635">
        <v>1067.0455400000001</v>
      </c>
      <c r="S40" s="635">
        <v>1091.6584809999999</v>
      </c>
      <c r="T40" s="635">
        <v>1105.946551</v>
      </c>
      <c r="U40" s="635">
        <v>1116.2045669999998</v>
      </c>
      <c r="V40" s="635">
        <v>1160.099324</v>
      </c>
      <c r="W40" s="635">
        <v>1250.0483509999999</v>
      </c>
    </row>
    <row r="41" spans="1:41">
      <c r="A41" s="344" t="s">
        <v>115</v>
      </c>
      <c r="B41" s="445">
        <v>22309.312575</v>
      </c>
      <c r="C41" s="445">
        <v>22724.553997999999</v>
      </c>
      <c r="D41" s="445">
        <v>23600.065673000001</v>
      </c>
      <c r="E41" s="445">
        <v>25161.178435999998</v>
      </c>
      <c r="F41" s="445">
        <v>26784.629424999999</v>
      </c>
      <c r="G41" s="447">
        <v>27219.609972000002</v>
      </c>
      <c r="H41" s="447">
        <v>28360.918290999998</v>
      </c>
      <c r="I41" s="447">
        <v>30252.862179</v>
      </c>
      <c r="J41" s="446">
        <v>31269.051688</v>
      </c>
      <c r="K41" s="519"/>
      <c r="L41" s="519"/>
      <c r="M41" s="519"/>
      <c r="N41" s="519"/>
      <c r="O41" s="519"/>
      <c r="P41" s="519"/>
      <c r="Q41" s="636"/>
      <c r="R41" s="636"/>
      <c r="S41" s="636"/>
      <c r="T41" s="636"/>
      <c r="U41" s="636"/>
      <c r="V41" s="636"/>
      <c r="W41" s="636"/>
    </row>
    <row r="42" spans="1:41">
      <c r="A42" s="345" t="s">
        <v>116</v>
      </c>
      <c r="B42" s="513"/>
      <c r="C42" s="513"/>
      <c r="D42" s="513"/>
      <c r="E42" s="513"/>
      <c r="F42" s="513"/>
      <c r="G42" s="513"/>
      <c r="H42" s="513"/>
      <c r="I42" s="513"/>
      <c r="J42" s="524"/>
      <c r="K42" s="445">
        <v>6326.9519579999996</v>
      </c>
      <c r="L42" s="445">
        <v>6661.8575609999998</v>
      </c>
      <c r="M42" s="445">
        <v>6934.6578300000001</v>
      </c>
      <c r="N42" s="445">
        <v>6973.8587420000003</v>
      </c>
      <c r="O42" s="445">
        <v>7234.1384529999996</v>
      </c>
      <c r="P42" s="445">
        <v>7426.2889160000004</v>
      </c>
      <c r="Q42" s="635">
        <v>7663.2360589999998</v>
      </c>
      <c r="R42" s="635">
        <v>7954.0907079999997</v>
      </c>
      <c r="S42" s="635">
        <v>8005.7612419999996</v>
      </c>
      <c r="T42" s="635">
        <v>8264.7013979999992</v>
      </c>
      <c r="U42" s="635">
        <v>6852.8352580000001</v>
      </c>
      <c r="V42" s="635">
        <v>7101.6057629999996</v>
      </c>
      <c r="W42" s="635">
        <v>7604</v>
      </c>
    </row>
    <row r="43" spans="1:41" ht="16.5">
      <c r="A43" s="511" t="s">
        <v>274</v>
      </c>
      <c r="B43" s="513"/>
      <c r="C43" s="513"/>
      <c r="D43" s="513"/>
      <c r="E43" s="513"/>
      <c r="F43" s="513"/>
      <c r="G43" s="513"/>
      <c r="H43" s="513"/>
      <c r="I43" s="513"/>
      <c r="J43" s="515"/>
      <c r="K43" s="445">
        <v>14694.852868</v>
      </c>
      <c r="L43" s="445">
        <v>15182.187941</v>
      </c>
      <c r="M43" s="445">
        <v>16322.55629</v>
      </c>
      <c r="N43" s="445">
        <v>15917.229105</v>
      </c>
      <c r="O43" s="445">
        <v>16626.867104000001</v>
      </c>
      <c r="P43" s="445">
        <v>16860.520241999999</v>
      </c>
      <c r="Q43" s="635">
        <v>17581.173489000001</v>
      </c>
      <c r="R43" s="635">
        <v>17724.853929000001</v>
      </c>
      <c r="S43" s="635">
        <v>18924.924316999997</v>
      </c>
      <c r="T43" s="635">
        <v>19490.456426000001</v>
      </c>
      <c r="U43" s="635">
        <v>9639.1450640000003</v>
      </c>
      <c r="V43" s="635">
        <v>9323.7678340000002</v>
      </c>
      <c r="W43" s="635">
        <v>1972.244637</v>
      </c>
    </row>
    <row r="44" spans="1:41" s="332" customFormat="1">
      <c r="A44" s="345" t="s">
        <v>117</v>
      </c>
      <c r="B44" s="513"/>
      <c r="C44" s="513"/>
      <c r="D44" s="513"/>
      <c r="E44" s="513"/>
      <c r="F44" s="513"/>
      <c r="G44" s="513"/>
      <c r="H44" s="513"/>
      <c r="I44" s="513"/>
      <c r="J44" s="515"/>
      <c r="K44" s="445">
        <v>1335.5197089999999</v>
      </c>
      <c r="L44" s="445">
        <v>1370.0092320000001</v>
      </c>
      <c r="M44" s="445">
        <v>1412.2345780000001</v>
      </c>
      <c r="N44" s="445">
        <v>1447.1260420000001</v>
      </c>
      <c r="O44" s="445">
        <v>1467</v>
      </c>
      <c r="P44" s="445">
        <v>1494</v>
      </c>
      <c r="Q44" s="635">
        <v>1527</v>
      </c>
      <c r="R44" s="635">
        <v>1538</v>
      </c>
      <c r="S44" s="635">
        <v>1557</v>
      </c>
      <c r="T44" s="635">
        <v>1617</v>
      </c>
      <c r="U44" s="635">
        <v>1646.546705</v>
      </c>
      <c r="V44" s="635">
        <v>1693.9416000000001</v>
      </c>
      <c r="W44" s="635">
        <v>1903</v>
      </c>
    </row>
    <row r="45" spans="1:41">
      <c r="A45" s="346" t="s">
        <v>151</v>
      </c>
      <c r="B45" s="516"/>
      <c r="C45" s="516"/>
      <c r="D45" s="516"/>
      <c r="E45" s="516"/>
      <c r="F45" s="516"/>
      <c r="G45" s="516"/>
      <c r="H45" s="516"/>
      <c r="I45" s="516"/>
      <c r="J45" s="518"/>
      <c r="K45" s="453">
        <v>608.68682699999999</v>
      </c>
      <c r="L45" s="449">
        <v>648.15794100000005</v>
      </c>
      <c r="M45" s="449">
        <v>707.51737600000001</v>
      </c>
      <c r="N45" s="449">
        <v>712.19442800000002</v>
      </c>
      <c r="O45" s="449">
        <v>737.09862599999997</v>
      </c>
      <c r="P45" s="449">
        <v>752.79978400000005</v>
      </c>
      <c r="Q45" s="638">
        <v>941.62311</v>
      </c>
      <c r="R45" s="638">
        <v>774.48542999999995</v>
      </c>
      <c r="S45" s="638">
        <v>790.57489299999997</v>
      </c>
      <c r="T45" s="638">
        <v>798.80443400000001</v>
      </c>
      <c r="U45" s="638">
        <v>794.18297599999994</v>
      </c>
      <c r="V45" s="638">
        <v>847.23047399999996</v>
      </c>
      <c r="W45" s="638">
        <v>935</v>
      </c>
    </row>
    <row r="46" spans="1:41" s="350" customFormat="1" ht="11.25">
      <c r="A46" s="312" t="s">
        <v>201</v>
      </c>
      <c r="B46" s="349"/>
      <c r="C46" s="313"/>
      <c r="D46" s="313"/>
      <c r="E46" s="313"/>
      <c r="F46" s="313"/>
      <c r="G46" s="313"/>
      <c r="H46" s="313"/>
      <c r="I46" s="313"/>
      <c r="J46" s="313"/>
      <c r="K46" s="313"/>
      <c r="L46" s="313"/>
      <c r="M46" s="313"/>
      <c r="N46" s="313"/>
      <c r="O46" s="313"/>
      <c r="P46" s="313"/>
      <c r="Q46" s="313"/>
      <c r="R46" s="313"/>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row>
    <row r="47" spans="1:41" s="350" customFormat="1" ht="11.25" customHeight="1">
      <c r="A47" s="352" t="s">
        <v>255</v>
      </c>
      <c r="B47" s="352"/>
      <c r="C47" s="352"/>
      <c r="D47" s="352"/>
      <c r="E47" s="352"/>
      <c r="F47" s="352"/>
      <c r="G47" s="352"/>
      <c r="H47" s="352"/>
      <c r="I47" s="352"/>
      <c r="J47" s="352"/>
      <c r="K47" s="352"/>
      <c r="L47" s="352"/>
      <c r="M47" s="352"/>
      <c r="N47" s="352"/>
      <c r="O47" s="352"/>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row>
    <row r="48" spans="1:41" s="350" customFormat="1" ht="11.25" customHeight="1">
      <c r="A48" s="512" t="s">
        <v>256</v>
      </c>
      <c r="B48" s="512"/>
      <c r="C48" s="512"/>
      <c r="D48" s="512"/>
      <c r="E48" s="512"/>
      <c r="F48" s="720"/>
      <c r="G48" s="720"/>
      <c r="H48" s="720"/>
      <c r="I48" s="720"/>
      <c r="J48" s="720"/>
      <c r="K48" s="720"/>
      <c r="L48" s="720"/>
      <c r="M48" s="720"/>
      <c r="N48" s="720"/>
      <c r="O48" s="720"/>
      <c r="P48" s="720"/>
      <c r="Q48" s="720"/>
      <c r="R48" s="720"/>
      <c r="S48" s="351"/>
      <c r="T48" s="351"/>
      <c r="U48" s="927"/>
      <c r="V48" s="351"/>
      <c r="W48" s="351"/>
      <c r="X48" s="351"/>
      <c r="Y48" s="351"/>
      <c r="Z48" s="351"/>
      <c r="AA48" s="351"/>
      <c r="AB48" s="351"/>
      <c r="AC48" s="351"/>
      <c r="AD48" s="351"/>
      <c r="AE48" s="351"/>
      <c r="AF48" s="351"/>
      <c r="AG48" s="351"/>
      <c r="AH48" s="351"/>
      <c r="AI48" s="351"/>
      <c r="AJ48" s="351"/>
      <c r="AK48" s="351"/>
      <c r="AL48" s="351"/>
      <c r="AM48" s="351"/>
      <c r="AN48" s="351"/>
      <c r="AO48" s="351"/>
    </row>
    <row r="49" spans="1:41" s="350" customFormat="1" ht="11.25" customHeight="1">
      <c r="A49" s="744" t="s">
        <v>379</v>
      </c>
      <c r="B49" s="509"/>
      <c r="C49" s="509"/>
      <c r="D49" s="509"/>
      <c r="E49" s="509"/>
      <c r="F49" s="509"/>
      <c r="G49" s="509"/>
      <c r="H49" s="509"/>
      <c r="I49" s="509"/>
      <c r="J49" s="509"/>
      <c r="K49" s="509"/>
      <c r="L49" s="509"/>
      <c r="M49" s="509"/>
      <c r="N49" s="509"/>
      <c r="O49" s="270"/>
      <c r="P49" s="27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row>
    <row r="50" spans="1:41" s="350" customFormat="1" ht="11.25" customHeight="1">
      <c r="A50" s="934" t="s">
        <v>574</v>
      </c>
      <c r="B50" s="460"/>
      <c r="C50" s="460"/>
      <c r="D50" s="460"/>
      <c r="E50" s="460"/>
      <c r="F50" s="460"/>
      <c r="G50" s="460"/>
      <c r="H50" s="460"/>
      <c r="I50" s="460"/>
      <c r="J50" s="460"/>
      <c r="K50" s="460"/>
      <c r="L50" s="460"/>
      <c r="M50" s="460"/>
      <c r="N50" s="460"/>
      <c r="O50" s="270"/>
      <c r="P50" s="27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row r="51" spans="1:41" s="350" customFormat="1" ht="11.25" customHeight="1">
      <c r="A51" s="84" t="s">
        <v>270</v>
      </c>
      <c r="B51" s="353"/>
      <c r="C51" s="353"/>
      <c r="D51" s="353"/>
      <c r="E51" s="353"/>
      <c r="F51" s="353"/>
      <c r="G51" s="353"/>
      <c r="H51" s="353"/>
      <c r="I51" s="353"/>
      <c r="J51" s="270"/>
      <c r="K51" s="272"/>
      <c r="L51" s="270"/>
      <c r="M51" s="270"/>
      <c r="N51" s="270"/>
      <c r="O51" s="270"/>
      <c r="P51" s="27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row>
    <row r="52" spans="1:41" s="334" customFormat="1">
      <c r="A52" s="84" t="s">
        <v>271</v>
      </c>
      <c r="B52" s="353"/>
      <c r="C52" s="353"/>
      <c r="D52" s="353"/>
      <c r="E52" s="353"/>
      <c r="F52" s="353"/>
      <c r="G52" s="353"/>
      <c r="H52" s="353"/>
      <c r="I52" s="353"/>
      <c r="J52" s="270"/>
      <c r="K52" s="272"/>
      <c r="L52" s="270"/>
      <c r="M52" s="270"/>
      <c r="N52" s="273"/>
      <c r="O52" s="273"/>
      <c r="P52" s="27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row>
    <row r="53" spans="1:41" ht="12.95" customHeight="1">
      <c r="A53" s="350" t="s">
        <v>272</v>
      </c>
      <c r="J53" s="45"/>
      <c r="K53" s="144"/>
      <c r="L53" s="45"/>
      <c r="M53" s="45"/>
      <c r="N53"/>
      <c r="O53"/>
      <c r="P53" s="145"/>
      <c r="Q53" s="145"/>
      <c r="R53" s="145"/>
      <c r="S53" s="145"/>
      <c r="T53" s="145"/>
      <c r="U53" s="145"/>
    </row>
    <row r="54" spans="1:41">
      <c r="A54" s="935" t="s">
        <v>575</v>
      </c>
      <c r="B54" s="146"/>
      <c r="C54" s="146"/>
      <c r="D54" s="146"/>
      <c r="E54" s="146"/>
      <c r="G54" s="146"/>
      <c r="H54" s="146"/>
      <c r="I54" s="145"/>
      <c r="J54" s="145"/>
      <c r="K54" s="145"/>
      <c r="L54" s="145"/>
      <c r="M54" s="145"/>
      <c r="N54" s="145"/>
      <c r="O54" s="145"/>
      <c r="P54" s="145"/>
      <c r="Q54" s="145"/>
      <c r="R54" s="145"/>
      <c r="S54" s="145"/>
      <c r="T54" s="145"/>
      <c r="U54" s="145"/>
    </row>
    <row r="55" spans="1:41">
      <c r="A55" s="355"/>
      <c r="B55" s="147"/>
      <c r="C55" s="147"/>
      <c r="D55" s="147"/>
      <c r="E55" s="147"/>
      <c r="F55" s="146"/>
      <c r="G55" s="146"/>
      <c r="H55" s="146"/>
      <c r="I55" s="145"/>
      <c r="J55" s="145"/>
      <c r="K55" s="145"/>
      <c r="L55" s="145"/>
      <c r="M55" s="145"/>
      <c r="N55" s="145"/>
      <c r="O55" s="145"/>
      <c r="P55" s="145"/>
      <c r="Q55" s="145"/>
      <c r="R55" s="145"/>
      <c r="S55" s="145"/>
      <c r="T55" s="145"/>
      <c r="U55" s="145"/>
    </row>
    <row r="56" spans="1:41">
      <c r="B56" s="146"/>
      <c r="C56" s="146"/>
      <c r="D56" s="146"/>
      <c r="E56" s="146"/>
      <c r="F56" s="146"/>
      <c r="G56" s="146"/>
      <c r="H56" s="146"/>
      <c r="I56" s="145"/>
      <c r="J56" s="145"/>
      <c r="K56" s="145"/>
      <c r="L56" s="145"/>
      <c r="M56" s="145"/>
      <c r="N56" s="145"/>
      <c r="O56" s="145"/>
      <c r="P56" s="145"/>
      <c r="Q56" s="145"/>
      <c r="R56" s="145"/>
      <c r="S56" s="145"/>
      <c r="T56" s="145"/>
      <c r="U56" s="145"/>
    </row>
    <row r="57" spans="1:41">
      <c r="B57" s="147"/>
      <c r="C57" s="148"/>
      <c r="D57" s="146"/>
      <c r="E57" s="146"/>
      <c r="F57" s="146"/>
      <c r="G57" s="146"/>
      <c r="H57" s="146"/>
      <c r="I57" s="145"/>
      <c r="J57" s="145"/>
      <c r="K57" s="145"/>
      <c r="L57" s="145"/>
      <c r="M57" s="145"/>
      <c r="N57" s="145"/>
      <c r="O57" s="145"/>
      <c r="P57" s="145"/>
      <c r="Q57" s="145"/>
      <c r="R57" s="145"/>
      <c r="S57" s="145"/>
      <c r="T57" s="145"/>
      <c r="U57" s="145"/>
    </row>
    <row r="58" spans="1:41">
      <c r="B58" s="147"/>
      <c r="C58" s="148"/>
      <c r="D58" s="146"/>
      <c r="E58" s="146"/>
      <c r="F58" s="146"/>
      <c r="G58" s="146"/>
      <c r="H58" s="146"/>
      <c r="I58" s="145"/>
      <c r="J58" s="145"/>
      <c r="K58" s="145"/>
      <c r="L58" s="145"/>
      <c r="M58" s="145"/>
      <c r="N58" s="145"/>
      <c r="O58" s="145"/>
      <c r="P58" s="145"/>
      <c r="Q58" s="145"/>
      <c r="R58" s="145"/>
      <c r="S58" s="145"/>
      <c r="T58" s="145"/>
      <c r="U58" s="145"/>
    </row>
    <row r="59" spans="1:41">
      <c r="B59" s="147"/>
      <c r="C59" s="148"/>
      <c r="G59" s="146"/>
      <c r="H59" s="146"/>
      <c r="I59" s="145"/>
      <c r="J59" s="145"/>
      <c r="K59" s="145"/>
      <c r="L59" s="145"/>
      <c r="M59" s="145"/>
      <c r="N59" s="145"/>
      <c r="O59" s="145"/>
      <c r="P59" s="145"/>
      <c r="Q59" s="145"/>
      <c r="R59" s="145"/>
      <c r="S59" s="145"/>
      <c r="T59" s="145"/>
      <c r="U59" s="145"/>
    </row>
    <row r="60" spans="1:41">
      <c r="B60" s="147"/>
      <c r="C60" s="148"/>
      <c r="D60" s="146"/>
      <c r="E60" s="146"/>
      <c r="F60" s="146"/>
      <c r="G60" s="146"/>
      <c r="H60" s="146"/>
      <c r="I60" s="145"/>
      <c r="J60" s="145"/>
      <c r="K60" s="145"/>
      <c r="L60" s="145"/>
      <c r="M60" s="145"/>
      <c r="N60" s="145"/>
      <c r="O60" s="145"/>
      <c r="P60" s="145"/>
      <c r="Q60" s="145"/>
      <c r="R60" s="145"/>
      <c r="S60" s="145"/>
      <c r="T60" s="145"/>
      <c r="U60" s="145"/>
    </row>
    <row r="61" spans="1:41">
      <c r="B61" s="147"/>
      <c r="C61" s="148"/>
      <c r="D61" s="146"/>
      <c r="E61" s="146"/>
      <c r="F61" s="146"/>
      <c r="G61" s="146"/>
      <c r="H61" s="146"/>
      <c r="I61" s="145"/>
      <c r="J61" s="145"/>
      <c r="K61" s="145"/>
      <c r="L61" s="145"/>
      <c r="M61" s="145"/>
      <c r="N61" s="145"/>
      <c r="O61" s="145"/>
      <c r="P61" s="145"/>
      <c r="Q61" s="145"/>
      <c r="R61" s="145"/>
      <c r="S61" s="145"/>
      <c r="T61" s="145"/>
      <c r="U61" s="145"/>
    </row>
    <row r="62" spans="1:41">
      <c r="B62" s="147"/>
      <c r="C62" s="148"/>
      <c r="D62" s="146"/>
      <c r="E62" s="146"/>
      <c r="F62" s="146"/>
      <c r="G62" s="146"/>
      <c r="H62" s="146"/>
      <c r="I62" s="145"/>
      <c r="J62" s="145"/>
      <c r="K62" s="145"/>
      <c r="L62" s="145"/>
      <c r="M62" s="145"/>
      <c r="N62" s="145"/>
      <c r="O62" s="145"/>
      <c r="P62" s="145"/>
      <c r="Q62" s="145"/>
      <c r="R62" s="145"/>
      <c r="S62" s="145"/>
      <c r="T62" s="145"/>
      <c r="U62" s="145"/>
    </row>
    <row r="63" spans="1:41">
      <c r="B63" s="147"/>
      <c r="C63" s="148"/>
      <c r="D63" s="146"/>
      <c r="E63" s="146"/>
      <c r="F63" s="146"/>
      <c r="G63" s="146"/>
      <c r="H63" s="146"/>
      <c r="I63" s="146"/>
      <c r="J63" s="146"/>
      <c r="K63" s="146"/>
      <c r="L63" s="146"/>
      <c r="M63"/>
      <c r="N63"/>
      <c r="O63"/>
      <c r="P63" s="145"/>
      <c r="Q63" s="145"/>
    </row>
    <row r="64" spans="1:41">
      <c r="B64" s="147"/>
      <c r="C64" s="148"/>
      <c r="D64" s="146"/>
      <c r="E64" s="146"/>
      <c r="F64" s="146"/>
      <c r="G64" s="146"/>
      <c r="H64" s="146"/>
      <c r="I64" s="146"/>
      <c r="J64" s="146"/>
      <c r="K64" s="146"/>
      <c r="L64" s="146"/>
      <c r="M64"/>
      <c r="N64"/>
      <c r="O64"/>
      <c r="P64" s="145"/>
      <c r="Q64" s="145"/>
    </row>
    <row r="65" spans="1:17">
      <c r="B65" s="147"/>
      <c r="C65" s="331"/>
      <c r="E65" s="146"/>
      <c r="F65" s="146"/>
      <c r="G65" s="146"/>
      <c r="H65" s="146"/>
      <c r="I65" s="146"/>
      <c r="J65" s="146"/>
      <c r="K65" s="146"/>
      <c r="L65" s="146"/>
      <c r="M65"/>
      <c r="N65"/>
      <c r="O65"/>
      <c r="P65" s="145"/>
      <c r="Q65" s="145"/>
    </row>
    <row r="66" spans="1:17" s="332" customFormat="1">
      <c r="A66" s="336"/>
      <c r="B66" s="147"/>
      <c r="C66" s="331"/>
      <c r="D66" s="146"/>
      <c r="E66" s="146"/>
      <c r="F66" s="146"/>
      <c r="G66" s="146"/>
      <c r="H66" s="330"/>
      <c r="I66" s="146"/>
      <c r="J66" s="146"/>
      <c r="K66" s="146"/>
      <c r="L66" s="146"/>
      <c r="M66"/>
      <c r="N66"/>
      <c r="O66"/>
      <c r="P66" s="145"/>
      <c r="Q66" s="145"/>
    </row>
    <row r="67" spans="1:17" s="332" customFormat="1">
      <c r="A67" s="336"/>
      <c r="B67" s="147"/>
      <c r="C67" s="331"/>
      <c r="D67" s="330"/>
      <c r="E67" s="330"/>
      <c r="F67" s="330"/>
      <c r="G67" s="330"/>
      <c r="H67" s="330"/>
      <c r="I67" s="146"/>
      <c r="J67" s="146"/>
      <c r="K67" s="146"/>
      <c r="L67" s="146"/>
      <c r="M67"/>
      <c r="N67"/>
      <c r="O67"/>
      <c r="P67" s="145"/>
      <c r="Q67" s="145"/>
    </row>
    <row r="68" spans="1:17" s="332" customFormat="1">
      <c r="A68" s="336"/>
      <c r="B68" s="147"/>
      <c r="C68" s="331"/>
      <c r="D68" s="330"/>
      <c r="E68" s="330"/>
      <c r="F68" s="330"/>
      <c r="G68" s="330"/>
      <c r="H68" s="330"/>
      <c r="I68" s="146"/>
      <c r="J68" s="146"/>
      <c r="K68" s="146"/>
      <c r="L68" s="146"/>
      <c r="M68"/>
      <c r="N68"/>
      <c r="O68"/>
      <c r="P68" s="145"/>
      <c r="Q68" s="145"/>
    </row>
    <row r="69" spans="1:17" s="332" customFormat="1">
      <c r="A69" s="336"/>
      <c r="B69" s="147"/>
      <c r="C69" s="331"/>
      <c r="D69" s="330"/>
      <c r="E69" s="330"/>
      <c r="F69" s="330"/>
      <c r="G69" s="330"/>
      <c r="H69" s="330"/>
      <c r="I69" s="146"/>
      <c r="J69" s="146"/>
      <c r="K69" s="146"/>
      <c r="L69" s="146"/>
      <c r="M69"/>
      <c r="N69" s="330"/>
      <c r="O69" s="330"/>
    </row>
    <row r="70" spans="1:17" s="332" customFormat="1">
      <c r="A70" s="336"/>
      <c r="B70" s="147"/>
      <c r="C70" s="331"/>
      <c r="D70" s="330"/>
      <c r="E70" s="330"/>
      <c r="F70" s="330"/>
      <c r="G70" s="330"/>
      <c r="H70" s="330"/>
      <c r="I70" s="330"/>
      <c r="J70" s="330"/>
      <c r="K70" s="331"/>
      <c r="L70" s="330"/>
      <c r="M70" s="330"/>
      <c r="N70" s="330"/>
      <c r="O70" s="330"/>
    </row>
    <row r="71" spans="1:17" s="332" customFormat="1">
      <c r="A71" s="336"/>
      <c r="B71" s="147"/>
      <c r="C71" s="331"/>
      <c r="D71" s="330"/>
      <c r="E71" s="330"/>
      <c r="F71" s="330"/>
      <c r="G71" s="330"/>
      <c r="H71" s="330"/>
      <c r="I71" s="330"/>
      <c r="J71" s="330"/>
      <c r="K71" s="331"/>
      <c r="L71" s="330"/>
      <c r="M71" s="330"/>
      <c r="N71" s="330"/>
      <c r="O71" s="330"/>
    </row>
    <row r="72" spans="1:17" s="332" customFormat="1">
      <c r="A72" s="336"/>
      <c r="B72" s="147"/>
      <c r="C72" s="331"/>
      <c r="D72" s="330"/>
      <c r="E72" s="330"/>
      <c r="F72" s="330"/>
      <c r="G72" s="330"/>
      <c r="H72" s="330"/>
      <c r="I72" s="330"/>
      <c r="J72" s="330"/>
      <c r="K72" s="331"/>
      <c r="L72" s="330"/>
      <c r="M72" s="330"/>
      <c r="N72" s="330"/>
      <c r="O72" s="330"/>
    </row>
    <row r="73" spans="1:17" s="332" customFormat="1">
      <c r="A73" s="336"/>
      <c r="B73" s="147"/>
      <c r="C73" s="331"/>
      <c r="D73" s="330"/>
      <c r="E73" s="330"/>
      <c r="F73" s="330"/>
      <c r="G73" s="330"/>
      <c r="H73" s="330"/>
      <c r="I73" s="330"/>
      <c r="J73" s="330"/>
      <c r="K73" s="331"/>
      <c r="L73" s="330"/>
      <c r="M73" s="330"/>
      <c r="N73" s="330"/>
      <c r="O73" s="330"/>
    </row>
    <row r="74" spans="1:17" s="332" customFormat="1">
      <c r="A74" s="336"/>
      <c r="B74" s="147"/>
      <c r="C74" s="331"/>
      <c r="D74" s="330"/>
      <c r="E74" s="330"/>
      <c r="F74" s="330"/>
      <c r="G74" s="330"/>
      <c r="H74" s="330"/>
      <c r="I74" s="330"/>
      <c r="J74" s="330"/>
      <c r="K74" s="331"/>
      <c r="L74" s="330"/>
      <c r="M74" s="330"/>
      <c r="N74" s="330"/>
      <c r="O74" s="330"/>
    </row>
    <row r="75" spans="1:17" s="332" customFormat="1">
      <c r="A75" s="336"/>
      <c r="B75" s="147"/>
      <c r="C75" s="331"/>
      <c r="D75" s="330"/>
      <c r="E75" s="330"/>
      <c r="F75" s="330"/>
      <c r="G75" s="330"/>
      <c r="H75" s="330"/>
      <c r="I75" s="330"/>
      <c r="J75" s="330"/>
      <c r="K75" s="331"/>
      <c r="L75" s="330"/>
      <c r="M75" s="330"/>
      <c r="N75" s="330"/>
      <c r="O75" s="330"/>
    </row>
  </sheetData>
  <pageMargins left="0.78740157499999996" right="0.78740157499999996" top="0.984251969" bottom="0.984251969" header="0.4921259845" footer="0.4921259845"/>
  <pageSetup paperSize="8"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44"/>
  <sheetViews>
    <sheetView zoomScaleSheetLayoutView="115" workbookViewId="0">
      <pane xSplit="1" topLeftCell="T1" activePane="topRight" state="frozen"/>
      <selection pane="topRight" activeCell="AF28" sqref="AF28"/>
    </sheetView>
  </sheetViews>
  <sheetFormatPr baseColWidth="10" defaultColWidth="11.42578125" defaultRowHeight="12.75"/>
  <cols>
    <col min="1" max="1" width="30.7109375" style="357" customWidth="1"/>
    <col min="2" max="3" width="8.42578125" style="357" customWidth="1"/>
    <col min="4" max="4" width="8.42578125" style="358" customWidth="1"/>
    <col min="5" max="20" width="8.42578125" style="357" customWidth="1"/>
    <col min="21" max="23" width="8.42578125" style="358" customWidth="1"/>
    <col min="24" max="27" width="8.42578125" style="357" customWidth="1"/>
    <col min="28" max="30" width="7.42578125" style="357" customWidth="1"/>
    <col min="31" max="16384" width="11.42578125" style="357"/>
  </cols>
  <sheetData>
    <row r="1" spans="1:44" ht="18">
      <c r="A1" s="356" t="s">
        <v>118</v>
      </c>
      <c r="X1" s="358"/>
      <c r="Y1" s="358"/>
      <c r="Z1" s="358"/>
      <c r="AA1" s="358"/>
      <c r="AB1" s="358"/>
      <c r="AC1" s="358"/>
      <c r="AD1" s="358"/>
      <c r="AE1" s="358"/>
      <c r="AF1" s="358"/>
      <c r="AG1" s="358"/>
      <c r="AH1" s="358"/>
      <c r="AI1" s="358"/>
      <c r="AJ1" s="358"/>
      <c r="AK1" s="358"/>
      <c r="AL1" s="358"/>
      <c r="AM1" s="358"/>
      <c r="AN1" s="358"/>
      <c r="AO1" s="358"/>
      <c r="AP1" s="358"/>
      <c r="AQ1" s="358"/>
      <c r="AR1" s="358"/>
    </row>
    <row r="2" spans="1:44">
      <c r="X2" s="358"/>
      <c r="Y2" s="358"/>
      <c r="Z2" s="358"/>
      <c r="AA2" s="358"/>
      <c r="AB2" s="358"/>
      <c r="AC2" s="358"/>
      <c r="AD2" s="358"/>
      <c r="AE2" s="358"/>
      <c r="AF2" s="358"/>
      <c r="AG2" s="358"/>
      <c r="AH2" s="358"/>
      <c r="AI2" s="358"/>
      <c r="AJ2" s="358"/>
      <c r="AK2" s="358"/>
      <c r="AL2" s="358"/>
      <c r="AM2" s="358"/>
      <c r="AN2" s="358"/>
      <c r="AO2" s="358"/>
      <c r="AP2" s="358"/>
      <c r="AQ2" s="358"/>
      <c r="AR2" s="358"/>
    </row>
    <row r="3" spans="1:44" ht="15.75">
      <c r="A3" s="359" t="s">
        <v>284</v>
      </c>
      <c r="X3" s="358"/>
      <c r="Y3" s="358"/>
      <c r="Z3" s="358"/>
      <c r="AA3" s="358"/>
      <c r="AB3" s="358"/>
      <c r="AC3" s="358"/>
      <c r="AD3" s="358"/>
      <c r="AE3" s="358"/>
      <c r="AF3" s="358"/>
      <c r="AG3" s="358"/>
      <c r="AH3" s="358"/>
      <c r="AI3" s="358"/>
      <c r="AJ3" s="358"/>
      <c r="AK3" s="358"/>
      <c r="AL3" s="358"/>
      <c r="AM3" s="358"/>
      <c r="AN3" s="358"/>
      <c r="AO3" s="358"/>
      <c r="AP3" s="358"/>
      <c r="AQ3" s="358"/>
      <c r="AR3" s="358"/>
    </row>
    <row r="4" spans="1:44">
      <c r="A4" s="360" t="s">
        <v>240</v>
      </c>
      <c r="C4" s="358"/>
      <c r="X4" s="358"/>
      <c r="Y4" s="358"/>
      <c r="Z4" s="358"/>
      <c r="AA4" s="358"/>
      <c r="AB4" s="358"/>
      <c r="AC4" s="358"/>
      <c r="AD4" s="358"/>
      <c r="AE4" s="358"/>
      <c r="AF4" s="358"/>
      <c r="AG4" s="358"/>
      <c r="AH4" s="358"/>
      <c r="AI4" s="358"/>
      <c r="AJ4" s="358"/>
      <c r="AK4" s="358"/>
      <c r="AL4" s="358"/>
      <c r="AM4" s="358"/>
      <c r="AN4" s="358"/>
      <c r="AO4" s="358"/>
      <c r="AP4" s="358"/>
      <c r="AQ4" s="358"/>
      <c r="AR4" s="358"/>
    </row>
    <row r="5" spans="1:44" ht="16.5">
      <c r="A5" s="361"/>
      <c r="B5" s="532">
        <v>1985</v>
      </c>
      <c r="C5" s="532">
        <v>1990</v>
      </c>
      <c r="D5" s="532">
        <v>1995</v>
      </c>
      <c r="E5" s="533">
        <v>1996</v>
      </c>
      <c r="F5" s="533">
        <v>1997</v>
      </c>
      <c r="G5" s="533">
        <v>1998</v>
      </c>
      <c r="H5" s="533">
        <v>1999</v>
      </c>
      <c r="I5" s="534">
        <v>2000</v>
      </c>
      <c r="J5" s="534">
        <v>2001</v>
      </c>
      <c r="K5" s="534">
        <v>2002</v>
      </c>
      <c r="L5" s="534">
        <v>2003</v>
      </c>
      <c r="M5" s="534">
        <v>2004</v>
      </c>
      <c r="N5" s="534">
        <v>2005</v>
      </c>
      <c r="O5" s="534">
        <v>2006</v>
      </c>
      <c r="P5" s="534">
        <v>2007</v>
      </c>
      <c r="Q5" s="534">
        <v>2008</v>
      </c>
      <c r="R5" s="534">
        <v>2009</v>
      </c>
      <c r="S5" s="362">
        <v>2010</v>
      </c>
      <c r="T5" s="491" t="s">
        <v>249</v>
      </c>
      <c r="U5" s="438">
        <v>2012</v>
      </c>
      <c r="V5" s="438">
        <v>2013</v>
      </c>
      <c r="W5" s="491" t="s">
        <v>252</v>
      </c>
      <c r="X5" s="438">
        <v>2015</v>
      </c>
      <c r="Y5" s="438">
        <v>2016</v>
      </c>
      <c r="Z5" s="491">
        <v>2017</v>
      </c>
      <c r="AA5" s="491">
        <v>2018</v>
      </c>
      <c r="AB5" s="491">
        <v>2019</v>
      </c>
      <c r="AC5" s="491">
        <v>2020</v>
      </c>
      <c r="AD5" s="491">
        <v>2021</v>
      </c>
      <c r="AE5" s="491">
        <v>2022</v>
      </c>
      <c r="AF5" s="491">
        <v>2023</v>
      </c>
      <c r="AG5" s="358"/>
      <c r="AH5" s="358"/>
      <c r="AI5" s="358"/>
      <c r="AJ5" s="358"/>
      <c r="AK5" s="358"/>
      <c r="AL5" s="358"/>
      <c r="AM5" s="358"/>
      <c r="AN5" s="358"/>
      <c r="AO5" s="358"/>
      <c r="AP5" s="358"/>
      <c r="AQ5" s="358"/>
      <c r="AR5" s="358"/>
    </row>
    <row r="6" spans="1:44" ht="17.25">
      <c r="A6" s="363" t="s">
        <v>276</v>
      </c>
      <c r="B6" s="364"/>
      <c r="C6" s="364"/>
      <c r="D6" s="364"/>
      <c r="E6" s="365"/>
      <c r="F6" s="365"/>
      <c r="G6" s="365"/>
      <c r="H6" s="365"/>
      <c r="I6" s="366"/>
      <c r="J6" s="366"/>
      <c r="K6" s="366"/>
      <c r="L6" s="366"/>
      <c r="M6" s="366"/>
      <c r="N6" s="366"/>
      <c r="O6" s="366"/>
      <c r="P6" s="366"/>
      <c r="S6" s="367"/>
      <c r="U6" s="85"/>
      <c r="V6" s="85"/>
      <c r="W6" s="85"/>
      <c r="X6" s="85"/>
      <c r="Y6" s="85"/>
      <c r="Z6" s="711"/>
      <c r="AA6" s="711"/>
      <c r="AB6" s="846"/>
      <c r="AC6" s="846"/>
      <c r="AD6" s="846"/>
      <c r="AE6" s="846"/>
      <c r="AF6" s="846"/>
      <c r="AG6" s="358"/>
      <c r="AH6" s="358"/>
      <c r="AI6" s="358"/>
      <c r="AJ6" s="358"/>
      <c r="AK6" s="358"/>
      <c r="AL6" s="358"/>
      <c r="AM6" s="358"/>
      <c r="AN6" s="358"/>
      <c r="AO6" s="358"/>
      <c r="AP6" s="358"/>
      <c r="AQ6" s="358"/>
      <c r="AR6" s="358"/>
    </row>
    <row r="7" spans="1:44">
      <c r="A7" s="368" t="s">
        <v>62</v>
      </c>
      <c r="B7" s="369">
        <v>8.2322469308201605</v>
      </c>
      <c r="C7" s="370" t="s">
        <v>30</v>
      </c>
      <c r="D7" s="370" t="s">
        <v>30</v>
      </c>
      <c r="E7" s="371" t="s">
        <v>30</v>
      </c>
      <c r="F7" s="372" t="s">
        <v>30</v>
      </c>
      <c r="G7" s="373" t="s">
        <v>30</v>
      </c>
      <c r="H7" s="372" t="s">
        <v>30</v>
      </c>
      <c r="I7" s="370" t="s">
        <v>30</v>
      </c>
      <c r="J7" s="370" t="s">
        <v>30</v>
      </c>
      <c r="K7" s="370" t="s">
        <v>30</v>
      </c>
      <c r="L7" s="370" t="s">
        <v>30</v>
      </c>
      <c r="M7" s="370" t="s">
        <v>30</v>
      </c>
      <c r="N7" s="370" t="s">
        <v>30</v>
      </c>
      <c r="O7" s="370" t="s">
        <v>30</v>
      </c>
      <c r="P7" s="370" t="s">
        <v>30</v>
      </c>
      <c r="Q7" s="370" t="s">
        <v>30</v>
      </c>
      <c r="R7" s="370" t="s">
        <v>30</v>
      </c>
      <c r="S7" s="374" t="s">
        <v>30</v>
      </c>
      <c r="T7" s="370" t="s">
        <v>30</v>
      </c>
      <c r="U7" s="370" t="s">
        <v>30</v>
      </c>
      <c r="V7" s="370" t="s">
        <v>30</v>
      </c>
      <c r="W7" s="370" t="s">
        <v>30</v>
      </c>
      <c r="X7" s="370" t="s">
        <v>30</v>
      </c>
      <c r="Y7" s="370" t="s">
        <v>30</v>
      </c>
      <c r="AB7" s="370" t="s">
        <v>30</v>
      </c>
      <c r="AC7" s="370" t="s">
        <v>30</v>
      </c>
      <c r="AD7" s="370" t="s">
        <v>30</v>
      </c>
      <c r="AE7" s="370" t="s">
        <v>30</v>
      </c>
      <c r="AF7" s="370"/>
      <c r="AG7" s="358"/>
      <c r="AH7" s="358"/>
      <c r="AI7" s="358"/>
      <c r="AJ7" s="358"/>
      <c r="AK7" s="358"/>
      <c r="AL7" s="358"/>
      <c r="AM7" s="358"/>
      <c r="AN7" s="358"/>
      <c r="AO7" s="358"/>
      <c r="AP7" s="358"/>
      <c r="AQ7" s="358"/>
      <c r="AR7" s="358"/>
    </row>
    <row r="8" spans="1:44" ht="16.5">
      <c r="A8" s="461" t="s">
        <v>277</v>
      </c>
      <c r="B8" s="375" t="s">
        <v>30</v>
      </c>
      <c r="C8" s="370" t="s">
        <v>30</v>
      </c>
      <c r="D8" s="369">
        <v>1005.8586157324337</v>
      </c>
      <c r="E8" s="376">
        <v>1052</v>
      </c>
      <c r="F8" s="376">
        <v>1083</v>
      </c>
      <c r="G8" s="377">
        <v>1086</v>
      </c>
      <c r="H8" s="377">
        <v>1120</v>
      </c>
      <c r="I8" s="378">
        <v>1143</v>
      </c>
      <c r="J8" s="379">
        <v>2044</v>
      </c>
      <c r="K8" s="379">
        <v>2090</v>
      </c>
      <c r="L8" s="379">
        <v>2111</v>
      </c>
      <c r="M8" s="379">
        <v>1141</v>
      </c>
      <c r="N8" s="379">
        <v>1164</v>
      </c>
      <c r="O8" s="379">
        <v>1189</v>
      </c>
      <c r="P8" s="379">
        <v>1207</v>
      </c>
      <c r="Q8" s="380">
        <v>1226.7684690000001</v>
      </c>
      <c r="R8" s="381">
        <v>1232.5571239999999</v>
      </c>
      <c r="S8" s="382">
        <v>1319.1095339999999</v>
      </c>
      <c r="T8" s="83">
        <v>1237.1124460000001</v>
      </c>
      <c r="U8" s="97">
        <v>1281.2488969999999</v>
      </c>
      <c r="V8" s="97">
        <v>1258.6088709999999</v>
      </c>
      <c r="W8" s="97">
        <v>1276.2641759999999</v>
      </c>
      <c r="X8" s="97">
        <v>1454</v>
      </c>
      <c r="Y8" s="97">
        <v>1174</v>
      </c>
      <c r="Z8" s="712">
        <v>1649.6612730000002</v>
      </c>
      <c r="AA8" s="712">
        <v>1732.7051900000001</v>
      </c>
      <c r="AB8" s="847">
        <v>1855.014727</v>
      </c>
      <c r="AC8" s="847">
        <v>1963.7234599999999</v>
      </c>
      <c r="AD8" s="847">
        <v>14.421459</v>
      </c>
      <c r="AE8" s="847">
        <v>18.573138</v>
      </c>
      <c r="AF8" s="950">
        <v>15</v>
      </c>
      <c r="AG8" s="358"/>
      <c r="AH8" s="358"/>
      <c r="AI8" s="358"/>
      <c r="AJ8" s="358"/>
      <c r="AK8" s="358"/>
      <c r="AL8" s="358"/>
      <c r="AM8" s="358"/>
      <c r="AN8" s="358"/>
      <c r="AO8" s="358"/>
      <c r="AP8" s="358"/>
      <c r="AQ8" s="358"/>
      <c r="AR8" s="358"/>
    </row>
    <row r="9" spans="1:44">
      <c r="A9" s="461" t="s">
        <v>57</v>
      </c>
      <c r="B9" s="383">
        <v>557.96340308892195</v>
      </c>
      <c r="C9" s="383">
        <v>433.71745404043253</v>
      </c>
      <c r="D9" s="369">
        <v>297.73293066466249</v>
      </c>
      <c r="E9" s="376">
        <v>275</v>
      </c>
      <c r="F9" s="376">
        <v>266</v>
      </c>
      <c r="G9" s="377">
        <v>258</v>
      </c>
      <c r="H9" s="377">
        <v>237</v>
      </c>
      <c r="I9" s="378">
        <v>244</v>
      </c>
      <c r="J9" s="379">
        <v>334</v>
      </c>
      <c r="K9" s="379">
        <v>325</v>
      </c>
      <c r="L9" s="379">
        <v>339</v>
      </c>
      <c r="M9" s="379">
        <v>357</v>
      </c>
      <c r="N9" s="379">
        <v>371</v>
      </c>
      <c r="O9" s="379">
        <v>377</v>
      </c>
      <c r="P9" s="379">
        <v>388</v>
      </c>
      <c r="Q9" s="380">
        <v>402.11523899999997</v>
      </c>
      <c r="R9" s="381">
        <v>349.69088899999997</v>
      </c>
      <c r="S9" s="382">
        <v>339.41168199999998</v>
      </c>
      <c r="T9" s="83">
        <v>379.91276000000005</v>
      </c>
      <c r="U9" s="97">
        <v>347.09259799999995</v>
      </c>
      <c r="V9" s="97">
        <v>311.74706900000001</v>
      </c>
      <c r="W9" s="97">
        <v>254.59114699999998</v>
      </c>
      <c r="X9" s="97">
        <v>179</v>
      </c>
      <c r="Y9" s="97">
        <v>220</v>
      </c>
      <c r="Z9" s="712">
        <v>117.46739599999999</v>
      </c>
      <c r="AA9" s="712">
        <v>123.367626</v>
      </c>
      <c r="AB9" s="847">
        <v>137.00387699999999</v>
      </c>
      <c r="AC9" s="847">
        <v>141.99437599999999</v>
      </c>
      <c r="AD9" s="847">
        <v>2032.961503</v>
      </c>
      <c r="AE9" s="847">
        <v>2208.2700730000001</v>
      </c>
      <c r="AF9" s="950">
        <v>2368</v>
      </c>
      <c r="AG9" s="358"/>
      <c r="AH9" s="358"/>
      <c r="AI9" s="358"/>
      <c r="AJ9" s="358"/>
      <c r="AK9" s="358"/>
      <c r="AL9" s="358"/>
      <c r="AM9" s="358"/>
      <c r="AN9" s="358"/>
      <c r="AO9" s="358"/>
      <c r="AP9" s="358"/>
      <c r="AQ9" s="358"/>
      <c r="AR9" s="358"/>
    </row>
    <row r="10" spans="1:44">
      <c r="A10" s="461" t="s">
        <v>58</v>
      </c>
      <c r="B10" s="384" t="s">
        <v>30</v>
      </c>
      <c r="C10" s="385">
        <v>0.15244901723741039</v>
      </c>
      <c r="D10" s="369">
        <v>272.57884282048974</v>
      </c>
      <c r="E10" s="376">
        <v>342</v>
      </c>
      <c r="F10" s="376">
        <v>340</v>
      </c>
      <c r="G10" s="377">
        <v>335</v>
      </c>
      <c r="H10" s="377">
        <v>338</v>
      </c>
      <c r="I10" s="378">
        <v>335</v>
      </c>
      <c r="J10" s="379">
        <v>332</v>
      </c>
      <c r="K10" s="379">
        <v>334</v>
      </c>
      <c r="L10" s="379">
        <v>332</v>
      </c>
      <c r="M10" s="379">
        <v>330</v>
      </c>
      <c r="N10" s="379">
        <v>332</v>
      </c>
      <c r="O10" s="379">
        <v>492</v>
      </c>
      <c r="P10" s="379">
        <v>491</v>
      </c>
      <c r="Q10" s="380">
        <v>446.02738799999997</v>
      </c>
      <c r="R10" s="381">
        <v>403.69884300000001</v>
      </c>
      <c r="S10" s="382">
        <v>382.208168</v>
      </c>
      <c r="T10" s="83">
        <v>192.09408200000001</v>
      </c>
      <c r="U10" s="97">
        <v>191.28689999999997</v>
      </c>
      <c r="V10" s="97">
        <v>190.45575700000001</v>
      </c>
      <c r="W10" s="97">
        <v>181.26507900000001</v>
      </c>
      <c r="X10" s="97">
        <v>165</v>
      </c>
      <c r="Y10" s="97">
        <v>149</v>
      </c>
      <c r="Z10" s="712">
        <v>133.12232</v>
      </c>
      <c r="AA10" s="712">
        <v>117.060542</v>
      </c>
      <c r="AB10" s="847">
        <v>118.24977800000001</v>
      </c>
      <c r="AC10" s="847">
        <v>117.057441</v>
      </c>
      <c r="AD10" s="847">
        <v>116.926503</v>
      </c>
      <c r="AE10" s="847">
        <v>116.79033699999999</v>
      </c>
      <c r="AF10" s="950">
        <v>115</v>
      </c>
      <c r="AG10" s="358"/>
      <c r="AH10" s="358"/>
      <c r="AI10" s="358"/>
      <c r="AJ10" s="358"/>
      <c r="AK10" s="358"/>
      <c r="AL10" s="358"/>
      <c r="AM10" s="358"/>
      <c r="AN10" s="358"/>
      <c r="AO10" s="358"/>
      <c r="AP10" s="358"/>
      <c r="AQ10" s="358"/>
      <c r="AR10" s="358"/>
    </row>
    <row r="11" spans="1:44" ht="16.5">
      <c r="A11" s="461" t="s">
        <v>278</v>
      </c>
      <c r="B11" s="369">
        <v>604.30790432909475</v>
      </c>
      <c r="C11" s="369">
        <v>3397.1739001184528</v>
      </c>
      <c r="D11" s="369">
        <v>2830.2160050125235</v>
      </c>
      <c r="E11" s="376">
        <v>2711</v>
      </c>
      <c r="F11" s="376">
        <v>2905</v>
      </c>
      <c r="G11" s="377">
        <v>2785</v>
      </c>
      <c r="H11" s="377">
        <v>4245</v>
      </c>
      <c r="I11" s="378">
        <v>5473</v>
      </c>
      <c r="J11" s="379">
        <v>7133</v>
      </c>
      <c r="K11" s="379">
        <v>9606</v>
      </c>
      <c r="L11" s="379">
        <v>10732</v>
      </c>
      <c r="M11" s="379">
        <v>1806</v>
      </c>
      <c r="N11" s="379">
        <v>1894</v>
      </c>
      <c r="O11" s="379">
        <v>1804</v>
      </c>
      <c r="P11" s="379">
        <v>1698</v>
      </c>
      <c r="Q11" s="380">
        <v>1389.834717</v>
      </c>
      <c r="R11" s="381">
        <v>1118.5564020000002</v>
      </c>
      <c r="S11" s="382">
        <v>1076.1504660000001</v>
      </c>
      <c r="T11" s="83">
        <v>640.83000800000002</v>
      </c>
      <c r="U11" s="97">
        <v>530.61974699999996</v>
      </c>
      <c r="V11" s="97">
        <v>549.35080700000003</v>
      </c>
      <c r="W11" s="97">
        <v>362.33926199999996</v>
      </c>
      <c r="X11" s="97">
        <v>259</v>
      </c>
      <c r="Y11" s="97">
        <v>230</v>
      </c>
      <c r="Z11" s="712">
        <v>100.64560700000001</v>
      </c>
      <c r="AA11" s="712">
        <v>57.593097999999998</v>
      </c>
      <c r="AB11" s="847">
        <v>216.21179599999999</v>
      </c>
      <c r="AC11" s="847">
        <v>239.89969300000001</v>
      </c>
      <c r="AD11" s="847">
        <v>1880.7115060000001</v>
      </c>
      <c r="AE11" s="847">
        <v>1994.6282180000001</v>
      </c>
      <c r="AF11" s="951">
        <v>2047</v>
      </c>
      <c r="AG11" s="358"/>
      <c r="AH11" s="358"/>
      <c r="AI11" s="358"/>
      <c r="AJ11" s="358"/>
      <c r="AK11" s="358"/>
      <c r="AL11" s="358"/>
      <c r="AM11" s="358"/>
      <c r="AN11" s="358"/>
      <c r="AO11" s="358"/>
      <c r="AP11" s="358"/>
      <c r="AQ11" s="358"/>
      <c r="AR11" s="358"/>
    </row>
    <row r="12" spans="1:44">
      <c r="A12" s="386" t="s">
        <v>63</v>
      </c>
      <c r="B12" s="387">
        <v>1170.5035543488368</v>
      </c>
      <c r="C12" s="387">
        <v>3831.0438031761228</v>
      </c>
      <c r="D12" s="387">
        <v>4406.3863942301095</v>
      </c>
      <c r="E12" s="388">
        <v>4380</v>
      </c>
      <c r="F12" s="388">
        <v>4595</v>
      </c>
      <c r="G12" s="389">
        <v>4464</v>
      </c>
      <c r="H12" s="388">
        <v>5939</v>
      </c>
      <c r="I12" s="389">
        <v>7196</v>
      </c>
      <c r="J12" s="390">
        <v>9843</v>
      </c>
      <c r="K12" s="390">
        <v>12355</v>
      </c>
      <c r="L12" s="390">
        <v>13513</v>
      </c>
      <c r="M12" s="390">
        <v>3634</v>
      </c>
      <c r="N12" s="390">
        <v>3761</v>
      </c>
      <c r="O12" s="390">
        <v>3862</v>
      </c>
      <c r="P12" s="390">
        <v>3783</v>
      </c>
      <c r="Q12" s="388">
        <v>3464.7458129999995</v>
      </c>
      <c r="R12" s="390">
        <f>SUM(R8:R11)</f>
        <v>3104.5032580000002</v>
      </c>
      <c r="S12" s="391">
        <f>SUM(S8:S11)</f>
        <v>3116.8798499999998</v>
      </c>
      <c r="T12" s="86">
        <v>2449.9492960000002</v>
      </c>
      <c r="U12" s="388">
        <v>2350.2481419999999</v>
      </c>
      <c r="V12" s="388">
        <v>2310.1625039999999</v>
      </c>
      <c r="W12" s="388">
        <v>2074.459664</v>
      </c>
      <c r="X12" s="388">
        <f>+SUM(X8:X11)</f>
        <v>2057</v>
      </c>
      <c r="Y12" s="388">
        <v>1773</v>
      </c>
      <c r="Z12" s="713">
        <v>2000.896596</v>
      </c>
      <c r="AA12" s="713">
        <v>2030.7264560000001</v>
      </c>
      <c r="AB12" s="848">
        <v>2326.4801779999998</v>
      </c>
      <c r="AC12" s="848">
        <v>2462.67497</v>
      </c>
      <c r="AD12" s="848">
        <v>4045.0209709999999</v>
      </c>
      <c r="AE12" s="848">
        <v>4338.2617659999996</v>
      </c>
      <c r="AF12" s="952">
        <f t="shared" ref="AF12" si="0">SUM(AF8:AF11)</f>
        <v>4545</v>
      </c>
      <c r="AG12" s="358"/>
      <c r="AH12" s="358"/>
      <c r="AI12" s="358"/>
      <c r="AJ12" s="358"/>
      <c r="AK12" s="358"/>
      <c r="AL12" s="358"/>
      <c r="AM12" s="358"/>
      <c r="AN12" s="358"/>
      <c r="AO12" s="358"/>
      <c r="AP12" s="358"/>
      <c r="AQ12" s="358"/>
      <c r="AR12" s="358"/>
    </row>
    <row r="13" spans="1:44" ht="17.25">
      <c r="A13" s="363" t="s">
        <v>279</v>
      </c>
      <c r="B13" s="392"/>
      <c r="C13" s="393"/>
      <c r="D13" s="393"/>
      <c r="E13" s="376"/>
      <c r="F13" s="376"/>
      <c r="G13" s="377"/>
      <c r="H13" s="377"/>
      <c r="I13" s="394"/>
      <c r="J13" s="395"/>
      <c r="K13" s="395"/>
      <c r="L13" s="395"/>
      <c r="M13" s="395"/>
      <c r="N13" s="396"/>
      <c r="O13" s="396"/>
      <c r="P13" s="396"/>
      <c r="Q13" s="397"/>
      <c r="S13" s="367"/>
      <c r="U13" s="97"/>
      <c r="V13" s="97"/>
      <c r="W13" s="97"/>
      <c r="X13" s="97"/>
      <c r="Y13" s="97"/>
      <c r="Z13" s="714"/>
      <c r="AA13" s="714"/>
      <c r="AB13" s="849"/>
      <c r="AC13" s="849"/>
      <c r="AD13" s="849"/>
      <c r="AE13" s="849"/>
      <c r="AF13" s="849"/>
      <c r="AG13" s="358"/>
      <c r="AH13" s="358"/>
      <c r="AI13" s="358"/>
      <c r="AJ13" s="358"/>
      <c r="AK13" s="358"/>
      <c r="AL13" s="358"/>
      <c r="AM13" s="358"/>
      <c r="AN13" s="358"/>
      <c r="AO13" s="358"/>
      <c r="AP13" s="358"/>
      <c r="AQ13" s="358"/>
      <c r="AR13" s="358"/>
    </row>
    <row r="14" spans="1:44">
      <c r="A14" s="461" t="s">
        <v>56</v>
      </c>
      <c r="B14" s="369">
        <v>544.09054252031763</v>
      </c>
      <c r="C14" s="375">
        <v>1637.9122411987371</v>
      </c>
      <c r="D14" s="369">
        <v>1016</v>
      </c>
      <c r="E14" s="376">
        <v>1067</v>
      </c>
      <c r="F14" s="376">
        <v>1105</v>
      </c>
      <c r="G14" s="377">
        <v>1300</v>
      </c>
      <c r="H14" s="377">
        <v>1323</v>
      </c>
      <c r="I14" s="378">
        <v>3212</v>
      </c>
      <c r="J14" s="379">
        <v>2247</v>
      </c>
      <c r="K14" s="379">
        <v>2334</v>
      </c>
      <c r="L14" s="379">
        <v>2356</v>
      </c>
      <c r="M14" s="379">
        <v>2728</v>
      </c>
      <c r="N14" s="379">
        <v>2774</v>
      </c>
      <c r="O14" s="379">
        <v>2918</v>
      </c>
      <c r="P14" s="379">
        <v>3013</v>
      </c>
      <c r="Q14" s="380">
        <v>3048.4644658700004</v>
      </c>
      <c r="R14" s="381">
        <v>3147.8160769999986</v>
      </c>
      <c r="S14" s="382">
        <v>3236.6831339999999</v>
      </c>
      <c r="T14" s="81">
        <v>3386.7141419999998</v>
      </c>
      <c r="U14" s="97">
        <v>3377.0970930000003</v>
      </c>
      <c r="V14" s="97">
        <v>3494.5071430000003</v>
      </c>
      <c r="W14" s="97">
        <v>3487.3953160000001</v>
      </c>
      <c r="X14" s="97">
        <v>3780</v>
      </c>
      <c r="Y14" s="97">
        <v>3938</v>
      </c>
      <c r="Z14" s="715">
        <v>3651.6731319999999</v>
      </c>
      <c r="AA14" s="715">
        <v>6673.4810630000002</v>
      </c>
      <c r="AB14" s="850">
        <v>10488.513779000001</v>
      </c>
      <c r="AC14" s="850">
        <v>14413</v>
      </c>
      <c r="AD14" s="850" t="s">
        <v>46</v>
      </c>
      <c r="AE14" s="850" t="s">
        <v>46</v>
      </c>
      <c r="AF14" s="850" t="s">
        <v>46</v>
      </c>
      <c r="AG14" s="358"/>
      <c r="AH14" s="358"/>
      <c r="AI14" s="358"/>
      <c r="AJ14" s="358"/>
      <c r="AK14" s="358"/>
      <c r="AL14" s="358"/>
      <c r="AM14" s="358"/>
      <c r="AN14" s="358"/>
      <c r="AO14" s="358"/>
      <c r="AP14" s="358"/>
      <c r="AQ14" s="358"/>
      <c r="AR14" s="358"/>
    </row>
    <row r="15" spans="1:44">
      <c r="A15" s="461" t="s">
        <v>64</v>
      </c>
      <c r="B15" s="369">
        <v>99.244310221554159</v>
      </c>
      <c r="C15" s="383">
        <v>273.64598594115165</v>
      </c>
      <c r="D15" s="369">
        <v>59</v>
      </c>
      <c r="E15" s="376">
        <v>53</v>
      </c>
      <c r="F15" s="376">
        <v>67</v>
      </c>
      <c r="G15" s="377">
        <v>45</v>
      </c>
      <c r="H15" s="377">
        <v>30</v>
      </c>
      <c r="I15" s="378">
        <v>29</v>
      </c>
      <c r="J15" s="379">
        <v>75</v>
      </c>
      <c r="K15" s="379">
        <v>147</v>
      </c>
      <c r="L15" s="379">
        <v>337</v>
      </c>
      <c r="M15" s="379">
        <v>561</v>
      </c>
      <c r="N15" s="379">
        <v>503</v>
      </c>
      <c r="O15" s="379">
        <v>563</v>
      </c>
      <c r="P15" s="379">
        <v>574</v>
      </c>
      <c r="Q15" s="380">
        <v>729.75061963999985</v>
      </c>
      <c r="R15" s="398">
        <v>672.25027699999964</v>
      </c>
      <c r="S15" s="399">
        <v>691.42210390000002</v>
      </c>
      <c r="T15" s="81">
        <v>878.13948299999993</v>
      </c>
      <c r="U15" s="97">
        <v>888.53973800000006</v>
      </c>
      <c r="V15" s="97">
        <v>875.59951100000001</v>
      </c>
      <c r="W15" s="97">
        <v>933.6774519999999</v>
      </c>
      <c r="X15" s="97">
        <v>1012</v>
      </c>
      <c r="Y15" s="97">
        <v>1513</v>
      </c>
      <c r="Z15" s="715">
        <v>1468.14861</v>
      </c>
      <c r="AA15" s="715">
        <v>1656.1928949999999</v>
      </c>
      <c r="AB15" s="850">
        <v>1638.6643079999999</v>
      </c>
      <c r="AC15" s="850">
        <v>1911</v>
      </c>
      <c r="AD15" s="850" t="s">
        <v>46</v>
      </c>
      <c r="AE15" s="850" t="s">
        <v>46</v>
      </c>
      <c r="AF15" s="850" t="s">
        <v>46</v>
      </c>
      <c r="AG15" s="358"/>
      <c r="AH15" s="358"/>
      <c r="AI15" s="358"/>
      <c r="AJ15" s="358"/>
      <c r="AK15" s="358"/>
      <c r="AL15" s="358"/>
      <c r="AM15" s="358"/>
      <c r="AN15" s="358"/>
      <c r="AO15" s="358"/>
      <c r="AP15" s="358"/>
      <c r="AQ15" s="358"/>
      <c r="AR15" s="358"/>
    </row>
    <row r="16" spans="1:44" ht="16.5">
      <c r="A16" s="461" t="s">
        <v>278</v>
      </c>
      <c r="B16" s="369">
        <v>1720.9969555931259</v>
      </c>
      <c r="C16" s="383">
        <v>808.13224037551242</v>
      </c>
      <c r="D16" s="369">
        <v>4769</v>
      </c>
      <c r="E16" s="376">
        <v>5096</v>
      </c>
      <c r="F16" s="376">
        <v>5643</v>
      </c>
      <c r="G16" s="377">
        <v>5872</v>
      </c>
      <c r="H16" s="377">
        <v>5920</v>
      </c>
      <c r="I16" s="400">
        <v>5923</v>
      </c>
      <c r="J16" s="379">
        <v>5681</v>
      </c>
      <c r="K16" s="379">
        <v>5341</v>
      </c>
      <c r="L16" s="379">
        <v>6238</v>
      </c>
      <c r="M16" s="379">
        <v>6659</v>
      </c>
      <c r="N16" s="379">
        <v>7257</v>
      </c>
      <c r="O16" s="379">
        <v>8877</v>
      </c>
      <c r="P16" s="379">
        <v>9159</v>
      </c>
      <c r="Q16" s="376">
        <v>11929.150059120002</v>
      </c>
      <c r="R16" s="381">
        <v>13641.385023999999</v>
      </c>
      <c r="S16" s="382">
        <v>11503.983119410001</v>
      </c>
      <c r="T16" s="376">
        <v>6337.3883860000005</v>
      </c>
      <c r="U16" s="97">
        <v>5667.3103389999997</v>
      </c>
      <c r="V16" s="97">
        <v>5585.7298179999989</v>
      </c>
      <c r="W16" s="97">
        <v>5433.523486</v>
      </c>
      <c r="X16" s="97">
        <v>5462</v>
      </c>
      <c r="Y16" s="97">
        <v>5674</v>
      </c>
      <c r="Z16" s="716">
        <v>6065.1323010000006</v>
      </c>
      <c r="AA16" s="716">
        <v>6265.5946039999999</v>
      </c>
      <c r="AB16" s="851">
        <v>6491.3111479500003</v>
      </c>
      <c r="AC16" s="851">
        <v>6146.2380949999988</v>
      </c>
      <c r="AD16" s="851" t="s">
        <v>46</v>
      </c>
      <c r="AE16" s="851" t="s">
        <v>46</v>
      </c>
      <c r="AF16" s="851" t="s">
        <v>46</v>
      </c>
      <c r="AG16" s="358"/>
      <c r="AH16" s="358"/>
      <c r="AI16" s="358"/>
      <c r="AJ16" s="358"/>
      <c r="AK16" s="358"/>
      <c r="AL16" s="358"/>
      <c r="AM16" s="358"/>
      <c r="AN16" s="358"/>
      <c r="AO16" s="358"/>
      <c r="AP16" s="358"/>
      <c r="AQ16" s="358"/>
      <c r="AR16" s="358"/>
    </row>
    <row r="17" spans="1:44">
      <c r="A17" s="386" t="s">
        <v>63</v>
      </c>
      <c r="B17" s="387">
        <v>2364.3318083349977</v>
      </c>
      <c r="C17" s="387">
        <v>2719.690467515401</v>
      </c>
      <c r="D17" s="387">
        <v>5844</v>
      </c>
      <c r="E17" s="388">
        <v>6215</v>
      </c>
      <c r="F17" s="388">
        <v>6815</v>
      </c>
      <c r="G17" s="388">
        <v>7218</v>
      </c>
      <c r="H17" s="388">
        <v>7272</v>
      </c>
      <c r="I17" s="389">
        <v>9164</v>
      </c>
      <c r="J17" s="390">
        <v>8003</v>
      </c>
      <c r="K17" s="390">
        <v>7822</v>
      </c>
      <c r="L17" s="390">
        <v>8932</v>
      </c>
      <c r="M17" s="390">
        <v>9948</v>
      </c>
      <c r="N17" s="390">
        <v>10534</v>
      </c>
      <c r="O17" s="390">
        <v>12358</v>
      </c>
      <c r="P17" s="390">
        <v>12746</v>
      </c>
      <c r="Q17" s="388">
        <v>15707.365144630003</v>
      </c>
      <c r="R17" s="390">
        <f>SUM(R14:R16)</f>
        <v>17461.451377999998</v>
      </c>
      <c r="S17" s="391">
        <f>SUM(S14:S16)</f>
        <v>15432.08835731</v>
      </c>
      <c r="T17" s="388">
        <v>10602.242011</v>
      </c>
      <c r="U17" s="388">
        <v>9932.9471699999995</v>
      </c>
      <c r="V17" s="388">
        <v>9955.836471999999</v>
      </c>
      <c r="W17" s="388">
        <v>9854.596254</v>
      </c>
      <c r="X17" s="388">
        <f>+SUM(X14:X16)</f>
        <v>10254</v>
      </c>
      <c r="Y17" s="388">
        <v>11125</v>
      </c>
      <c r="Z17" s="717">
        <v>11184.954043000002</v>
      </c>
      <c r="AA17" s="717">
        <v>14595.268561999999</v>
      </c>
      <c r="AB17" s="852">
        <v>18618.489234950001</v>
      </c>
      <c r="AC17" s="852">
        <v>22470.238095000001</v>
      </c>
      <c r="AD17" s="852" t="s">
        <v>46</v>
      </c>
      <c r="AE17" s="852" t="s">
        <v>46</v>
      </c>
      <c r="AF17" s="852" t="s">
        <v>46</v>
      </c>
      <c r="AG17" s="358"/>
      <c r="AH17" s="358"/>
      <c r="AI17" s="358"/>
      <c r="AJ17" s="358"/>
      <c r="AK17" s="358"/>
      <c r="AL17" s="358"/>
      <c r="AM17" s="358"/>
      <c r="AN17" s="358"/>
      <c r="AO17" s="358"/>
      <c r="AP17" s="358"/>
      <c r="AQ17" s="358"/>
      <c r="AR17" s="358"/>
    </row>
    <row r="18" spans="1:44">
      <c r="A18" s="363" t="s">
        <v>280</v>
      </c>
      <c r="B18" s="393"/>
      <c r="C18" s="393"/>
      <c r="D18" s="393"/>
      <c r="E18" s="376"/>
      <c r="F18" s="376"/>
      <c r="G18" s="377"/>
      <c r="H18" s="377"/>
      <c r="I18" s="378"/>
      <c r="J18" s="396"/>
      <c r="K18" s="396"/>
      <c r="L18" s="396"/>
      <c r="M18" s="396"/>
      <c r="N18" s="396"/>
      <c r="O18" s="396"/>
      <c r="P18" s="396"/>
      <c r="Q18" s="397"/>
      <c r="S18" s="367"/>
      <c r="U18" s="401"/>
      <c r="V18" s="401"/>
      <c r="W18" s="401"/>
      <c r="X18" s="401"/>
      <c r="Y18" s="401"/>
      <c r="Z18" s="714"/>
      <c r="AA18" s="714"/>
      <c r="AB18" s="849"/>
      <c r="AC18" s="849"/>
      <c r="AD18" s="849"/>
      <c r="AE18" s="849"/>
      <c r="AF18" s="849"/>
      <c r="AG18" s="358"/>
      <c r="AH18" s="358"/>
      <c r="AI18" s="358"/>
      <c r="AJ18" s="358"/>
      <c r="AK18" s="358"/>
      <c r="AL18" s="358"/>
      <c r="AM18" s="358"/>
      <c r="AN18" s="358"/>
      <c r="AO18" s="358"/>
      <c r="AP18" s="358"/>
      <c r="AQ18" s="358"/>
      <c r="AR18" s="358"/>
    </row>
    <row r="19" spans="1:44">
      <c r="A19" s="461" t="s">
        <v>56</v>
      </c>
      <c r="B19" s="369">
        <v>544.09054252031763</v>
      </c>
      <c r="C19" s="369">
        <v>1637.9122411987371</v>
      </c>
      <c r="D19" s="369">
        <v>2021.8586157324337</v>
      </c>
      <c r="E19" s="376">
        <v>2118</v>
      </c>
      <c r="F19" s="376">
        <v>2187</v>
      </c>
      <c r="G19" s="377">
        <v>2386</v>
      </c>
      <c r="H19" s="377">
        <v>2443</v>
      </c>
      <c r="I19" s="376">
        <v>4355</v>
      </c>
      <c r="J19" s="379">
        <v>4290</v>
      </c>
      <c r="K19" s="402">
        <v>4424</v>
      </c>
      <c r="L19" s="402">
        <v>4467</v>
      </c>
      <c r="M19" s="379">
        <v>3869</v>
      </c>
      <c r="N19" s="379">
        <v>3938</v>
      </c>
      <c r="O19" s="379">
        <v>4107</v>
      </c>
      <c r="P19" s="379">
        <v>4220</v>
      </c>
      <c r="Q19" s="380">
        <v>4275.2329348700005</v>
      </c>
      <c r="R19" s="381">
        <f>R8+R14</f>
        <v>4380.3732009999985</v>
      </c>
      <c r="S19" s="382">
        <f>S8+S14</f>
        <v>4555.792668</v>
      </c>
      <c r="T19" s="80">
        <v>4623.8265879999999</v>
      </c>
      <c r="U19" s="401">
        <v>4658.3459899999998</v>
      </c>
      <c r="V19" s="401">
        <v>4753.1160140000002</v>
      </c>
      <c r="W19" s="370">
        <v>4763.6594919999998</v>
      </c>
      <c r="X19" s="370">
        <v>5234</v>
      </c>
      <c r="Y19" s="370">
        <v>5112</v>
      </c>
      <c r="Z19" s="718">
        <v>5301.3344049999996</v>
      </c>
      <c r="AA19" s="718">
        <v>8406.1862529999999</v>
      </c>
      <c r="AB19" s="853">
        <v>12343.528506000001</v>
      </c>
      <c r="AC19" s="853">
        <v>16376.418706999999</v>
      </c>
      <c r="AD19" s="853">
        <v>14.421459</v>
      </c>
      <c r="AE19" s="853">
        <v>18.573138</v>
      </c>
      <c r="AF19" s="853">
        <v>15</v>
      </c>
      <c r="AG19" s="358"/>
      <c r="AH19" s="358"/>
      <c r="AI19" s="358"/>
      <c r="AJ19" s="358"/>
      <c r="AK19" s="358"/>
      <c r="AL19" s="358"/>
      <c r="AM19" s="358"/>
      <c r="AN19" s="358"/>
      <c r="AO19" s="358"/>
      <c r="AP19" s="358"/>
      <c r="AQ19" s="358"/>
      <c r="AR19" s="358"/>
    </row>
    <row r="20" spans="1:44">
      <c r="A20" s="461" t="s">
        <v>64</v>
      </c>
      <c r="B20" s="369">
        <v>657.20771331047615</v>
      </c>
      <c r="C20" s="369">
        <v>707.51588899882154</v>
      </c>
      <c r="D20" s="369">
        <v>629.31177348515223</v>
      </c>
      <c r="E20" s="376">
        <v>670</v>
      </c>
      <c r="F20" s="376">
        <v>674</v>
      </c>
      <c r="G20" s="377">
        <v>638</v>
      </c>
      <c r="H20" s="377">
        <v>605</v>
      </c>
      <c r="I20" s="376">
        <v>608</v>
      </c>
      <c r="J20" s="379">
        <v>741</v>
      </c>
      <c r="K20" s="402">
        <v>806</v>
      </c>
      <c r="L20" s="402">
        <v>1008</v>
      </c>
      <c r="M20" s="379">
        <v>1247</v>
      </c>
      <c r="N20" s="379">
        <v>1206</v>
      </c>
      <c r="O20" s="379">
        <v>1432</v>
      </c>
      <c r="P20" s="379">
        <v>1453</v>
      </c>
      <c r="Q20" s="380">
        <v>1577.8932466399997</v>
      </c>
      <c r="R20" s="381">
        <f>R9+R10+R15</f>
        <v>1425.6400089999997</v>
      </c>
      <c r="S20" s="382">
        <f>S9+S10+S15</f>
        <v>1413.0419539</v>
      </c>
      <c r="T20" s="80">
        <v>1450.1463249999999</v>
      </c>
      <c r="U20" s="401">
        <v>1426.919236</v>
      </c>
      <c r="V20" s="401">
        <v>1377.8023370000001</v>
      </c>
      <c r="W20" s="401">
        <v>1369.5336779999998</v>
      </c>
      <c r="X20" s="401">
        <v>1356</v>
      </c>
      <c r="Y20" s="401">
        <v>1882</v>
      </c>
      <c r="Z20" s="718">
        <v>1718.7383259999999</v>
      </c>
      <c r="AA20" s="718">
        <v>1896.6210629999998</v>
      </c>
      <c r="AB20" s="853">
        <v>1893.9179629999999</v>
      </c>
      <c r="AC20" s="853">
        <v>2170.2174719999998</v>
      </c>
      <c r="AD20" s="853">
        <v>2149.8880060000001</v>
      </c>
      <c r="AE20" s="853">
        <v>2325.06041</v>
      </c>
      <c r="AF20" s="853">
        <v>2483</v>
      </c>
      <c r="AG20" s="358"/>
      <c r="AH20" s="358"/>
      <c r="AI20" s="358"/>
      <c r="AJ20" s="358"/>
      <c r="AK20" s="358"/>
      <c r="AL20" s="358"/>
      <c r="AM20" s="358"/>
      <c r="AN20" s="358"/>
      <c r="AO20" s="358"/>
      <c r="AP20" s="358"/>
      <c r="AQ20" s="358"/>
      <c r="AR20" s="358"/>
    </row>
    <row r="21" spans="1:44" ht="16.5">
      <c r="A21" s="461" t="s">
        <v>278</v>
      </c>
      <c r="B21" s="369">
        <v>2325.3048599222207</v>
      </c>
      <c r="C21" s="369">
        <v>4205.3061404939654</v>
      </c>
      <c r="D21" s="369">
        <v>7599.216005012524</v>
      </c>
      <c r="E21" s="376">
        <v>7808</v>
      </c>
      <c r="F21" s="376">
        <v>8549</v>
      </c>
      <c r="G21" s="377">
        <v>8657</v>
      </c>
      <c r="H21" s="377">
        <v>10165</v>
      </c>
      <c r="I21" s="376">
        <v>11396</v>
      </c>
      <c r="J21" s="379">
        <v>12814</v>
      </c>
      <c r="K21" s="402">
        <v>14947</v>
      </c>
      <c r="L21" s="402">
        <v>16970</v>
      </c>
      <c r="M21" s="379">
        <v>8465</v>
      </c>
      <c r="N21" s="379">
        <v>9151</v>
      </c>
      <c r="O21" s="379">
        <v>10681</v>
      </c>
      <c r="P21" s="379">
        <v>10857</v>
      </c>
      <c r="Q21" s="380">
        <v>13318.984776120002</v>
      </c>
      <c r="R21" s="381">
        <f>R11+R16</f>
        <v>14759.941425999999</v>
      </c>
      <c r="S21" s="382">
        <f>S11+S16</f>
        <v>12580.13358541</v>
      </c>
      <c r="T21" s="401">
        <v>6978.2183940000004</v>
      </c>
      <c r="U21" s="97">
        <v>6197.9300859999994</v>
      </c>
      <c r="V21" s="97">
        <v>6135.0806249999987</v>
      </c>
      <c r="W21" s="401">
        <v>5795.8627479999996</v>
      </c>
      <c r="X21" s="401">
        <v>5720</v>
      </c>
      <c r="Y21" s="401">
        <v>5904</v>
      </c>
      <c r="Z21" s="716">
        <v>6165.7779080000009</v>
      </c>
      <c r="AA21" s="716">
        <v>6323.1877020000002</v>
      </c>
      <c r="AB21" s="851">
        <v>6707.5229739500001</v>
      </c>
      <c r="AC21" s="851">
        <v>6386.1377879999991</v>
      </c>
      <c r="AD21" s="851">
        <v>1880.7115060000001</v>
      </c>
      <c r="AE21" s="851">
        <v>1994.6282180000001</v>
      </c>
      <c r="AF21" s="851">
        <v>2047</v>
      </c>
      <c r="AG21" s="358"/>
      <c r="AH21" s="358"/>
      <c r="AI21" s="358"/>
      <c r="AJ21" s="358"/>
      <c r="AK21" s="358"/>
      <c r="AL21" s="358"/>
      <c r="AM21" s="358"/>
      <c r="AN21" s="358"/>
      <c r="AO21" s="358"/>
      <c r="AP21" s="358"/>
      <c r="AQ21" s="358"/>
      <c r="AR21" s="358"/>
    </row>
    <row r="22" spans="1:44">
      <c r="A22" s="386" t="s">
        <v>63</v>
      </c>
      <c r="B22" s="387">
        <v>3534.8353626838343</v>
      </c>
      <c r="C22" s="387">
        <v>6550.7342706915242</v>
      </c>
      <c r="D22" s="387">
        <v>10250.38639423011</v>
      </c>
      <c r="E22" s="388">
        <v>10595</v>
      </c>
      <c r="F22" s="388">
        <v>11410</v>
      </c>
      <c r="G22" s="388">
        <v>11681</v>
      </c>
      <c r="H22" s="388">
        <v>13211</v>
      </c>
      <c r="I22" s="388">
        <v>16359</v>
      </c>
      <c r="J22" s="390">
        <v>17846</v>
      </c>
      <c r="K22" s="390">
        <v>20177</v>
      </c>
      <c r="L22" s="390">
        <v>22445</v>
      </c>
      <c r="M22" s="390">
        <v>13582</v>
      </c>
      <c r="N22" s="390">
        <v>14295</v>
      </c>
      <c r="O22" s="390">
        <v>16220</v>
      </c>
      <c r="P22" s="390">
        <v>16530</v>
      </c>
      <c r="Q22" s="388">
        <v>19172.11095763</v>
      </c>
      <c r="R22" s="390">
        <f>SUM(R19:R21)</f>
        <v>20565.954635999999</v>
      </c>
      <c r="S22" s="391">
        <f>SUM(S19:S21)</f>
        <v>18548.968207309998</v>
      </c>
      <c r="T22" s="86">
        <v>13052.191307000001</v>
      </c>
      <c r="U22" s="390">
        <v>12283.195312</v>
      </c>
      <c r="V22" s="390">
        <v>12265.998975999999</v>
      </c>
      <c r="W22" s="390">
        <v>11929.055917999998</v>
      </c>
      <c r="X22" s="388">
        <f>+SUM(X19:X21)</f>
        <v>12310</v>
      </c>
      <c r="Y22" s="388">
        <v>12898</v>
      </c>
      <c r="Z22" s="713">
        <v>13185.850639</v>
      </c>
      <c r="AA22" s="713">
        <v>16625.995018000001</v>
      </c>
      <c r="AB22" s="848">
        <v>20944.969442950001</v>
      </c>
      <c r="AC22" s="848">
        <v>24932.773966999997</v>
      </c>
      <c r="AD22" s="848">
        <v>4045.0209710000004</v>
      </c>
      <c r="AE22" s="848">
        <v>4338.2617660000005</v>
      </c>
      <c r="AF22" s="848">
        <v>4545</v>
      </c>
      <c r="AG22" s="358"/>
      <c r="AH22" s="358"/>
      <c r="AI22" s="358"/>
      <c r="AJ22" s="358"/>
      <c r="AK22" s="358"/>
      <c r="AL22" s="358"/>
      <c r="AM22" s="358"/>
      <c r="AN22" s="358"/>
      <c r="AO22" s="358"/>
      <c r="AP22" s="358"/>
      <c r="AQ22" s="358"/>
      <c r="AR22" s="358"/>
    </row>
    <row r="23" spans="1:44" s="404" customFormat="1" ht="11.25">
      <c r="A23" s="403" t="s">
        <v>203</v>
      </c>
      <c r="C23" s="405"/>
      <c r="D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row>
    <row r="24" spans="1:44">
      <c r="A24" s="464" t="s">
        <v>250</v>
      </c>
      <c r="B24" s="469"/>
      <c r="C24" s="469"/>
      <c r="D24" s="469"/>
      <c r="E24" s="469"/>
      <c r="F24" s="525"/>
      <c r="G24" s="525"/>
      <c r="H24" s="525"/>
      <c r="I24" s="525"/>
      <c r="J24" s="525"/>
      <c r="K24" s="500"/>
      <c r="L24" s="500"/>
      <c r="M24" s="525"/>
      <c r="N24" s="525"/>
      <c r="O24" s="381"/>
      <c r="P24" s="381"/>
      <c r="Q24" s="381"/>
      <c r="X24" s="358"/>
      <c r="Y24" s="358"/>
      <c r="Z24" s="358"/>
      <c r="AA24" s="358"/>
      <c r="AB24" s="358"/>
      <c r="AC24" s="358"/>
      <c r="AD24" s="358"/>
      <c r="AE24" s="358"/>
      <c r="AF24" s="358"/>
      <c r="AG24" s="358"/>
      <c r="AH24" s="358"/>
      <c r="AI24" s="358"/>
      <c r="AJ24" s="358"/>
      <c r="AK24" s="358"/>
      <c r="AL24" s="358"/>
      <c r="AM24" s="358"/>
      <c r="AN24" s="358"/>
      <c r="AO24" s="358"/>
      <c r="AP24" s="358"/>
      <c r="AQ24" s="358"/>
      <c r="AR24" s="358"/>
    </row>
    <row r="25" spans="1:44">
      <c r="A25" s="469" t="s">
        <v>251</v>
      </c>
      <c r="B25" s="469"/>
      <c r="C25" s="469"/>
      <c r="D25" s="469"/>
      <c r="E25" s="469"/>
      <c r="F25" s="465"/>
      <c r="G25" s="526"/>
      <c r="H25" s="526"/>
      <c r="I25" s="526"/>
      <c r="J25" s="526"/>
      <c r="K25" s="526"/>
      <c r="L25" s="526"/>
      <c r="M25" s="527"/>
      <c r="N25" s="527"/>
      <c r="O25" s="381"/>
      <c r="P25" s="381"/>
      <c r="Q25" s="381"/>
      <c r="X25" s="358"/>
      <c r="Y25" s="358"/>
      <c r="Z25" s="358"/>
      <c r="AA25" s="358"/>
      <c r="AB25" s="358"/>
      <c r="AC25" s="358"/>
      <c r="AD25" s="358"/>
      <c r="AE25" s="358"/>
      <c r="AF25" s="358"/>
      <c r="AG25" s="358"/>
      <c r="AH25" s="358"/>
      <c r="AI25" s="358"/>
      <c r="AJ25" s="358"/>
      <c r="AK25" s="358"/>
      <c r="AL25" s="358"/>
      <c r="AM25" s="358"/>
      <c r="AN25" s="358"/>
      <c r="AO25" s="358"/>
      <c r="AP25" s="358"/>
      <c r="AQ25" s="358"/>
      <c r="AR25" s="358"/>
    </row>
    <row r="26" spans="1:44">
      <c r="A26" s="462" t="s">
        <v>260</v>
      </c>
      <c r="B26" s="469"/>
      <c r="C26" s="469"/>
      <c r="D26" s="469"/>
      <c r="E26" s="469"/>
      <c r="F26" s="528"/>
      <c r="G26" s="528"/>
      <c r="H26" s="528"/>
      <c r="I26" s="528"/>
      <c r="J26" s="528"/>
      <c r="K26" s="529"/>
      <c r="L26" s="529"/>
      <c r="M26" s="525"/>
      <c r="N26" s="525"/>
      <c r="O26" s="463"/>
      <c r="P26" s="381"/>
      <c r="Q26" s="381"/>
      <c r="X26" s="358"/>
      <c r="Y26" s="358"/>
      <c r="Z26" s="358"/>
      <c r="AA26" s="358"/>
      <c r="AB26" s="358"/>
      <c r="AC26" s="358"/>
      <c r="AD26" s="358"/>
      <c r="AE26" s="358"/>
      <c r="AF26" s="358"/>
      <c r="AG26" s="358"/>
      <c r="AH26" s="358"/>
      <c r="AI26" s="358"/>
      <c r="AJ26" s="358"/>
      <c r="AK26" s="358"/>
      <c r="AL26" s="358"/>
      <c r="AM26" s="358"/>
      <c r="AN26" s="358"/>
      <c r="AO26" s="358"/>
      <c r="AP26" s="358"/>
      <c r="AQ26" s="358"/>
      <c r="AR26" s="358"/>
    </row>
    <row r="27" spans="1:44" ht="12.95" customHeight="1">
      <c r="A27" s="531" t="s">
        <v>281</v>
      </c>
      <c r="B27" s="531"/>
      <c r="C27" s="531"/>
      <c r="D27" s="531"/>
      <c r="E27" s="531"/>
      <c r="F27" s="531"/>
      <c r="G27" s="531"/>
      <c r="H27" s="531"/>
      <c r="I27" s="531"/>
      <c r="J27" s="531"/>
      <c r="K27" s="531"/>
      <c r="L27" s="531"/>
      <c r="M27" s="531"/>
      <c r="N27" s="531"/>
      <c r="O27" s="466"/>
      <c r="P27" s="262"/>
      <c r="Q27" s="262"/>
      <c r="R27" s="262"/>
      <c r="S27" s="262"/>
      <c r="T27" s="262"/>
      <c r="U27" s="262"/>
      <c r="X27" s="358"/>
      <c r="Y27" s="358"/>
      <c r="Z27" s="358"/>
      <c r="AA27" s="358"/>
      <c r="AB27" s="358"/>
      <c r="AC27" s="358"/>
      <c r="AD27" s="358"/>
      <c r="AE27" s="358"/>
      <c r="AF27" s="358"/>
      <c r="AG27" s="358"/>
      <c r="AH27" s="358"/>
      <c r="AI27" s="358"/>
      <c r="AJ27" s="358"/>
      <c r="AK27" s="358"/>
      <c r="AL27" s="358"/>
      <c r="AM27" s="358"/>
      <c r="AN27" s="358"/>
      <c r="AO27" s="358"/>
      <c r="AP27" s="358"/>
      <c r="AQ27" s="358"/>
      <c r="AR27" s="358"/>
    </row>
    <row r="28" spans="1:44">
      <c r="A28" s="464" t="s">
        <v>282</v>
      </c>
      <c r="B28" s="469"/>
      <c r="C28" s="469"/>
      <c r="D28" s="469"/>
      <c r="E28" s="469"/>
      <c r="F28" s="469"/>
      <c r="G28" s="469"/>
      <c r="H28" s="469"/>
      <c r="I28" s="469"/>
      <c r="J28" s="469"/>
      <c r="K28" s="469"/>
      <c r="L28" s="469"/>
      <c r="M28" s="525"/>
      <c r="N28" s="525"/>
      <c r="O28" s="468"/>
      <c r="P28" s="406"/>
      <c r="Q28" s="406"/>
      <c r="R28" s="406"/>
      <c r="S28" s="406"/>
      <c r="T28" s="406"/>
      <c r="X28" s="358"/>
      <c r="Y28" s="358"/>
      <c r="Z28" s="358"/>
      <c r="AA28" s="358"/>
      <c r="AB28" s="358"/>
      <c r="AC28" s="358"/>
      <c r="AD28" s="358"/>
      <c r="AE28" s="358"/>
      <c r="AF28" s="358"/>
      <c r="AG28" s="358"/>
      <c r="AH28" s="358"/>
      <c r="AI28" s="358"/>
      <c r="AJ28" s="358"/>
      <c r="AK28" s="358"/>
      <c r="AL28" s="358"/>
      <c r="AM28" s="358"/>
      <c r="AN28" s="358"/>
      <c r="AO28" s="358"/>
      <c r="AP28" s="358"/>
      <c r="AQ28" s="358"/>
      <c r="AR28" s="358"/>
    </row>
    <row r="29" spans="1:44">
      <c r="A29" s="467" t="s">
        <v>283</v>
      </c>
      <c r="B29" s="530"/>
      <c r="C29" s="530"/>
      <c r="D29" s="530"/>
      <c r="E29" s="528"/>
      <c r="F29" s="528"/>
      <c r="G29" s="528"/>
      <c r="H29" s="528"/>
      <c r="I29" s="528"/>
      <c r="J29" s="528"/>
      <c r="K29" s="529"/>
      <c r="L29" s="529"/>
      <c r="M29" s="525"/>
      <c r="N29" s="525"/>
    </row>
    <row r="30" spans="1:44">
      <c r="B30" s="408"/>
      <c r="C30" s="369"/>
      <c r="D30" s="369"/>
      <c r="E30" s="369"/>
      <c r="G30" s="409"/>
    </row>
    <row r="31" spans="1:44">
      <c r="B31" s="410"/>
      <c r="C31" s="369"/>
      <c r="D31" s="369"/>
      <c r="E31" s="369"/>
      <c r="G31" s="411"/>
    </row>
    <row r="32" spans="1:44">
      <c r="B32" s="412"/>
      <c r="C32" s="369"/>
      <c r="D32" s="369"/>
      <c r="E32" s="369"/>
      <c r="G32" s="381"/>
    </row>
    <row r="33" spans="2:7">
      <c r="B33" s="412"/>
      <c r="C33" s="375"/>
      <c r="D33" s="369"/>
      <c r="E33" s="369"/>
      <c r="G33" s="381"/>
    </row>
    <row r="34" spans="2:7">
      <c r="B34" s="413"/>
      <c r="C34" s="383"/>
      <c r="D34" s="369"/>
      <c r="E34" s="369"/>
      <c r="G34" s="409"/>
    </row>
    <row r="35" spans="2:7">
      <c r="B35" s="412"/>
      <c r="C35" s="383"/>
      <c r="D35" s="369"/>
      <c r="E35" s="369"/>
      <c r="G35" s="381"/>
    </row>
    <row r="36" spans="2:7">
      <c r="B36" s="412"/>
      <c r="C36" s="369"/>
      <c r="E36" s="369"/>
      <c r="G36" s="381"/>
    </row>
    <row r="37" spans="2:7">
      <c r="B37" s="412"/>
      <c r="C37" s="369"/>
      <c r="E37" s="369"/>
      <c r="G37" s="407"/>
    </row>
    <row r="38" spans="2:7">
      <c r="B38" s="412"/>
      <c r="C38" s="407"/>
      <c r="E38" s="375"/>
      <c r="G38" s="369"/>
    </row>
    <row r="39" spans="2:7">
      <c r="B39" s="412"/>
      <c r="C39" s="369"/>
      <c r="E39" s="369"/>
      <c r="G39" s="369"/>
    </row>
    <row r="40" spans="2:7">
      <c r="B40" s="412"/>
      <c r="C40" s="369"/>
      <c r="E40" s="369"/>
      <c r="G40" s="369"/>
    </row>
    <row r="41" spans="2:7">
      <c r="B41" s="369"/>
      <c r="C41" s="369"/>
      <c r="E41" s="369"/>
      <c r="G41" s="369"/>
    </row>
    <row r="42" spans="2:7">
      <c r="B42" s="369"/>
      <c r="C42" s="369"/>
      <c r="E42" s="369"/>
    </row>
    <row r="43" spans="2:7">
      <c r="B43" s="369"/>
    </row>
    <row r="44" spans="2:7">
      <c r="B44" s="369"/>
    </row>
  </sheetData>
  <pageMargins left="0.78740157499999996" right="0.78740157499999996" top="0.984251969" bottom="0.984251969" header="0.4921259845" footer="0.4921259845"/>
  <pageSetup paperSize="8" scale="8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6" tint="-0.499984740745262"/>
    <pageSetUpPr fitToPage="1"/>
  </sheetPr>
  <dimension ref="A1:AA33"/>
  <sheetViews>
    <sheetView zoomScale="145" zoomScaleNormal="145" workbookViewId="0">
      <pane xSplit="1" ySplit="4" topLeftCell="Q5" activePane="bottomRight" state="frozen"/>
      <selection pane="topRight" activeCell="B1" sqref="B1"/>
      <selection pane="bottomLeft" activeCell="A6" sqref="A6"/>
      <selection pane="bottomRight" activeCell="T31" sqref="T31"/>
    </sheetView>
  </sheetViews>
  <sheetFormatPr baseColWidth="10" defaultColWidth="11.42578125" defaultRowHeight="12.75"/>
  <cols>
    <col min="1" max="1" width="57.5703125" style="69" customWidth="1"/>
    <col min="2" max="17" width="7.85546875" style="69" customWidth="1"/>
    <col min="18" max="18" width="7.85546875" style="475" customWidth="1"/>
    <col min="19" max="20" width="7.85546875" style="69" customWidth="1"/>
    <col min="21" max="21" width="8.140625" style="69" customWidth="1"/>
    <col min="22" max="22" width="8.28515625" style="69" customWidth="1"/>
    <col min="23" max="23" width="8.7109375" style="69" customWidth="1"/>
    <col min="24" max="27" width="8.5703125" style="69" customWidth="1"/>
    <col min="28" max="16384" width="11.42578125" style="69"/>
  </cols>
  <sheetData>
    <row r="1" spans="1:27" ht="18">
      <c r="A1" s="73" t="s">
        <v>99</v>
      </c>
    </row>
    <row r="2" spans="1:27" ht="18">
      <c r="A2" s="73"/>
    </row>
    <row r="3" spans="1:27" ht="18">
      <c r="A3" s="73"/>
    </row>
    <row r="4" spans="1:27" ht="15.75">
      <c r="A4" s="72" t="s">
        <v>161</v>
      </c>
    </row>
    <row r="5" spans="1:27">
      <c r="A5" s="475"/>
      <c r="B5" s="475"/>
      <c r="C5" s="475"/>
      <c r="D5" s="475"/>
      <c r="E5" s="475"/>
      <c r="F5" s="475"/>
      <c r="G5" s="475"/>
      <c r="H5" s="475"/>
      <c r="I5" s="475"/>
      <c r="J5" s="475"/>
      <c r="K5" s="475"/>
      <c r="L5" s="475"/>
      <c r="M5" s="475"/>
      <c r="N5" s="475"/>
    </row>
    <row r="6" spans="1:27">
      <c r="A6" s="479" t="s">
        <v>261</v>
      </c>
      <c r="B6" s="477"/>
      <c r="C6" s="477"/>
      <c r="D6" s="477"/>
      <c r="E6" s="477"/>
      <c r="F6" s="477"/>
      <c r="G6" s="477"/>
      <c r="H6" s="477"/>
      <c r="I6" s="477"/>
      <c r="J6" s="477"/>
      <c r="K6" s="477"/>
      <c r="L6" s="477"/>
      <c r="M6" s="477"/>
      <c r="N6" s="478"/>
    </row>
    <row r="7" spans="1:27" ht="45" customHeight="1">
      <c r="A7" s="470"/>
      <c r="B7" s="640">
        <v>1998</v>
      </c>
      <c r="C7" s="641">
        <v>1999</v>
      </c>
      <c r="D7" s="641">
        <v>2000</v>
      </c>
      <c r="E7" s="641">
        <v>2001</v>
      </c>
      <c r="F7" s="641">
        <v>2002</v>
      </c>
      <c r="G7" s="641">
        <v>2003</v>
      </c>
      <c r="H7" s="641">
        <v>2004</v>
      </c>
      <c r="I7" s="641">
        <v>2005</v>
      </c>
      <c r="J7" s="641">
        <v>2006</v>
      </c>
      <c r="K7" s="641">
        <v>2007</v>
      </c>
      <c r="L7" s="641">
        <v>2008</v>
      </c>
      <c r="M7" s="641">
        <v>2009</v>
      </c>
      <c r="N7" s="641">
        <v>2010</v>
      </c>
      <c r="O7" s="641">
        <v>2011</v>
      </c>
      <c r="P7" s="641">
        <v>2012</v>
      </c>
      <c r="Q7" s="641">
        <v>2013</v>
      </c>
      <c r="R7" s="641">
        <v>2014</v>
      </c>
      <c r="S7" s="641">
        <v>2015</v>
      </c>
      <c r="T7" s="641">
        <v>2016</v>
      </c>
      <c r="U7" s="641">
        <v>2017</v>
      </c>
      <c r="V7" s="641">
        <v>2018</v>
      </c>
      <c r="W7" s="641">
        <v>2019</v>
      </c>
      <c r="X7" s="641">
        <v>2020</v>
      </c>
      <c r="Y7" s="641" t="s">
        <v>632</v>
      </c>
      <c r="Z7" s="641" t="s">
        <v>633</v>
      </c>
      <c r="AA7" s="641">
        <v>2022</v>
      </c>
    </row>
    <row r="8" spans="1:27">
      <c r="A8" s="471" t="s">
        <v>168</v>
      </c>
      <c r="B8" s="642">
        <v>1265.8</v>
      </c>
      <c r="C8" s="643">
        <v>1288.7</v>
      </c>
      <c r="D8" s="643">
        <v>1328.5</v>
      </c>
      <c r="E8" s="643">
        <v>1362.4</v>
      </c>
      <c r="F8" s="643">
        <v>1417.1</v>
      </c>
      <c r="G8" s="643">
        <v>1473.8</v>
      </c>
      <c r="H8" s="643">
        <v>1524.7</v>
      </c>
      <c r="I8" s="643">
        <v>1563.5</v>
      </c>
      <c r="J8" s="643">
        <v>1611.7</v>
      </c>
      <c r="K8" s="643">
        <v>1703.8</v>
      </c>
      <c r="L8" s="643">
        <v>1769.8</v>
      </c>
      <c r="M8" s="643">
        <v>1806.5</v>
      </c>
      <c r="N8" s="643">
        <v>1811</v>
      </c>
      <c r="O8" s="643">
        <v>1830.7</v>
      </c>
      <c r="P8" s="643">
        <v>1862.4</v>
      </c>
      <c r="Q8" s="643">
        <v>1878.7449999999999</v>
      </c>
      <c r="R8" s="643">
        <v>1894.654</v>
      </c>
      <c r="S8" s="643">
        <v>1889.308</v>
      </c>
      <c r="T8" s="643">
        <v>1885.82</v>
      </c>
      <c r="U8" s="643">
        <v>1903.2370000000001</v>
      </c>
      <c r="V8" s="643">
        <v>1918.9390000000001</v>
      </c>
      <c r="W8" s="920">
        <v>1935.989</v>
      </c>
      <c r="X8" s="920">
        <v>1931.8430000000001</v>
      </c>
      <c r="Y8" s="920">
        <v>1942.5029999999999</v>
      </c>
      <c r="Z8" s="920">
        <v>1948.511</v>
      </c>
      <c r="AA8" s="920">
        <v>1953.623</v>
      </c>
    </row>
    <row r="9" spans="1:27">
      <c r="A9" s="472" t="s">
        <v>355</v>
      </c>
      <c r="B9" s="642">
        <v>160.69999999999999</v>
      </c>
      <c r="C9" s="643">
        <v>163.9</v>
      </c>
      <c r="D9" s="643">
        <v>167.3</v>
      </c>
      <c r="E9" s="643">
        <v>171.9</v>
      </c>
      <c r="F9" s="643">
        <v>178.8</v>
      </c>
      <c r="G9" s="643">
        <v>185.1</v>
      </c>
      <c r="H9" s="643">
        <v>189.7</v>
      </c>
      <c r="I9" s="643">
        <v>193.8</v>
      </c>
      <c r="J9" s="643">
        <v>206</v>
      </c>
      <c r="K9" s="643">
        <v>238.5</v>
      </c>
      <c r="L9" s="643">
        <v>277.202</v>
      </c>
      <c r="M9" s="643">
        <v>288.98099999999999</v>
      </c>
      <c r="N9" s="643">
        <v>290.536</v>
      </c>
      <c r="O9" s="643">
        <v>292.5</v>
      </c>
      <c r="P9" s="643">
        <v>294.54300000000001</v>
      </c>
      <c r="Q9" s="643">
        <v>295.33600000000001</v>
      </c>
      <c r="R9" s="643">
        <v>295.33699999999999</v>
      </c>
      <c r="S9" s="643">
        <v>291.512</v>
      </c>
      <c r="T9" s="643">
        <v>284.32400000000001</v>
      </c>
      <c r="U9" s="643">
        <v>283.05</v>
      </c>
      <c r="V9" s="643">
        <v>280.11</v>
      </c>
      <c r="W9" s="730">
        <v>276.37599999999998</v>
      </c>
      <c r="X9" s="730">
        <v>275.93900000000002</v>
      </c>
      <c r="Y9" s="730">
        <v>277.60599999999999</v>
      </c>
      <c r="Z9" s="730">
        <v>279.91300000000001</v>
      </c>
      <c r="AA9" s="730">
        <v>280.79599999999999</v>
      </c>
    </row>
    <row r="10" spans="1:27">
      <c r="A10" s="728" t="s">
        <v>349</v>
      </c>
      <c r="B10" s="729"/>
      <c r="C10" s="730"/>
      <c r="D10" s="730"/>
      <c r="E10" s="730"/>
      <c r="F10" s="730"/>
      <c r="G10" s="730"/>
      <c r="H10" s="730"/>
      <c r="I10" s="730"/>
      <c r="J10" s="730"/>
      <c r="K10" s="730" t="s">
        <v>46</v>
      </c>
      <c r="L10" s="730">
        <v>64.09</v>
      </c>
      <c r="M10" s="730">
        <v>65.265000000000001</v>
      </c>
      <c r="N10" s="730">
        <v>65.674000000000007</v>
      </c>
      <c r="O10" s="730">
        <v>65.959999999999994</v>
      </c>
      <c r="P10" s="730">
        <v>65.813000000000002</v>
      </c>
      <c r="Q10" s="730">
        <v>66.751000000000005</v>
      </c>
      <c r="R10" s="730">
        <v>67.481999999999999</v>
      </c>
      <c r="S10" s="730">
        <v>67.025999999999996</v>
      </c>
      <c r="T10" s="730">
        <v>66.838999999999999</v>
      </c>
      <c r="U10" s="730">
        <v>68.363</v>
      </c>
      <c r="V10" s="730">
        <v>68.591999999999999</v>
      </c>
      <c r="W10" s="727">
        <v>70.426999999999992</v>
      </c>
      <c r="X10" s="727">
        <v>69.718999999999994</v>
      </c>
      <c r="Y10" s="727">
        <v>70.037000000000006</v>
      </c>
      <c r="Z10" s="727">
        <f>56.5+13.6</f>
        <v>70.099999999999994</v>
      </c>
      <c r="AA10" s="727">
        <f>56.8+14</f>
        <v>70.8</v>
      </c>
    </row>
    <row r="11" spans="1:27">
      <c r="A11" s="472" t="s">
        <v>399</v>
      </c>
      <c r="B11" s="642">
        <v>9.5</v>
      </c>
      <c r="C11" s="643">
        <v>10.199999999999999</v>
      </c>
      <c r="D11" s="643">
        <v>10.5</v>
      </c>
      <c r="E11" s="643">
        <v>11.2</v>
      </c>
      <c r="F11" s="643">
        <v>12.2</v>
      </c>
      <c r="G11" s="643">
        <v>13.1</v>
      </c>
      <c r="H11" s="643">
        <v>13.9</v>
      </c>
      <c r="I11" s="643">
        <v>15</v>
      </c>
      <c r="J11" s="643">
        <v>22.1</v>
      </c>
      <c r="K11" s="643">
        <v>53.4</v>
      </c>
      <c r="L11" s="643">
        <v>75.3</v>
      </c>
      <c r="M11" s="643">
        <v>78.7</v>
      </c>
      <c r="N11" s="643">
        <v>79.7</v>
      </c>
      <c r="O11" s="643">
        <v>80</v>
      </c>
      <c r="P11" s="643">
        <v>81.7</v>
      </c>
      <c r="Q11" s="643">
        <v>81.188000000000002</v>
      </c>
      <c r="R11" s="643">
        <v>81.475999999999999</v>
      </c>
      <c r="S11" s="643">
        <v>81.885000000000005</v>
      </c>
      <c r="T11" s="643">
        <v>86.33</v>
      </c>
      <c r="U11" s="643">
        <v>88.334000000000003</v>
      </c>
      <c r="V11" s="643">
        <v>94.575000000000003</v>
      </c>
      <c r="W11" s="730">
        <v>94.923000000000002</v>
      </c>
      <c r="X11" s="730">
        <v>96.921999999999997</v>
      </c>
      <c r="Y11" s="730">
        <v>97.117000000000004</v>
      </c>
      <c r="Z11" s="730">
        <v>97.263000000000005</v>
      </c>
      <c r="AA11" s="730">
        <v>97.061999999999998</v>
      </c>
    </row>
    <row r="12" spans="1:27">
      <c r="A12" s="472" t="s">
        <v>169</v>
      </c>
      <c r="B12" s="642">
        <v>1050.9000000000001</v>
      </c>
      <c r="C12" s="643">
        <v>1063.3</v>
      </c>
      <c r="D12" s="643">
        <v>1087.8</v>
      </c>
      <c r="E12" s="643">
        <v>1109.0999999999999</v>
      </c>
      <c r="F12" s="643">
        <v>1152.2</v>
      </c>
      <c r="G12" s="643">
        <v>1197.5999999999999</v>
      </c>
      <c r="H12" s="643">
        <v>1240.4000000000001</v>
      </c>
      <c r="I12" s="643">
        <v>1273.5999999999999</v>
      </c>
      <c r="J12" s="643">
        <v>1302.7</v>
      </c>
      <c r="K12" s="643">
        <v>1333.5</v>
      </c>
      <c r="L12" s="643">
        <v>1344.6</v>
      </c>
      <c r="M12" s="643">
        <v>1367.8</v>
      </c>
      <c r="N12" s="643">
        <v>1368.7</v>
      </c>
      <c r="O12" s="643">
        <v>1386.6</v>
      </c>
      <c r="P12" s="643">
        <v>1413.9</v>
      </c>
      <c r="Q12" s="643">
        <v>1427.4670000000001</v>
      </c>
      <c r="R12" s="643">
        <v>1442.2239999999999</v>
      </c>
      <c r="S12" s="643">
        <v>1440.704</v>
      </c>
      <c r="T12" s="643">
        <v>1439.9069999999999</v>
      </c>
      <c r="U12" s="643">
        <v>1454.9369999999999</v>
      </c>
      <c r="V12" s="643">
        <v>1467.0449999999998</v>
      </c>
      <c r="W12" s="643">
        <v>1485.1079999999999</v>
      </c>
      <c r="X12" s="643">
        <v>1479.4290000000001</v>
      </c>
      <c r="Y12" s="643">
        <v>1487.4680000000001</v>
      </c>
      <c r="Z12" s="643">
        <v>1490.9650000000001</v>
      </c>
      <c r="AA12" s="643">
        <v>1494.2330000000002</v>
      </c>
    </row>
    <row r="13" spans="1:27">
      <c r="A13" s="725" t="s">
        <v>353</v>
      </c>
      <c r="B13" s="644">
        <v>956</v>
      </c>
      <c r="C13" s="645">
        <v>965.1</v>
      </c>
      <c r="D13" s="645">
        <v>987.7</v>
      </c>
      <c r="E13" s="645">
        <v>1001.5</v>
      </c>
      <c r="F13" s="645">
        <v>1027.2</v>
      </c>
      <c r="G13" s="645">
        <v>1050.5999999999999</v>
      </c>
      <c r="H13" s="645">
        <v>1076.0999999999999</v>
      </c>
      <c r="I13" s="645">
        <v>1095.2</v>
      </c>
      <c r="J13" s="645">
        <v>1111.8</v>
      </c>
      <c r="K13" s="645">
        <v>1131</v>
      </c>
      <c r="L13" s="645">
        <v>1132.5999999999999</v>
      </c>
      <c r="M13" s="645">
        <v>1141.7</v>
      </c>
      <c r="N13" s="645">
        <v>1134.5</v>
      </c>
      <c r="O13" s="645">
        <v>1141.2</v>
      </c>
      <c r="P13" s="645">
        <v>1155.8</v>
      </c>
      <c r="Q13" s="645">
        <v>1160.6020000000001</v>
      </c>
      <c r="R13" s="645">
        <v>1168.1110000000001</v>
      </c>
      <c r="S13" s="645">
        <v>1152.68</v>
      </c>
      <c r="T13" s="645">
        <v>1140.1369999999999</v>
      </c>
      <c r="U13" s="645">
        <v>1137.4090000000001</v>
      </c>
      <c r="V13" s="841">
        <v>1136.1609999999998</v>
      </c>
      <c r="W13" s="842">
        <v>1142.7539999999999</v>
      </c>
      <c r="X13" s="842">
        <v>1120.8720000000001</v>
      </c>
      <c r="Y13" s="842">
        <v>1117.586</v>
      </c>
      <c r="Z13" s="842">
        <v>1121.7360000000001</v>
      </c>
      <c r="AA13" s="842">
        <v>1116.1379999999999</v>
      </c>
    </row>
    <row r="14" spans="1:27">
      <c r="A14" s="725" t="s">
        <v>354</v>
      </c>
      <c r="B14" s="644">
        <v>50</v>
      </c>
      <c r="C14" s="645">
        <v>50.6</v>
      </c>
      <c r="D14" s="645">
        <v>52.6</v>
      </c>
      <c r="E14" s="645">
        <v>59.4</v>
      </c>
      <c r="F14" s="645">
        <v>74</v>
      </c>
      <c r="G14" s="645">
        <v>93.5</v>
      </c>
      <c r="H14" s="645">
        <v>109.8</v>
      </c>
      <c r="I14" s="645">
        <v>120.8</v>
      </c>
      <c r="J14" s="645">
        <v>130.69999999999999</v>
      </c>
      <c r="K14" s="645">
        <v>140.9</v>
      </c>
      <c r="L14" s="645">
        <v>149</v>
      </c>
      <c r="M14" s="645">
        <v>161.30000000000001</v>
      </c>
      <c r="N14" s="645">
        <v>170.6</v>
      </c>
      <c r="O14" s="645">
        <v>180.2</v>
      </c>
      <c r="P14" s="645">
        <v>191</v>
      </c>
      <c r="Q14" s="645">
        <v>200.261</v>
      </c>
      <c r="R14" s="645">
        <v>208.357</v>
      </c>
      <c r="S14" s="645">
        <v>221.65700000000001</v>
      </c>
      <c r="T14" s="645">
        <v>233.17500000000001</v>
      </c>
      <c r="U14" s="645">
        <v>249.18</v>
      </c>
      <c r="V14" s="841">
        <v>260.49599999999998</v>
      </c>
      <c r="W14" s="841">
        <v>270.815</v>
      </c>
      <c r="X14" s="841">
        <v>272.30500000000001</v>
      </c>
      <c r="Y14" s="841">
        <v>282.21600000000001</v>
      </c>
      <c r="Z14" s="841">
        <v>282.48</v>
      </c>
      <c r="AA14" s="841">
        <v>289.75200000000001</v>
      </c>
    </row>
    <row r="15" spans="1:27">
      <c r="A15" s="473" t="s">
        <v>170</v>
      </c>
      <c r="B15" s="646">
        <v>24.5</v>
      </c>
      <c r="C15" s="647">
        <v>23</v>
      </c>
      <c r="D15" s="647">
        <v>21.5</v>
      </c>
      <c r="E15" s="647">
        <v>23.3</v>
      </c>
      <c r="F15" s="647">
        <v>26.8</v>
      </c>
      <c r="G15" s="647">
        <v>28.9</v>
      </c>
      <c r="H15" s="647">
        <v>29.6</v>
      </c>
      <c r="I15" s="647">
        <v>30.3</v>
      </c>
      <c r="J15" s="647">
        <v>30.5</v>
      </c>
      <c r="K15" s="647">
        <v>31.1</v>
      </c>
      <c r="L15" s="647">
        <v>34.1</v>
      </c>
      <c r="M15" s="647">
        <v>39.5</v>
      </c>
      <c r="N15" s="647">
        <v>40.4</v>
      </c>
      <c r="O15" s="647">
        <v>41.2</v>
      </c>
      <c r="P15" s="647">
        <v>42.7</v>
      </c>
      <c r="Q15" s="647">
        <v>43.338999999999999</v>
      </c>
      <c r="R15" s="647">
        <v>43.027000000000001</v>
      </c>
      <c r="S15" s="647">
        <v>53.203000000000003</v>
      </c>
      <c r="T15" s="647">
        <v>70.91</v>
      </c>
      <c r="U15" s="647">
        <v>83.165000000000006</v>
      </c>
      <c r="V15" s="647">
        <v>88.248000000000005</v>
      </c>
      <c r="W15" s="647">
        <v>93.965999999999994</v>
      </c>
      <c r="X15" s="647">
        <v>94.096999999999994</v>
      </c>
      <c r="Y15" s="647">
        <v>96.328999999999994</v>
      </c>
      <c r="Z15" s="647">
        <v>96.421999999999997</v>
      </c>
      <c r="AA15" s="647">
        <v>98.015000000000001</v>
      </c>
    </row>
    <row r="16" spans="1:27">
      <c r="A16" s="474" t="s">
        <v>157</v>
      </c>
      <c r="B16" s="646">
        <v>10.4</v>
      </c>
      <c r="C16" s="647">
        <v>10.6</v>
      </c>
      <c r="D16" s="647">
        <v>12.5</v>
      </c>
      <c r="E16" s="647">
        <v>14.5</v>
      </c>
      <c r="F16" s="647">
        <v>19.8</v>
      </c>
      <c r="G16" s="647">
        <v>30.4</v>
      </c>
      <c r="H16" s="647">
        <v>39.5</v>
      </c>
      <c r="I16" s="647">
        <v>44.9</v>
      </c>
      <c r="J16" s="647">
        <v>49.2</v>
      </c>
      <c r="K16" s="647">
        <v>54.8</v>
      </c>
      <c r="L16" s="647">
        <v>56.8</v>
      </c>
      <c r="M16" s="647">
        <v>59.2</v>
      </c>
      <c r="N16" s="647">
        <v>65</v>
      </c>
      <c r="O16" s="647">
        <v>69</v>
      </c>
      <c r="P16" s="647">
        <v>74.599999999999994</v>
      </c>
      <c r="Q16" s="647">
        <v>80.765000000000001</v>
      </c>
      <c r="R16" s="647">
        <v>85.828000000000003</v>
      </c>
      <c r="S16" s="647">
        <v>85.489000000000004</v>
      </c>
      <c r="T16" s="647">
        <v>78.674000000000007</v>
      </c>
      <c r="U16" s="647">
        <v>89.891000000000005</v>
      </c>
      <c r="V16" s="647">
        <v>92.983999999999995</v>
      </c>
      <c r="W16" s="647">
        <v>94.540999999999997</v>
      </c>
      <c r="X16" s="647">
        <v>94.331999999999994</v>
      </c>
      <c r="Y16" s="647">
        <v>98.718000000000004</v>
      </c>
      <c r="Z16" s="647">
        <v>99.665999999999997</v>
      </c>
      <c r="AA16" s="647">
        <v>101.86499999999999</v>
      </c>
    </row>
    <row r="17" spans="1:27">
      <c r="A17" s="474" t="s">
        <v>158</v>
      </c>
      <c r="B17" s="646">
        <v>15.1</v>
      </c>
      <c r="C17" s="647">
        <v>17</v>
      </c>
      <c r="D17" s="647">
        <v>18.600000000000001</v>
      </c>
      <c r="E17" s="647">
        <v>21.7</v>
      </c>
      <c r="F17" s="647">
        <v>27.4</v>
      </c>
      <c r="G17" s="647">
        <v>34.200000000000003</v>
      </c>
      <c r="H17" s="647">
        <v>40.700000000000003</v>
      </c>
      <c r="I17" s="647">
        <v>45.6</v>
      </c>
      <c r="J17" s="647">
        <v>51</v>
      </c>
      <c r="K17" s="647">
        <v>55</v>
      </c>
      <c r="L17" s="647">
        <v>58.1</v>
      </c>
      <c r="M17" s="647">
        <v>62.7</v>
      </c>
      <c r="N17" s="647">
        <v>65.3</v>
      </c>
      <c r="O17" s="647">
        <v>69.900000000000006</v>
      </c>
      <c r="P17" s="647">
        <v>73.7</v>
      </c>
      <c r="Q17" s="647">
        <v>76.156999999999996</v>
      </c>
      <c r="R17" s="647">
        <v>79.501999999999995</v>
      </c>
      <c r="S17" s="647">
        <v>82.965000000000003</v>
      </c>
      <c r="T17" s="647">
        <v>83.590999999999994</v>
      </c>
      <c r="U17" s="647">
        <v>76.123999999999995</v>
      </c>
      <c r="V17" s="647">
        <v>79.263999999999996</v>
      </c>
      <c r="W17" s="647">
        <v>82.308000000000007</v>
      </c>
      <c r="X17" s="647">
        <v>83.876000000000005</v>
      </c>
      <c r="Y17" s="647">
        <v>87.168999999999997</v>
      </c>
      <c r="Z17" s="647">
        <v>86.391999999999996</v>
      </c>
      <c r="AA17" s="647">
        <v>89.872</v>
      </c>
    </row>
    <row r="18" spans="1:27" ht="15" customHeight="1">
      <c r="A18" s="722" t="s">
        <v>350</v>
      </c>
      <c r="B18" s="648"/>
      <c r="C18" s="648"/>
      <c r="D18" s="648"/>
      <c r="E18" s="648"/>
      <c r="F18" s="648"/>
      <c r="G18" s="648"/>
      <c r="H18" s="648"/>
      <c r="I18" s="648"/>
      <c r="J18" s="648"/>
      <c r="K18" s="724" t="s">
        <v>46</v>
      </c>
      <c r="L18" s="724">
        <v>62.781999999999996</v>
      </c>
      <c r="M18" s="724">
        <v>64.650999999999996</v>
      </c>
      <c r="N18" s="724">
        <v>63.343000000000004</v>
      </c>
      <c r="O18" s="724">
        <v>65.042000000000002</v>
      </c>
      <c r="P18" s="724">
        <v>66.825999999999993</v>
      </c>
      <c r="Q18" s="724">
        <v>66.361999999999995</v>
      </c>
      <c r="R18" s="724">
        <v>65.756</v>
      </c>
      <c r="S18" s="724">
        <v>66.367000000000004</v>
      </c>
      <c r="T18" s="724">
        <v>66.599000000000004</v>
      </c>
      <c r="U18" s="724">
        <v>68.347999999999999</v>
      </c>
      <c r="V18" s="724">
        <v>70.387999999999991</v>
      </c>
      <c r="W18" s="724">
        <v>71.539000000000001</v>
      </c>
      <c r="X18" s="724">
        <v>86.251999999999995</v>
      </c>
      <c r="Y18" s="724">
        <v>87.665999999999997</v>
      </c>
      <c r="Z18" s="724">
        <v>86.748999999999995</v>
      </c>
      <c r="AA18" s="724">
        <v>88.343000000000004</v>
      </c>
    </row>
    <row r="19" spans="1:27" ht="14.25">
      <c r="A19" s="723" t="s">
        <v>351</v>
      </c>
      <c r="B19" s="726"/>
      <c r="C19" s="726"/>
      <c r="D19" s="726"/>
      <c r="E19" s="726"/>
      <c r="F19" s="726"/>
      <c r="G19" s="726"/>
      <c r="H19" s="726"/>
      <c r="I19" s="726"/>
      <c r="J19" s="726"/>
      <c r="K19" s="727" t="s">
        <v>46</v>
      </c>
      <c r="L19" s="727">
        <v>8.9529999999999994</v>
      </c>
      <c r="M19" s="727">
        <v>5.9329999999999998</v>
      </c>
      <c r="N19" s="727">
        <v>6.625</v>
      </c>
      <c r="O19" s="727">
        <v>5.8230000000000004</v>
      </c>
      <c r="P19" s="727">
        <v>6.6879999999999997</v>
      </c>
      <c r="Q19" s="727">
        <v>8.2330000000000005</v>
      </c>
      <c r="R19" s="727">
        <v>8.3629999999999995</v>
      </c>
      <c r="S19" s="727">
        <v>8.1809999999999992</v>
      </c>
      <c r="T19" s="727">
        <v>8.4220000000000006</v>
      </c>
      <c r="U19" s="727">
        <v>8.5530000000000008</v>
      </c>
      <c r="V19" s="727">
        <v>8.6170000000000009</v>
      </c>
      <c r="W19" s="730">
        <v>9.1549999999999994</v>
      </c>
      <c r="X19" s="925">
        <v>9.8339999999999996</v>
      </c>
      <c r="Y19" s="924">
        <v>10.275</v>
      </c>
      <c r="Z19" s="924">
        <v>10.297000000000001</v>
      </c>
      <c r="AA19" s="924">
        <v>10.722</v>
      </c>
    </row>
    <row r="20" spans="1:27">
      <c r="A20" s="731" t="s">
        <v>352</v>
      </c>
      <c r="B20" s="647"/>
      <c r="C20" s="647"/>
      <c r="D20" s="647"/>
      <c r="E20" s="647"/>
      <c r="F20" s="647"/>
      <c r="G20" s="647"/>
      <c r="H20" s="647"/>
      <c r="I20" s="647"/>
      <c r="J20" s="647"/>
      <c r="K20" s="647"/>
      <c r="L20" s="647"/>
      <c r="M20" s="647"/>
      <c r="N20" s="647"/>
      <c r="O20" s="647"/>
      <c r="P20" s="647"/>
      <c r="Q20" s="647"/>
      <c r="R20" s="647"/>
      <c r="S20" s="647"/>
      <c r="T20" s="647"/>
      <c r="U20" s="719"/>
      <c r="V20" s="823"/>
      <c r="W20" s="922"/>
      <c r="X20" s="921"/>
    </row>
    <row r="21" spans="1:27">
      <c r="A21" s="476" t="s">
        <v>159</v>
      </c>
      <c r="B21" s="476"/>
      <c r="C21" s="476"/>
      <c r="D21" s="476"/>
      <c r="E21" s="476"/>
      <c r="F21" s="476"/>
      <c r="G21" s="476"/>
      <c r="H21" s="476"/>
      <c r="I21" s="476"/>
      <c r="J21" s="476"/>
      <c r="K21" s="476"/>
      <c r="L21" s="476"/>
      <c r="M21" s="476"/>
      <c r="N21" s="476"/>
      <c r="O21" s="475"/>
      <c r="P21" s="475"/>
      <c r="Q21" s="475"/>
      <c r="U21" s="843"/>
      <c r="V21" s="843"/>
      <c r="W21" s="843"/>
    </row>
    <row r="22" spans="1:27">
      <c r="A22" s="476" t="s">
        <v>171</v>
      </c>
      <c r="B22" s="476"/>
      <c r="C22" s="476"/>
      <c r="D22" s="476"/>
      <c r="E22" s="476"/>
      <c r="F22" s="476"/>
      <c r="G22" s="476"/>
      <c r="H22" s="476"/>
      <c r="I22" s="476"/>
      <c r="J22" s="476"/>
      <c r="K22" s="476"/>
      <c r="L22" s="476"/>
      <c r="M22" s="476"/>
      <c r="N22" s="476"/>
      <c r="O22" s="475"/>
      <c r="P22" s="475"/>
      <c r="Q22" s="475"/>
      <c r="U22" s="823"/>
      <c r="V22" s="823"/>
      <c r="W22" s="823"/>
    </row>
    <row r="23" spans="1:27">
      <c r="A23" s="475"/>
      <c r="B23" s="475"/>
      <c r="C23" s="475"/>
      <c r="D23" s="475"/>
      <c r="E23" s="475"/>
      <c r="F23" s="475"/>
      <c r="G23" s="475"/>
      <c r="H23" s="475"/>
      <c r="I23" s="475"/>
      <c r="J23" s="475"/>
      <c r="K23" s="475"/>
      <c r="L23" s="475"/>
      <c r="M23" s="475"/>
      <c r="N23" s="475"/>
      <c r="O23" s="475"/>
      <c r="P23" s="475"/>
      <c r="Q23" s="475"/>
      <c r="U23" s="823"/>
      <c r="V23" s="823"/>
      <c r="W23" s="823"/>
    </row>
    <row r="24" spans="1:27">
      <c r="A24" s="823" t="s">
        <v>411</v>
      </c>
      <c r="P24" s="258">
        <v>50.429000000000002</v>
      </c>
      <c r="Q24" s="258">
        <v>72.608999999999995</v>
      </c>
      <c r="R24" s="938">
        <v>86.801000000000002</v>
      </c>
      <c r="S24" s="258">
        <v>94.933999999999997</v>
      </c>
      <c r="T24" s="258">
        <v>91.372</v>
      </c>
      <c r="U24" s="844">
        <v>67.757999999999996</v>
      </c>
      <c r="V24" s="844">
        <v>38.595999999999997</v>
      </c>
      <c r="W24" s="845">
        <v>32.520000000000003</v>
      </c>
      <c r="X24" s="69">
        <v>28.5</v>
      </c>
      <c r="Y24" s="923">
        <v>34.719000000000001</v>
      </c>
      <c r="Z24" s="923">
        <v>33.124000000000002</v>
      </c>
      <c r="AA24" s="923">
        <v>24.385000000000002</v>
      </c>
    </row>
    <row r="25" spans="1:27">
      <c r="B25" s="258"/>
      <c r="C25" s="258"/>
      <c r="D25" s="258"/>
      <c r="E25" s="258"/>
      <c r="F25" s="258"/>
      <c r="G25" s="258"/>
      <c r="H25" s="258"/>
      <c r="I25" s="258"/>
      <c r="J25" s="258"/>
      <c r="K25" s="258"/>
      <c r="L25" s="258"/>
      <c r="M25" s="258"/>
      <c r="N25" s="258"/>
      <c r="O25" s="258"/>
      <c r="X25" s="937"/>
    </row>
    <row r="26" spans="1:27">
      <c r="J26" s="721"/>
      <c r="K26" s="721"/>
      <c r="V26" s="936"/>
      <c r="W26" s="937"/>
      <c r="X26" s="937"/>
      <c r="Y26" s="937"/>
      <c r="Z26" s="937"/>
      <c r="AA26" s="937"/>
    </row>
    <row r="27" spans="1:27">
      <c r="W27" s="936"/>
      <c r="X27" s="936"/>
    </row>
    <row r="28" spans="1:27">
      <c r="W28" s="936"/>
      <c r="X28" s="936"/>
    </row>
    <row r="29" spans="1:27">
      <c r="W29" s="923"/>
      <c r="X29" s="923"/>
    </row>
    <row r="30" spans="1:27">
      <c r="W30" s="936"/>
      <c r="X30" s="936"/>
    </row>
    <row r="31" spans="1:27">
      <c r="W31" s="936"/>
      <c r="X31" s="936"/>
    </row>
    <row r="32" spans="1:27">
      <c r="W32" s="936"/>
      <c r="X32" s="936"/>
    </row>
    <row r="33" spans="23:24">
      <c r="W33" s="936"/>
      <c r="X33" s="936"/>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6" tint="-0.499984740745262"/>
    <pageSetUpPr fitToPage="1"/>
  </sheetPr>
  <dimension ref="A1:AC25"/>
  <sheetViews>
    <sheetView zoomScale="130" zoomScaleNormal="130" zoomScaleSheetLayoutView="100" workbookViewId="0">
      <pane xSplit="1" topLeftCell="B1" activePane="topRight" state="frozen"/>
      <selection pane="topRight" activeCell="M35" sqref="M35"/>
    </sheetView>
  </sheetViews>
  <sheetFormatPr baseColWidth="10" defaultRowHeight="12.75"/>
  <cols>
    <col min="1" max="1" width="39.28515625" customWidth="1"/>
    <col min="2" max="21" width="6.7109375" customWidth="1"/>
    <col min="22" max="22" width="6.5703125" customWidth="1"/>
    <col min="23" max="23" width="6.42578125" customWidth="1"/>
    <col min="24" max="24" width="6.7109375" customWidth="1"/>
    <col min="25" max="26" width="6.42578125" customWidth="1"/>
    <col min="27" max="27" width="6.140625" customWidth="1"/>
    <col min="28" max="28" width="7.85546875" customWidth="1"/>
    <col min="29" max="29" width="9" customWidth="1"/>
  </cols>
  <sheetData>
    <row r="1" spans="1:29" ht="18">
      <c r="A1" s="26" t="s">
        <v>98</v>
      </c>
    </row>
    <row r="3" spans="1:29" s="14" customFormat="1" ht="15.75">
      <c r="A3" s="25" t="s">
        <v>50</v>
      </c>
      <c r="B3" s="15"/>
      <c r="I3" s="15"/>
    </row>
    <row r="4" spans="1:29" s="14" customFormat="1">
      <c r="A4" s="16" t="s">
        <v>212</v>
      </c>
      <c r="B4" s="15"/>
      <c r="I4" s="15"/>
      <c r="Q4" s="699" t="s">
        <v>339</v>
      </c>
      <c r="R4" s="698" t="s">
        <v>340</v>
      </c>
    </row>
    <row r="5" spans="1:29" s="54" customFormat="1" ht="11.25">
      <c r="A5" s="51"/>
      <c r="B5" s="52">
        <v>1996</v>
      </c>
      <c r="C5" s="52">
        <v>1997</v>
      </c>
      <c r="D5" s="52">
        <v>1998</v>
      </c>
      <c r="E5" s="52">
        <v>1999</v>
      </c>
      <c r="F5" s="52">
        <v>2000</v>
      </c>
      <c r="G5" s="52">
        <v>2001</v>
      </c>
      <c r="H5" s="52">
        <v>2002</v>
      </c>
      <c r="I5" s="52">
        <v>2003</v>
      </c>
      <c r="J5" s="52">
        <v>2004</v>
      </c>
      <c r="K5" s="52">
        <v>2005</v>
      </c>
      <c r="L5" s="52">
        <v>2006</v>
      </c>
      <c r="M5" s="52">
        <v>2007</v>
      </c>
      <c r="N5" s="53">
        <v>2008</v>
      </c>
      <c r="O5" s="53">
        <v>2009</v>
      </c>
      <c r="P5" s="53">
        <v>2010</v>
      </c>
      <c r="Q5" s="695">
        <v>2011</v>
      </c>
      <c r="R5" s="53">
        <v>2012</v>
      </c>
      <c r="S5" s="53">
        <v>2013</v>
      </c>
      <c r="T5" s="53">
        <v>2014</v>
      </c>
      <c r="U5" s="53">
        <v>2015</v>
      </c>
      <c r="V5" s="53">
        <v>2016</v>
      </c>
      <c r="W5" s="53">
        <v>2017</v>
      </c>
      <c r="X5" s="53">
        <v>2018</v>
      </c>
      <c r="Y5" s="53">
        <v>2019</v>
      </c>
      <c r="Z5" s="53">
        <v>2020</v>
      </c>
      <c r="AA5" s="53">
        <v>2021</v>
      </c>
      <c r="AB5" s="53">
        <v>2022</v>
      </c>
      <c r="AC5" s="53">
        <v>2023</v>
      </c>
    </row>
    <row r="6" spans="1:29" s="54" customFormat="1" ht="11.25">
      <c r="A6" s="54" t="s">
        <v>51</v>
      </c>
      <c r="B6" s="55">
        <f>'10.4 Com'!B13</f>
        <v>20.489147916707957</v>
      </c>
      <c r="C6" s="55">
        <f>'10.4 Com'!C13</f>
        <v>21.403842020132419</v>
      </c>
      <c r="D6" s="55">
        <f>'10.4 Com'!D13</f>
        <v>22.271006881343784</v>
      </c>
      <c r="E6" s="55">
        <f>'10.4 Com'!E13</f>
        <v>22.518000000000001</v>
      </c>
      <c r="F6" s="55">
        <f>'10.4 Com'!F13</f>
        <v>23.327000000000002</v>
      </c>
      <c r="G6" s="55">
        <f>'10.4 Com'!G13</f>
        <v>24.22</v>
      </c>
      <c r="H6" s="55">
        <f>'10.4 Com'!H13</f>
        <v>25.396999999999998</v>
      </c>
      <c r="I6" s="55">
        <f>'10.4 Com'!I13</f>
        <v>25.998999999999999</v>
      </c>
      <c r="J6" s="55">
        <f>'10.4 Com'!J13</f>
        <v>26.852</v>
      </c>
      <c r="K6" s="55">
        <f>'10.4 Com'!K13</f>
        <v>27.898</v>
      </c>
      <c r="L6" s="55">
        <f>'10.4 Com'!L13</f>
        <v>28.995796392799999</v>
      </c>
      <c r="M6" s="55">
        <f>'10.4 Com'!M13</f>
        <v>30.382000000000001</v>
      </c>
      <c r="N6" s="55">
        <f>'10.4 Com'!N13</f>
        <v>31.247340000001149</v>
      </c>
      <c r="O6" s="55">
        <f>'10.4 Com'!O13</f>
        <v>31.945780000000898</v>
      </c>
      <c r="P6" s="55">
        <f>'10.4 Com'!P13</f>
        <v>32.605210000000717</v>
      </c>
      <c r="Q6" s="696">
        <f>'10.4 Com'!Q13</f>
        <v>33.200630000000658</v>
      </c>
      <c r="R6" s="55">
        <f>'10.4 bis Com'!C8</f>
        <v>34.119825407</v>
      </c>
      <c r="S6" s="55">
        <f>'10.4 bis Com'!D8</f>
        <v>35.014060763000003</v>
      </c>
      <c r="T6" s="55">
        <f>'10.4 bis Com'!E8</f>
        <v>36.428662633000002</v>
      </c>
      <c r="U6" s="55">
        <f>'10.4 bis Com'!F8</f>
        <v>36.935497363000003</v>
      </c>
      <c r="V6" s="55">
        <f>'10.4 bis Com'!G8</f>
        <v>36.925884887999999</v>
      </c>
      <c r="W6" s="55">
        <f>'10.4 bis Com'!H8</f>
        <v>37.614579722000002</v>
      </c>
      <c r="X6" s="55">
        <f>'10.4 bis Com'!I8</f>
        <v>37.632820182000003</v>
      </c>
      <c r="Y6" s="55">
        <f>'10.4 bis Com'!J8</f>
        <v>38.214038848000001</v>
      </c>
      <c r="Z6" s="55">
        <f>'10.4 bis Com'!K8</f>
        <v>38.413565052000003</v>
      </c>
      <c r="AA6" s="55">
        <f>'10.4 bis Com'!L8</f>
        <v>39.386216593</v>
      </c>
      <c r="AB6" s="55">
        <f>'10.4 bis Com'!M8</f>
        <v>41.314256571000001</v>
      </c>
      <c r="AC6" s="55">
        <f>'10.4 bis Com'!N8</f>
        <v>42.808883952999999</v>
      </c>
    </row>
    <row r="7" spans="1:29" s="54" customFormat="1" ht="11.25">
      <c r="A7" s="54" t="s">
        <v>52</v>
      </c>
      <c r="B7" s="55">
        <f>'10.5 GFP'!B14</f>
        <v>1.2195921378992831</v>
      </c>
      <c r="C7" s="55">
        <f>'10.5 GFP'!C14</f>
        <v>1.3720411551366933</v>
      </c>
      <c r="D7" s="55">
        <f>'10.5 GFP'!D14</f>
        <v>1.5011573101590501</v>
      </c>
      <c r="E7" s="55">
        <f>'10.5 GFP'!E14</f>
        <v>1.5573938274917412</v>
      </c>
      <c r="F7" s="55">
        <f>'10.5 GFP'!F14</f>
        <v>1.5940301397805039</v>
      </c>
      <c r="G7" s="55">
        <f>'10.5 GFP'!G14</f>
        <v>1.8535955938248103</v>
      </c>
      <c r="H7" s="55">
        <f>'10.5 GFP'!H14</f>
        <v>2.2923622650000004</v>
      </c>
      <c r="I7" s="55">
        <f>'10.5 GFP'!I14</f>
        <v>2.815251108</v>
      </c>
      <c r="J7" s="55">
        <f>'10.5 GFP'!J14</f>
        <v>3.0670000000000002</v>
      </c>
      <c r="K7" s="55">
        <f>'10.5 GFP'!K14</f>
        <v>3.4969999999999999</v>
      </c>
      <c r="L7" s="55">
        <f>'10.5 GFP'!L14</f>
        <v>3.8545199999999999</v>
      </c>
      <c r="M7" s="55">
        <f>'10.5 GFP'!M14</f>
        <v>4.1980000000000004</v>
      </c>
      <c r="N7" s="55">
        <f>'10.5 GFP'!N14</f>
        <v>4.5141500000000123</v>
      </c>
      <c r="O7" s="55">
        <f>'10.5 GFP'!O14</f>
        <v>5.0038500000000141</v>
      </c>
      <c r="P7" s="55">
        <f>'10.5 GFP'!P14</f>
        <v>5.3886000000000074</v>
      </c>
      <c r="Q7" s="696">
        <f>'10.5 GFP'!Q14</f>
        <v>5.7681100000000125</v>
      </c>
      <c r="R7" s="55">
        <f>'10.5 bis GFP'!C8</f>
        <v>6.2686546200000004</v>
      </c>
      <c r="S7" s="55">
        <f>'10.5 bis GFP'!D8</f>
        <v>6.7244730979999998</v>
      </c>
      <c r="T7" s="55">
        <f>'10.5 bis GFP'!E8</f>
        <v>7.2130181220000003</v>
      </c>
      <c r="U7" s="55">
        <f>'10.5 bis GFP'!F8</f>
        <v>7.7542872349999996</v>
      </c>
      <c r="V7" s="55">
        <f>'10.5 bis GFP'!G8</f>
        <v>8.2828400690000006</v>
      </c>
      <c r="W7" s="55">
        <f>'10.5 bis GFP'!H8</f>
        <v>9.0363473649999992</v>
      </c>
      <c r="X7" s="55">
        <f>'10.5 bis GFP'!I8</f>
        <v>9.4460058010000001</v>
      </c>
      <c r="Y7" s="55">
        <f>'10.5 bis GFP'!J8</f>
        <v>9.8177156320000005</v>
      </c>
      <c r="Z7" s="55">
        <f>'10.5 bis GFP'!K8</f>
        <v>10.040735976000001</v>
      </c>
      <c r="AA7" s="55">
        <f>'10.5 bis GFP'!L8</f>
        <v>10.459450776000001</v>
      </c>
      <c r="AB7" s="55">
        <f>'10.5 bis GFP'!M8</f>
        <v>11.165420485</v>
      </c>
      <c r="AC7" s="55">
        <f>'10.5 bis GFP'!N8</f>
        <v>11.870056784000001</v>
      </c>
    </row>
    <row r="8" spans="1:29" s="54" customFormat="1" ht="11.25">
      <c r="A8" s="54" t="s">
        <v>53</v>
      </c>
      <c r="B8" s="55">
        <f>'10.7 Dept'!B13</f>
        <v>3.3996130843942516</v>
      </c>
      <c r="C8" s="55">
        <f>'10.7 Dept'!C13</f>
        <v>3.5368171999079205</v>
      </c>
      <c r="D8" s="55">
        <f>'10.7 Dept'!D13</f>
        <v>3.7317490319411175</v>
      </c>
      <c r="E8" s="55">
        <f>'10.7 Dept'!E13</f>
        <v>3.9833069604989344</v>
      </c>
      <c r="F8" s="55">
        <f>'10.7 Dept'!F13</f>
        <v>4.1829999999999998</v>
      </c>
      <c r="G8" s="55">
        <f>'10.7 Dept'!G13</f>
        <v>4.4740000000000002</v>
      </c>
      <c r="H8" s="55">
        <f>'10.7 Dept'!H13</f>
        <v>4.8220000000000001</v>
      </c>
      <c r="I8" s="55">
        <f>'10.7 Dept'!I13</f>
        <v>5.2069999999999999</v>
      </c>
      <c r="J8" s="55">
        <f>'10.7 Dept'!J13</f>
        <v>6.1312899999999999</v>
      </c>
      <c r="K8" s="55">
        <f>'10.7 Dept'!K13</f>
        <v>6.5552799999999998</v>
      </c>
      <c r="L8" s="55">
        <f>'10.7 Dept'!L13</f>
        <v>7.0707200000000006</v>
      </c>
      <c r="M8" s="55">
        <f>'10.7 Dept'!M13</f>
        <v>8.3327800000000014</v>
      </c>
      <c r="N8" s="55">
        <f>'10.7 Dept'!N13</f>
        <v>9.9277300000000004</v>
      </c>
      <c r="O8" s="55">
        <f>'10.7 Dept'!O13</f>
        <v>10.668799999999999</v>
      </c>
      <c r="P8" s="55">
        <f>'10.7 Dept'!P13</f>
        <v>10.95993</v>
      </c>
      <c r="Q8" s="696">
        <f>'10.7 Dept'!Q13</f>
        <v>11.167339999999999</v>
      </c>
      <c r="R8" s="55">
        <f>'10.7 bis Dept'!C8</f>
        <v>11.537769137</v>
      </c>
      <c r="S8" s="55">
        <f>'10.7 bis Dept'!D8</f>
        <v>11.825795089</v>
      </c>
      <c r="T8" s="55">
        <f>'10.7 bis Dept'!E8</f>
        <v>12.148125701</v>
      </c>
      <c r="U8" s="55">
        <f>'10.7 bis Dept'!F8</f>
        <v>12.156726539999999</v>
      </c>
      <c r="V8" s="55">
        <f>'10.7 bis Dept'!G8</f>
        <v>11.906303575999999</v>
      </c>
      <c r="W8" s="55">
        <f>'10.7 bis Dept'!H8</f>
        <v>12.072915049000001</v>
      </c>
      <c r="X8" s="55">
        <f>'10.7 bis Dept'!I8</f>
        <v>11.919630851999999</v>
      </c>
      <c r="Y8" s="55">
        <f>'10.7 bis Dept'!J8</f>
        <v>11.848654696000001</v>
      </c>
      <c r="Z8" s="55">
        <f>'10.7 bis Dept'!K8</f>
        <v>12.035252694</v>
      </c>
      <c r="AA8" s="55">
        <f>'10.7 bis Dept'!L8</f>
        <v>12.336</v>
      </c>
      <c r="AB8" s="55">
        <f>'10.7 bis Dept'!M8</f>
        <v>12.95611038</v>
      </c>
      <c r="AC8" s="55">
        <f>'10.7 bis Dept'!N8</f>
        <v>13.869413935000001</v>
      </c>
    </row>
    <row r="9" spans="1:29" s="54" customFormat="1" ht="11.25">
      <c r="A9" s="698" t="s">
        <v>378</v>
      </c>
      <c r="B9" s="55">
        <f>'10.8 Reg'!B13</f>
        <v>0.28965313275107973</v>
      </c>
      <c r="C9" s="55">
        <f>'10.8 Reg'!C13</f>
        <v>0.32014293619856182</v>
      </c>
      <c r="D9" s="55">
        <f>'10.8 Reg'!D13</f>
        <v>0.33820099999999997</v>
      </c>
      <c r="E9" s="55">
        <f>'10.8 Reg'!E13</f>
        <v>0.36835600000000002</v>
      </c>
      <c r="F9" s="55">
        <f>'10.8 Reg'!F13</f>
        <v>0.39797500000000002</v>
      </c>
      <c r="G9" s="55">
        <f>'10.8 Reg'!G13</f>
        <v>0.42887799999999998</v>
      </c>
      <c r="H9" s="55">
        <f>'10.8 Reg'!H13</f>
        <v>0.47188200000000002</v>
      </c>
      <c r="I9" s="55">
        <f>'10.8 Reg'!I13</f>
        <v>0.52200000000000002</v>
      </c>
      <c r="J9" s="55">
        <f>'10.8 Reg'!J13</f>
        <v>0.57099999999999995</v>
      </c>
      <c r="K9" s="55">
        <f>'10.8 Reg'!K13</f>
        <v>0.61899999999999999</v>
      </c>
      <c r="L9" s="55">
        <f>'10.8 Reg'!L13</f>
        <v>0.78304999999999991</v>
      </c>
      <c r="M9" s="55">
        <f>'10.8 Reg'!M13</f>
        <v>1.59581</v>
      </c>
      <c r="N9" s="55">
        <f>'10.8 Reg'!N13</f>
        <v>2.34606</v>
      </c>
      <c r="O9" s="55">
        <f>'10.8 Reg'!O13</f>
        <v>2.67883</v>
      </c>
      <c r="P9" s="55">
        <f>'10.8 Reg'!P13</f>
        <v>2.7824899999999997</v>
      </c>
      <c r="Q9" s="696">
        <f>'10.8 Reg'!Q13</f>
        <v>2.8616799999999998</v>
      </c>
      <c r="R9" s="55">
        <f>'10.8 bis reg'!C8</f>
        <v>2.9699141309999999</v>
      </c>
      <c r="S9" s="55">
        <f>'10.8 bis reg'!D8</f>
        <v>3.064059737</v>
      </c>
      <c r="T9" s="55">
        <f>'10.8 bis reg'!E8</f>
        <v>3.18570149</v>
      </c>
      <c r="U9" s="55">
        <f>'10.8 bis reg'!F8</f>
        <v>3.2723590009999999</v>
      </c>
      <c r="V9" s="55">
        <f>'10.8 bis reg'!G8</f>
        <v>3.5623850629999998</v>
      </c>
      <c r="W9" s="55">
        <f>'10.8 bis reg'!H8</f>
        <v>3.685993796</v>
      </c>
      <c r="X9" s="55">
        <f>'10.8 bis reg'!I8</f>
        <v>3.953895535</v>
      </c>
      <c r="Y9" s="55">
        <f>'10.8 bis reg'!J8</f>
        <v>4.0465452380000002</v>
      </c>
      <c r="Z9" s="55">
        <f>'10.8 bis reg'!K8</f>
        <v>4.1221661330000003</v>
      </c>
      <c r="AA9" s="55">
        <f>'10.8 bis reg'!L8</f>
        <v>4.2764984569999998</v>
      </c>
      <c r="AB9" s="55">
        <f>'10.8 bis reg'!M8</f>
        <v>4.4280494910000003</v>
      </c>
      <c r="AC9" s="55">
        <f>'10.8 bis reg'!N8</f>
        <v>4.6060474830000002</v>
      </c>
    </row>
    <row r="10" spans="1:29" s="54" customFormat="1" ht="22.5">
      <c r="A10" s="56" t="s">
        <v>148</v>
      </c>
      <c r="B10" s="57">
        <f>SUM(B6:B9)</f>
        <v>25.398006271752571</v>
      </c>
      <c r="C10" s="57">
        <f t="shared" ref="C10:Q10" si="0">SUM(C6:C9)</f>
        <v>26.632843311375591</v>
      </c>
      <c r="D10" s="57">
        <f t="shared" si="0"/>
        <v>27.842114223443954</v>
      </c>
      <c r="E10" s="57">
        <f t="shared" si="0"/>
        <v>28.427056787990672</v>
      </c>
      <c r="F10" s="57">
        <f t="shared" si="0"/>
        <v>29.502005139780504</v>
      </c>
      <c r="G10" s="57">
        <f t="shared" si="0"/>
        <v>30.97647359382481</v>
      </c>
      <c r="H10" s="57">
        <f t="shared" si="0"/>
        <v>32.983244265000003</v>
      </c>
      <c r="I10" s="57">
        <f t="shared" si="0"/>
        <v>34.543251108</v>
      </c>
      <c r="J10" s="57">
        <f t="shared" si="0"/>
        <v>36.621290000000002</v>
      </c>
      <c r="K10" s="57">
        <f t="shared" si="0"/>
        <v>38.569279999999999</v>
      </c>
      <c r="L10" s="57">
        <f t="shared" si="0"/>
        <v>40.704086392800001</v>
      </c>
      <c r="M10" s="57">
        <f t="shared" si="0"/>
        <v>44.508589999999998</v>
      </c>
      <c r="N10" s="57">
        <f t="shared" si="0"/>
        <v>48.035280000001158</v>
      </c>
      <c r="O10" s="57">
        <f t="shared" si="0"/>
        <v>50.297260000000904</v>
      </c>
      <c r="P10" s="57">
        <f t="shared" si="0"/>
        <v>51.736230000000724</v>
      </c>
      <c r="Q10" s="697">
        <f t="shared" si="0"/>
        <v>52.997760000000675</v>
      </c>
      <c r="R10" s="57">
        <f>SUM(R6:R9)</f>
        <v>54.896163295000001</v>
      </c>
      <c r="S10" s="57">
        <f t="shared" ref="S10:V10" si="1">SUM(S6:S9)</f>
        <v>56.628388687000005</v>
      </c>
      <c r="T10" s="57">
        <f t="shared" si="1"/>
        <v>58.975507946</v>
      </c>
      <c r="U10" s="57">
        <f t="shared" si="1"/>
        <v>60.118870139000002</v>
      </c>
      <c r="V10" s="57">
        <f t="shared" si="1"/>
        <v>60.677413596000001</v>
      </c>
      <c r="W10" s="57">
        <f t="shared" ref="W10:X10" si="2">SUM(W6:W9)</f>
        <v>62.409835932</v>
      </c>
      <c r="X10" s="57">
        <f t="shared" si="2"/>
        <v>62.95235237</v>
      </c>
      <c r="Y10" s="57">
        <f t="shared" ref="Y10:Z10" si="3">SUM(Y6:Y9)</f>
        <v>63.926954414000001</v>
      </c>
      <c r="Z10" s="57">
        <f t="shared" si="3"/>
        <v>64.611719855000004</v>
      </c>
      <c r="AA10" s="57">
        <f t="shared" ref="AA10:AB10" si="4">SUM(AA6:AA9)</f>
        <v>66.458165825999998</v>
      </c>
      <c r="AB10" s="57">
        <f t="shared" si="4"/>
        <v>69.863836926999994</v>
      </c>
      <c r="AC10" s="57">
        <f t="shared" ref="AC10" si="5">SUM(AC6:AC9)</f>
        <v>73.154402155</v>
      </c>
    </row>
    <row r="11" spans="1:29" s="310" customFormat="1" ht="11.25">
      <c r="A11" s="838" t="s">
        <v>564</v>
      </c>
      <c r="B11" s="314"/>
      <c r="I11" s="309"/>
    </row>
    <row r="12" spans="1:29" s="310" customFormat="1" ht="11.25">
      <c r="A12" s="315"/>
      <c r="B12" s="309"/>
      <c r="I12" s="309"/>
    </row>
    <row r="13" spans="1:29" s="287" customFormat="1" ht="11.25"/>
    <row r="20" spans="16:24" ht="15">
      <c r="P20" s="416"/>
      <c r="Q20" s="76"/>
      <c r="X20" s="96"/>
    </row>
    <row r="21" spans="16:24" ht="15">
      <c r="P21" s="416"/>
      <c r="Q21" s="76"/>
    </row>
    <row r="22" spans="16:24" ht="15">
      <c r="P22" s="416"/>
      <c r="Q22" s="76"/>
    </row>
    <row r="23" spans="16:24" ht="15">
      <c r="P23" s="416"/>
      <c r="Q23" s="76"/>
    </row>
    <row r="24" spans="16:24" ht="15">
      <c r="P24" s="416"/>
      <c r="Q24" s="76"/>
    </row>
    <row r="25" spans="16:24" ht="15">
      <c r="P25" s="416"/>
      <c r="Q25" s="76"/>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16</vt:i4>
      </vt:variant>
    </vt:vector>
  </HeadingPairs>
  <TitlesOfParts>
    <vt:vector size="43" baseType="lpstr">
      <vt:lpstr>10</vt:lpstr>
      <vt:lpstr>10.1 nb EPCI</vt:lpstr>
      <vt:lpstr>10.2 APUL</vt:lpstr>
      <vt:lpstr>10.3 APUL fonc</vt:lpstr>
      <vt:lpstr>10.4 Com</vt:lpstr>
      <vt:lpstr>10.4 bis Com</vt:lpstr>
      <vt:lpstr>10.5 GFP</vt:lpstr>
      <vt:lpstr>10.5 bis GFP</vt:lpstr>
      <vt:lpstr>10.6 B Co</vt:lpstr>
      <vt:lpstr>10.6 bis B co</vt:lpstr>
      <vt:lpstr>10.7 Dept</vt:lpstr>
      <vt:lpstr>10.7 bis Dept</vt:lpstr>
      <vt:lpstr>10.8 Reg</vt:lpstr>
      <vt:lpstr>10.8 bis reg</vt:lpstr>
      <vt:lpstr>10.9 Ens</vt:lpstr>
      <vt:lpstr>10.9 bis Ens</vt:lpstr>
      <vt:lpstr>10.9 ter  Synd</vt:lpstr>
      <vt:lpstr>10.9 quat BA</vt:lpstr>
      <vt:lpstr>10.9 quint Consol</vt:lpstr>
      <vt:lpstr>10.10 Dep transf</vt:lpstr>
      <vt:lpstr>10.11 Dette</vt:lpstr>
      <vt:lpstr>10.12 Tx fisc</vt:lpstr>
      <vt:lpstr>10.12 FM Tx Fisc</vt:lpstr>
      <vt:lpstr>10.13 prod fisc</vt:lpstr>
      <vt:lpstr>10.14 Comp Degr</vt:lpstr>
      <vt:lpstr>10.15 Eff</vt:lpstr>
      <vt:lpstr>10.16 Dép pers</vt:lpstr>
      <vt:lpstr>'10.10 Dep transf'!Impression_des_titres</vt:lpstr>
      <vt:lpstr>'10'!Zone_d_impression</vt:lpstr>
      <vt:lpstr>'10.1 nb EPCI'!Zone_d_impression</vt:lpstr>
      <vt:lpstr>'10.10 Dep transf'!Zone_d_impression</vt:lpstr>
      <vt:lpstr>'10.11 Dette'!Zone_d_impression</vt:lpstr>
      <vt:lpstr>'10.12 Tx fisc'!Zone_d_impression</vt:lpstr>
      <vt:lpstr>'10.13 prod fisc'!Zone_d_impression</vt:lpstr>
      <vt:lpstr>'10.14 Comp Degr'!Zone_d_impression</vt:lpstr>
      <vt:lpstr>'10.15 Eff'!Zone_d_impression</vt:lpstr>
      <vt:lpstr>'10.16 Dép pers'!Zone_d_impression</vt:lpstr>
      <vt:lpstr>'10.4 Com'!Zone_d_impression</vt:lpstr>
      <vt:lpstr>'10.5 GFP'!Zone_d_impression</vt:lpstr>
      <vt:lpstr>'10.6 B Co'!Zone_d_impression</vt:lpstr>
      <vt:lpstr>'10.7 Dept'!Zone_d_impression</vt:lpstr>
      <vt:lpstr>'10.8 Reg'!Zone_d_impression</vt:lpstr>
      <vt:lpstr>'10.9 Ens'!Zone_d_impression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FOIXME</dc:creator>
  <cp:lastModifiedBy>DE LAPASSE Benoit</cp:lastModifiedBy>
  <cp:lastPrinted>2020-04-24T14:39:28Z</cp:lastPrinted>
  <dcterms:created xsi:type="dcterms:W3CDTF">2009-01-28T10:03:50Z</dcterms:created>
  <dcterms:modified xsi:type="dcterms:W3CDTF">2024-07-19T07:47:02Z</dcterms:modified>
</cp:coreProperties>
</file>